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technischehochschulen.sharepoint.com/sites/Projektarbeit292/Freigegebene Dokumente/General/"/>
    </mc:Choice>
  </mc:AlternateContent>
  <xr:revisionPtr revIDLastSave="3874" documentId="13_ncr:1_{A885C9BB-B748-48CD-BB8D-3632CE160642}" xr6:coauthVersionLast="47" xr6:coauthVersionMax="47" xr10:uidLastSave="{7C29D49C-72F2-4805-BF30-DBC8534B3E0D}"/>
  <bookViews>
    <workbookView xWindow="28680" yWindow="-120" windowWidth="29040" windowHeight="15840" tabRatio="652" activeTab="6" xr2:uid="{00000000-000D-0000-FFFF-FFFF00000000}"/>
  </bookViews>
  <sheets>
    <sheet name="Gesamt_TeilD" sheetId="30" r:id="rId1"/>
    <sheet name="Gesamt_TeilB" sheetId="10" r:id="rId2"/>
    <sheet name="Panel" sheetId="15" r:id="rId3"/>
    <sheet name="Tabelle2" sheetId="12" r:id="rId4"/>
    <sheet name="Tabelle1" sheetId="11" r:id="rId5"/>
    <sheet name="NRG_MS Teams" sheetId="2" r:id="rId6"/>
    <sheet name="Gesamt_TeilC" sheetId="16" r:id="rId7"/>
    <sheet name="NRG_Psycho_überfl." sheetId="4" r:id="rId8"/>
    <sheet name="NRG_TeilD" sheetId="8" r:id="rId9"/>
    <sheet name="TH_Oracle" sheetId="5" r:id="rId10"/>
    <sheet name="TH_MS Teams" sheetId="6" r:id="rId11"/>
    <sheet name="TH_PSyco" sheetId="14" r:id="rId12"/>
    <sheet name="TH_Psycho" sheetId="7" state="hidden" r:id="rId13"/>
    <sheet name="TH_TeilD" sheetId="9" r:id="rId14"/>
    <sheet name="Behandelt" sheetId="3" r:id="rId15"/>
    <sheet name="Gesamt_TeilB_Sicher" sheetId="13" r:id="rId16"/>
    <sheet name="NRG_IBM" sheetId="1" r:id="rId17"/>
  </sheets>
  <definedNames>
    <definedName name="_xlnm._FilterDatabase" localSheetId="14" hidden="1">Behandelt!$A$1:$O$1</definedName>
    <definedName name="_xlnm._FilterDatabase" localSheetId="1" hidden="1">Gesamt_TeilB!$A$3:$J$318</definedName>
    <definedName name="_xlnm._FilterDatabase" localSheetId="15" hidden="1">Gesamt_TeilB_Sicher!$B$2:$AF$291</definedName>
    <definedName name="_xlnm._FilterDatabase" localSheetId="6" hidden="1">Gesamt_TeilC!$A$8:$G$448</definedName>
    <definedName name="_xlnm._FilterDatabase" localSheetId="0" hidden="1">Gesamt_TeilD!$C$1:$H$1</definedName>
    <definedName name="_xlnm._FilterDatabase" localSheetId="16" hidden="1">NRG_IBM!$A$1:$G$30</definedName>
    <definedName name="_xlnm._FilterDatabase" localSheetId="5" hidden="1">'NRG_MS Teams'!$A$1:$G$122</definedName>
    <definedName name="_xlnm._FilterDatabase" localSheetId="7" hidden="1">NRG_Psycho_überfl.!$A$8:$F$448</definedName>
    <definedName name="_xlnm._FilterDatabase" localSheetId="8" hidden="1">NRG_TeilD!$B$1:$G$1</definedName>
    <definedName name="_xlnm._FilterDatabase" localSheetId="3" hidden="1">Tabelle2!$N$1:$N$298</definedName>
    <definedName name="_xlnm._FilterDatabase" localSheetId="11" hidden="1">TH_PSyco!$C$7:$G$287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5" l="1"/>
  <c r="R20" i="10"/>
  <c r="R4" i="10"/>
  <c r="K5" i="30"/>
  <c r="P33" i="30"/>
  <c r="P34" i="30"/>
  <c r="P35" i="30"/>
  <c r="P32" i="30"/>
  <c r="N28" i="30"/>
  <c r="N27" i="30"/>
  <c r="N26" i="30"/>
  <c r="N25" i="30"/>
  <c r="K27" i="30"/>
  <c r="M26" i="16"/>
  <c r="J33" i="16"/>
  <c r="K33" i="16"/>
  <c r="L33" i="16"/>
  <c r="M33" i="16"/>
  <c r="N33" i="16"/>
  <c r="O33" i="16"/>
  <c r="P33" i="16"/>
  <c r="Q33" i="16"/>
  <c r="R33" i="16"/>
  <c r="S33" i="16"/>
  <c r="J34" i="16"/>
  <c r="K34" i="16"/>
  <c r="L34" i="16"/>
  <c r="M34" i="16"/>
  <c r="N34" i="16"/>
  <c r="O34" i="16"/>
  <c r="P34" i="16"/>
  <c r="Q34" i="16"/>
  <c r="R34" i="16"/>
  <c r="S34" i="16"/>
  <c r="J35" i="16"/>
  <c r="K35" i="16"/>
  <c r="L35" i="16"/>
  <c r="M35" i="16"/>
  <c r="N35" i="16"/>
  <c r="O35" i="16"/>
  <c r="P35" i="16"/>
  <c r="Q35" i="16"/>
  <c r="R35" i="16"/>
  <c r="S35" i="16"/>
  <c r="K32" i="16"/>
  <c r="L32" i="16"/>
  <c r="M32" i="16"/>
  <c r="N32" i="16"/>
  <c r="O32" i="16"/>
  <c r="P32" i="16"/>
  <c r="Q32" i="16"/>
  <c r="R32" i="16"/>
  <c r="S32" i="16"/>
  <c r="J32" i="16"/>
  <c r="M15" i="16"/>
  <c r="M17" i="16" s="1"/>
  <c r="J15" i="16"/>
  <c r="J14" i="16"/>
  <c r="K16" i="30"/>
  <c r="K19" i="30"/>
  <c r="K18" i="30"/>
  <c r="K17" i="30"/>
  <c r="K8" i="30"/>
  <c r="K7" i="30"/>
  <c r="Q7" i="30" s="1"/>
  <c r="K6" i="30"/>
  <c r="Q6" i="30" s="1"/>
  <c r="K25" i="30"/>
  <c r="T3" i="15"/>
  <c r="Y3" i="15" s="1"/>
  <c r="P3" i="15"/>
  <c r="X4" i="10"/>
  <c r="R24" i="10"/>
  <c r="X24" i="10"/>
  <c r="AC24" i="10"/>
  <c r="X14" i="10"/>
  <c r="AT6" i="10"/>
  <c r="J23" i="16"/>
  <c r="J25" i="16"/>
  <c r="K24" i="16"/>
  <c r="K26" i="16" s="1"/>
  <c r="L24" i="16"/>
  <c r="M24" i="16"/>
  <c r="N24" i="16"/>
  <c r="O24" i="16"/>
  <c r="P24" i="16"/>
  <c r="Q24" i="16"/>
  <c r="R24" i="16"/>
  <c r="S24" i="16"/>
  <c r="K25" i="16"/>
  <c r="L25" i="16"/>
  <c r="M25" i="16"/>
  <c r="N25" i="16"/>
  <c r="N26" i="16" s="1"/>
  <c r="O25" i="16"/>
  <c r="P25" i="16"/>
  <c r="Q25" i="16"/>
  <c r="R25" i="16"/>
  <c r="S25" i="16"/>
  <c r="J24" i="16"/>
  <c r="S23" i="16"/>
  <c r="K23" i="16"/>
  <c r="L23" i="16"/>
  <c r="M23" i="16"/>
  <c r="N23" i="16"/>
  <c r="O23" i="16"/>
  <c r="P23" i="16"/>
  <c r="Q23" i="16"/>
  <c r="R23" i="16"/>
  <c r="L16" i="16"/>
  <c r="M16" i="16"/>
  <c r="N16" i="16"/>
  <c r="O16" i="16"/>
  <c r="P16" i="16"/>
  <c r="Q16" i="16"/>
  <c r="R16" i="16"/>
  <c r="S16" i="16"/>
  <c r="K16" i="16"/>
  <c r="J16" i="16"/>
  <c r="H8" i="4"/>
  <c r="S15" i="16"/>
  <c r="K15" i="16"/>
  <c r="L15" i="16"/>
  <c r="N15" i="16"/>
  <c r="O15" i="16"/>
  <c r="P15" i="16"/>
  <c r="Q15" i="16"/>
  <c r="R15" i="16"/>
  <c r="K14" i="16"/>
  <c r="L14" i="16"/>
  <c r="M14" i="16"/>
  <c r="N14" i="16"/>
  <c r="O14" i="16"/>
  <c r="P14" i="16"/>
  <c r="Q14" i="16"/>
  <c r="R14" i="16"/>
  <c r="S14" i="16"/>
  <c r="Z41" i="15"/>
  <c r="AB5" i="15"/>
  <c r="Q22" i="10"/>
  <c r="R22" i="10"/>
  <c r="Y4" i="15"/>
  <c r="Z4" i="15"/>
  <c r="AA4" i="15"/>
  <c r="AB4" i="15"/>
  <c r="Y5" i="15"/>
  <c r="Z5" i="15"/>
  <c r="AA5" i="15"/>
  <c r="Y6" i="15"/>
  <c r="Z6" i="15"/>
  <c r="AA6" i="15"/>
  <c r="AB6" i="15"/>
  <c r="Y7" i="15"/>
  <c r="Z7" i="15"/>
  <c r="AA7" i="15"/>
  <c r="AB7" i="15"/>
  <c r="Y8" i="15"/>
  <c r="Z8" i="15"/>
  <c r="AA8" i="15"/>
  <c r="AB8" i="15"/>
  <c r="Y9" i="15"/>
  <c r="Z9" i="15"/>
  <c r="AA9" i="15"/>
  <c r="AB9" i="15"/>
  <c r="Y10" i="15"/>
  <c r="Z10" i="15"/>
  <c r="AA10" i="15"/>
  <c r="AB10" i="15"/>
  <c r="Y11" i="15"/>
  <c r="Z11" i="15"/>
  <c r="AA11" i="15"/>
  <c r="AB11" i="15"/>
  <c r="Y13" i="15"/>
  <c r="Z13" i="15"/>
  <c r="AA13" i="15"/>
  <c r="AB13" i="15"/>
  <c r="Y14" i="15"/>
  <c r="Z14" i="15"/>
  <c r="AA14" i="15"/>
  <c r="AB14" i="15"/>
  <c r="Y15" i="15"/>
  <c r="Z15" i="15"/>
  <c r="AA15" i="15"/>
  <c r="AB15" i="15"/>
  <c r="Y16" i="15"/>
  <c r="Z16" i="15"/>
  <c r="AA16" i="15"/>
  <c r="AB16" i="15"/>
  <c r="Y17" i="15"/>
  <c r="Z17" i="15"/>
  <c r="AA17" i="15"/>
  <c r="AB17" i="15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AA41" i="15"/>
  <c r="AB41" i="15"/>
  <c r="AB3" i="15"/>
  <c r="Z3" i="15"/>
  <c r="AA3" i="15"/>
  <c r="T33" i="15"/>
  <c r="T40" i="15"/>
  <c r="T4" i="15"/>
  <c r="U4" i="15"/>
  <c r="V4" i="15"/>
  <c r="W4" i="15"/>
  <c r="T5" i="15"/>
  <c r="U5" i="15"/>
  <c r="V5" i="15"/>
  <c r="W5" i="15"/>
  <c r="T6" i="15"/>
  <c r="U6" i="15"/>
  <c r="V6" i="15"/>
  <c r="W6" i="15"/>
  <c r="T7" i="15"/>
  <c r="U7" i="15"/>
  <c r="V7" i="15"/>
  <c r="W7" i="15"/>
  <c r="T8" i="15"/>
  <c r="U8" i="15"/>
  <c r="V8" i="15"/>
  <c r="W8" i="15"/>
  <c r="T9" i="15"/>
  <c r="U9" i="15"/>
  <c r="V9" i="15"/>
  <c r="W9" i="15"/>
  <c r="T10" i="15"/>
  <c r="U10" i="15"/>
  <c r="V10" i="15"/>
  <c r="W10" i="15"/>
  <c r="T11" i="15"/>
  <c r="U11" i="15"/>
  <c r="V11" i="15"/>
  <c r="W11" i="15"/>
  <c r="T13" i="15"/>
  <c r="U13" i="15"/>
  <c r="V13" i="15"/>
  <c r="W13" i="15"/>
  <c r="T14" i="15"/>
  <c r="U14" i="15"/>
  <c r="V14" i="15"/>
  <c r="W14" i="15"/>
  <c r="T15" i="15"/>
  <c r="U15" i="15"/>
  <c r="V15" i="15"/>
  <c r="W15" i="15"/>
  <c r="T16" i="15"/>
  <c r="U16" i="15"/>
  <c r="V16" i="15"/>
  <c r="W16" i="15"/>
  <c r="T17" i="15"/>
  <c r="U17" i="15"/>
  <c r="V17" i="15"/>
  <c r="W17" i="15"/>
  <c r="T18" i="15"/>
  <c r="U18" i="15"/>
  <c r="V18" i="15"/>
  <c r="W18" i="15"/>
  <c r="T19" i="15"/>
  <c r="U19" i="15"/>
  <c r="V19" i="15"/>
  <c r="W19" i="15"/>
  <c r="T20" i="15"/>
  <c r="U20" i="15"/>
  <c r="V20" i="15"/>
  <c r="W20" i="15"/>
  <c r="T21" i="15"/>
  <c r="U21" i="15"/>
  <c r="V21" i="15"/>
  <c r="W21" i="15"/>
  <c r="T23" i="15"/>
  <c r="U23" i="15"/>
  <c r="V23" i="15"/>
  <c r="W23" i="15"/>
  <c r="T24" i="15"/>
  <c r="U24" i="15"/>
  <c r="V24" i="15"/>
  <c r="W24" i="15"/>
  <c r="T25" i="15"/>
  <c r="U25" i="15"/>
  <c r="V25" i="15"/>
  <c r="W25" i="15"/>
  <c r="T26" i="15"/>
  <c r="U26" i="15"/>
  <c r="V26" i="15"/>
  <c r="W26" i="15"/>
  <c r="T27" i="15"/>
  <c r="U27" i="15"/>
  <c r="V27" i="15"/>
  <c r="W27" i="15"/>
  <c r="T28" i="15"/>
  <c r="U28" i="15"/>
  <c r="V28" i="15"/>
  <c r="W28" i="15"/>
  <c r="T29" i="15"/>
  <c r="U29" i="15"/>
  <c r="V29" i="15"/>
  <c r="W29" i="15"/>
  <c r="T30" i="15"/>
  <c r="U30" i="15"/>
  <c r="V30" i="15"/>
  <c r="W30" i="15"/>
  <c r="T31" i="15"/>
  <c r="U31" i="15"/>
  <c r="V31" i="15"/>
  <c r="W31" i="15"/>
  <c r="U33" i="15"/>
  <c r="V33" i="15"/>
  <c r="W33" i="15"/>
  <c r="T34" i="15"/>
  <c r="U34" i="15"/>
  <c r="V34" i="15"/>
  <c r="W34" i="15"/>
  <c r="T35" i="15"/>
  <c r="U35" i="15"/>
  <c r="V35" i="15"/>
  <c r="W35" i="15"/>
  <c r="T36" i="15"/>
  <c r="U36" i="15"/>
  <c r="V36" i="15"/>
  <c r="W36" i="15"/>
  <c r="T37" i="15"/>
  <c r="U37" i="15"/>
  <c r="V37" i="15"/>
  <c r="W37" i="15"/>
  <c r="T38" i="15"/>
  <c r="U38" i="15"/>
  <c r="V38" i="15"/>
  <c r="W38" i="15"/>
  <c r="T39" i="15"/>
  <c r="U39" i="15"/>
  <c r="V39" i="15"/>
  <c r="W39" i="15"/>
  <c r="U40" i="15"/>
  <c r="V40" i="15"/>
  <c r="W40" i="15"/>
  <c r="U3" i="15"/>
  <c r="V3" i="15"/>
  <c r="W3" i="15"/>
  <c r="O33" i="15"/>
  <c r="R41" i="15"/>
  <c r="Q41" i="15"/>
  <c r="P41" i="15"/>
  <c r="O41" i="15"/>
  <c r="R40" i="15"/>
  <c r="Q40" i="15"/>
  <c r="P40" i="15"/>
  <c r="O40" i="15"/>
  <c r="R39" i="15"/>
  <c r="Q39" i="15"/>
  <c r="P39" i="15"/>
  <c r="O39" i="15"/>
  <c r="R38" i="15"/>
  <c r="Q38" i="15"/>
  <c r="P38" i="15"/>
  <c r="O38" i="15"/>
  <c r="R37" i="15"/>
  <c r="Q37" i="15"/>
  <c r="P37" i="15"/>
  <c r="O37" i="15"/>
  <c r="R36" i="15"/>
  <c r="Q36" i="15"/>
  <c r="P36" i="15"/>
  <c r="O36" i="15"/>
  <c r="R35" i="15"/>
  <c r="Q35" i="15"/>
  <c r="P35" i="15"/>
  <c r="O35" i="15"/>
  <c r="R34" i="15"/>
  <c r="Q34" i="15"/>
  <c r="P34" i="15"/>
  <c r="O34" i="15"/>
  <c r="R33" i="15"/>
  <c r="Q33" i="15"/>
  <c r="P33" i="15"/>
  <c r="R31" i="15"/>
  <c r="Q31" i="15"/>
  <c r="P31" i="15"/>
  <c r="O31" i="15"/>
  <c r="R30" i="15"/>
  <c r="Q30" i="15"/>
  <c r="P30" i="15"/>
  <c r="O30" i="15"/>
  <c r="R29" i="15"/>
  <c r="Q29" i="15"/>
  <c r="P29" i="15"/>
  <c r="O29" i="15"/>
  <c r="R28" i="15"/>
  <c r="Q28" i="15"/>
  <c r="P28" i="15"/>
  <c r="O28" i="15"/>
  <c r="R27" i="15"/>
  <c r="Q27" i="15"/>
  <c r="P27" i="15"/>
  <c r="O27" i="15"/>
  <c r="R26" i="15"/>
  <c r="Q26" i="15"/>
  <c r="P26" i="15"/>
  <c r="O26" i="15"/>
  <c r="R25" i="15"/>
  <c r="Q25" i="15"/>
  <c r="P25" i="15"/>
  <c r="O25" i="15"/>
  <c r="R24" i="15"/>
  <c r="Q24" i="15"/>
  <c r="P24" i="15"/>
  <c r="O24" i="15"/>
  <c r="R23" i="15"/>
  <c r="Q23" i="15"/>
  <c r="P23" i="15"/>
  <c r="O23" i="15"/>
  <c r="R21" i="15"/>
  <c r="Q21" i="15"/>
  <c r="P21" i="15"/>
  <c r="O21" i="15"/>
  <c r="R20" i="15"/>
  <c r="Q20" i="15"/>
  <c r="P20" i="15"/>
  <c r="O20" i="15"/>
  <c r="R19" i="15"/>
  <c r="Q19" i="15"/>
  <c r="P19" i="15"/>
  <c r="O19" i="15"/>
  <c r="R18" i="15"/>
  <c r="Q18" i="15"/>
  <c r="P18" i="15"/>
  <c r="O18" i="15"/>
  <c r="R17" i="15"/>
  <c r="Q17" i="15"/>
  <c r="P17" i="15"/>
  <c r="O17" i="15"/>
  <c r="R16" i="15"/>
  <c r="Q16" i="15"/>
  <c r="P16" i="15"/>
  <c r="O16" i="15"/>
  <c r="R15" i="15"/>
  <c r="Q15" i="15"/>
  <c r="P15" i="15"/>
  <c r="O15" i="15"/>
  <c r="R14" i="15"/>
  <c r="Q14" i="15"/>
  <c r="P14" i="15"/>
  <c r="O14" i="15"/>
  <c r="R13" i="15"/>
  <c r="Q13" i="15"/>
  <c r="P13" i="15"/>
  <c r="O13" i="15"/>
  <c r="R11" i="15"/>
  <c r="O4" i="15"/>
  <c r="P4" i="15"/>
  <c r="Q4" i="15"/>
  <c r="R4" i="15"/>
  <c r="O5" i="15"/>
  <c r="P5" i="15"/>
  <c r="Q5" i="15"/>
  <c r="R5" i="15"/>
  <c r="O6" i="15"/>
  <c r="P6" i="15"/>
  <c r="Q6" i="15"/>
  <c r="R6" i="15"/>
  <c r="O7" i="15"/>
  <c r="P7" i="15"/>
  <c r="Q7" i="15"/>
  <c r="R7" i="15"/>
  <c r="O8" i="15"/>
  <c r="P8" i="15"/>
  <c r="Q8" i="15"/>
  <c r="R8" i="15"/>
  <c r="O9" i="15"/>
  <c r="P9" i="15"/>
  <c r="Q9" i="15"/>
  <c r="R9" i="15"/>
  <c r="O10" i="15"/>
  <c r="P10" i="15"/>
  <c r="Q10" i="15"/>
  <c r="R10" i="15"/>
  <c r="O11" i="15"/>
  <c r="P11" i="15"/>
  <c r="Q11" i="15"/>
  <c r="AY35" i="10"/>
  <c r="AZ35" i="10"/>
  <c r="BA35" i="10"/>
  <c r="AY36" i="10"/>
  <c r="AZ36" i="10"/>
  <c r="BA36" i="10"/>
  <c r="AY37" i="10"/>
  <c r="AZ37" i="10"/>
  <c r="BA37" i="10"/>
  <c r="AY38" i="10"/>
  <c r="AZ38" i="10"/>
  <c r="BA38" i="10"/>
  <c r="AY39" i="10"/>
  <c r="AZ39" i="10"/>
  <c r="BA39" i="10"/>
  <c r="AY40" i="10"/>
  <c r="AZ40" i="10"/>
  <c r="BA40" i="10"/>
  <c r="AY41" i="10"/>
  <c r="AZ41" i="10"/>
  <c r="BA41" i="10"/>
  <c r="AY42" i="10"/>
  <c r="AZ42" i="10"/>
  <c r="BA42" i="10"/>
  <c r="AX42" i="10"/>
  <c r="AX41" i="10"/>
  <c r="AX40" i="10"/>
  <c r="AX39" i="10"/>
  <c r="AX38" i="10"/>
  <c r="AX37" i="10"/>
  <c r="AX36" i="10"/>
  <c r="AX35" i="10"/>
  <c r="AX34" i="10"/>
  <c r="AY19" i="10"/>
  <c r="AX15" i="10"/>
  <c r="AU38" i="10"/>
  <c r="AS35" i="10"/>
  <c r="AT35" i="10"/>
  <c r="AU35" i="10"/>
  <c r="AS36" i="10"/>
  <c r="AT36" i="10"/>
  <c r="AU36" i="10"/>
  <c r="AS37" i="10"/>
  <c r="AT37" i="10"/>
  <c r="AU37" i="10"/>
  <c r="AS38" i="10"/>
  <c r="AT38" i="10"/>
  <c r="AS39" i="10"/>
  <c r="AT39" i="10"/>
  <c r="AU39" i="10"/>
  <c r="AS40" i="10"/>
  <c r="AT40" i="10"/>
  <c r="AU40" i="10"/>
  <c r="AS41" i="10"/>
  <c r="AT41" i="10"/>
  <c r="AU41" i="10"/>
  <c r="AS42" i="10"/>
  <c r="AT42" i="10"/>
  <c r="AU42" i="10"/>
  <c r="AR42" i="10"/>
  <c r="AR41" i="10"/>
  <c r="AR40" i="10"/>
  <c r="AR39" i="10"/>
  <c r="AR38" i="10"/>
  <c r="AR37" i="10"/>
  <c r="AR36" i="10"/>
  <c r="AR35" i="10"/>
  <c r="AR34" i="10"/>
  <c r="AT20" i="10"/>
  <c r="AS16" i="10"/>
  <c r="AM40" i="10"/>
  <c r="AN37" i="10"/>
  <c r="AN20" i="10"/>
  <c r="AM18" i="10"/>
  <c r="AE21" i="10"/>
  <c r="AD17" i="10"/>
  <c r="AE38" i="10"/>
  <c r="AD36" i="10"/>
  <c r="AE36" i="10"/>
  <c r="AF36" i="10"/>
  <c r="AD37" i="10"/>
  <c r="AE37" i="10"/>
  <c r="AF37" i="10"/>
  <c r="AD38" i="10"/>
  <c r="AF38" i="10"/>
  <c r="AD39" i="10"/>
  <c r="AE39" i="10"/>
  <c r="AF39" i="10"/>
  <c r="AD40" i="10"/>
  <c r="AE40" i="10"/>
  <c r="AF40" i="10"/>
  <c r="AD41" i="10"/>
  <c r="AE41" i="10"/>
  <c r="AF41" i="10"/>
  <c r="AD42" i="10"/>
  <c r="AE42" i="10"/>
  <c r="AF42" i="10"/>
  <c r="AE35" i="10"/>
  <c r="AD35" i="10"/>
  <c r="AF35" i="10"/>
  <c r="AC35" i="10"/>
  <c r="AC42" i="10"/>
  <c r="AC41" i="10"/>
  <c r="AC40" i="10"/>
  <c r="AC38" i="10"/>
  <c r="AC37" i="10"/>
  <c r="AC36" i="10"/>
  <c r="AC34" i="10"/>
  <c r="AC19" i="10"/>
  <c r="W19" i="10"/>
  <c r="W15" i="10"/>
  <c r="Q20" i="10"/>
  <c r="Q16" i="10"/>
  <c r="Q8" i="10"/>
  <c r="Q38" i="10"/>
  <c r="Q35" i="10"/>
  <c r="AC39" i="10"/>
  <c r="AE34" i="10"/>
  <c r="AD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40" i="10"/>
  <c r="Y40" i="10"/>
  <c r="Z40" i="10"/>
  <c r="X41" i="10"/>
  <c r="Y41" i="10"/>
  <c r="Z41" i="10"/>
  <c r="X42" i="10"/>
  <c r="Y42" i="10"/>
  <c r="Z42" i="10"/>
  <c r="W42" i="10"/>
  <c r="W41" i="10"/>
  <c r="W40" i="10"/>
  <c r="W39" i="10"/>
  <c r="W38" i="10"/>
  <c r="W37" i="10"/>
  <c r="W36" i="10"/>
  <c r="W35" i="10"/>
  <c r="X34" i="10"/>
  <c r="W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Q42" i="10"/>
  <c r="Q41" i="10"/>
  <c r="Q40" i="10"/>
  <c r="Q39" i="10"/>
  <c r="Q37" i="10"/>
  <c r="Q36" i="10"/>
  <c r="AM38" i="10"/>
  <c r="AN38" i="10"/>
  <c r="AO38" i="10"/>
  <c r="AM39" i="10"/>
  <c r="AN39" i="10"/>
  <c r="AO39" i="10"/>
  <c r="AN40" i="10"/>
  <c r="AO40" i="10"/>
  <c r="AM41" i="10"/>
  <c r="AN41" i="10"/>
  <c r="AO41" i="10"/>
  <c r="AM42" i="10"/>
  <c r="AN42" i="10"/>
  <c r="AO42" i="10"/>
  <c r="AL42" i="10"/>
  <c r="AL41" i="10"/>
  <c r="AL40" i="10"/>
  <c r="AL39" i="10"/>
  <c r="AL38" i="10"/>
  <c r="AM37" i="10"/>
  <c r="AO37" i="10"/>
  <c r="AL37" i="10"/>
  <c r="AO36" i="10"/>
  <c r="AN36" i="10"/>
  <c r="AM36" i="10"/>
  <c r="AL36" i="10"/>
  <c r="AO35" i="10"/>
  <c r="AN35" i="10"/>
  <c r="AM35" i="10"/>
  <c r="AL35" i="10"/>
  <c r="AM34" i="10"/>
  <c r="R14" i="10"/>
  <c r="AW35" i="10" l="1"/>
  <c r="AK42" i="10"/>
  <c r="K28" i="30"/>
  <c r="K26" i="30"/>
  <c r="Q5" i="30"/>
  <c r="Q8" i="30"/>
  <c r="O17" i="16"/>
  <c r="P26" i="16"/>
  <c r="O26" i="16"/>
  <c r="L26" i="16"/>
  <c r="L17" i="16"/>
  <c r="Q17" i="16"/>
  <c r="N17" i="16"/>
  <c r="J17" i="16"/>
  <c r="R17" i="16"/>
  <c r="K17" i="16"/>
  <c r="R26" i="16"/>
  <c r="P17" i="16"/>
  <c r="S17" i="16"/>
  <c r="S26" i="16"/>
  <c r="Q26" i="16"/>
  <c r="J26" i="16"/>
  <c r="AD4" i="10"/>
  <c r="W4" i="10"/>
  <c r="AF4" i="10"/>
  <c r="AE4" i="10"/>
  <c r="R34" i="10"/>
  <c r="R5" i="10"/>
  <c r="S5" i="10"/>
  <c r="T5" i="10"/>
  <c r="Q5" i="10"/>
  <c r="R16" i="10"/>
  <c r="Q14" i="10"/>
  <c r="R8" i="10"/>
  <c r="Q4" i="10"/>
  <c r="Q20" i="14"/>
  <c r="Q32" i="14" s="1"/>
  <c r="P20" i="14"/>
  <c r="P32" i="14" s="1"/>
  <c r="O20" i="14"/>
  <c r="O32" i="14" s="1"/>
  <c r="N20" i="14"/>
  <c r="N32" i="14" s="1"/>
  <c r="M20" i="14"/>
  <c r="M32" i="14" s="1"/>
  <c r="L20" i="14"/>
  <c r="L32" i="14" s="1"/>
  <c r="K20" i="14"/>
  <c r="K32" i="14" s="1"/>
  <c r="Q19" i="14"/>
  <c r="Q31" i="14" s="1"/>
  <c r="P19" i="14"/>
  <c r="P31" i="14" s="1"/>
  <c r="O19" i="14"/>
  <c r="O31" i="14" s="1"/>
  <c r="N19" i="14"/>
  <c r="N31" i="14" s="1"/>
  <c r="M19" i="14"/>
  <c r="M31" i="14" s="1"/>
  <c r="L19" i="14"/>
  <c r="L31" i="14" s="1"/>
  <c r="K19" i="14"/>
  <c r="K31" i="14" s="1"/>
  <c r="Q18" i="14"/>
  <c r="Q30" i="14" s="1"/>
  <c r="P18" i="14"/>
  <c r="P30" i="14" s="1"/>
  <c r="O18" i="14"/>
  <c r="O30" i="14" s="1"/>
  <c r="N18" i="14"/>
  <c r="N30" i="14" s="1"/>
  <c r="M18" i="14"/>
  <c r="M30" i="14" s="1"/>
  <c r="L18" i="14"/>
  <c r="L30" i="14" s="1"/>
  <c r="K18" i="14"/>
  <c r="K30" i="14" s="1"/>
  <c r="Q17" i="14"/>
  <c r="Q29" i="14" s="1"/>
  <c r="P17" i="14"/>
  <c r="P29" i="14" s="1"/>
  <c r="O17" i="14"/>
  <c r="O29" i="14" s="1"/>
  <c r="N17" i="14"/>
  <c r="N29" i="14" s="1"/>
  <c r="M17" i="14"/>
  <c r="M29" i="14" s="1"/>
  <c r="L17" i="14"/>
  <c r="L29" i="14" s="1"/>
  <c r="K17" i="14"/>
  <c r="K29" i="14" s="1"/>
  <c r="Q16" i="14"/>
  <c r="Q28" i="14" s="1"/>
  <c r="P16" i="14"/>
  <c r="P28" i="14" s="1"/>
  <c r="O16" i="14"/>
  <c r="O28" i="14" s="1"/>
  <c r="N16" i="14"/>
  <c r="N28" i="14" s="1"/>
  <c r="M16" i="14"/>
  <c r="M28" i="14" s="1"/>
  <c r="L16" i="14"/>
  <c r="L28" i="14" s="1"/>
  <c r="K16" i="14"/>
  <c r="K28" i="14" s="1"/>
  <c r="Q15" i="14"/>
  <c r="Q27" i="14" s="1"/>
  <c r="P15" i="14"/>
  <c r="P27" i="14" s="1"/>
  <c r="O15" i="14"/>
  <c r="O27" i="14" s="1"/>
  <c r="N15" i="14"/>
  <c r="N27" i="14" s="1"/>
  <c r="M15" i="14"/>
  <c r="M27" i="14" s="1"/>
  <c r="L15" i="14"/>
  <c r="L27" i="14" s="1"/>
  <c r="K15" i="14"/>
  <c r="K27" i="14" s="1"/>
  <c r="Q14" i="14"/>
  <c r="Q26" i="14" s="1"/>
  <c r="P14" i="14"/>
  <c r="P26" i="14" s="1"/>
  <c r="O14" i="14"/>
  <c r="O26" i="14" s="1"/>
  <c r="N14" i="14"/>
  <c r="N26" i="14" s="1"/>
  <c r="M14" i="14"/>
  <c r="M26" i="14" s="1"/>
  <c r="L14" i="14"/>
  <c r="L26" i="14" s="1"/>
  <c r="K14" i="14"/>
  <c r="K26" i="14" s="1"/>
  <c r="Q13" i="14"/>
  <c r="Q25" i="14" s="1"/>
  <c r="P13" i="14"/>
  <c r="P25" i="14" s="1"/>
  <c r="O13" i="14"/>
  <c r="O25" i="14" s="1"/>
  <c r="N13" i="14"/>
  <c r="N25" i="14" s="1"/>
  <c r="M13" i="14"/>
  <c r="M25" i="14" s="1"/>
  <c r="L13" i="14"/>
  <c r="L25" i="14" s="1"/>
  <c r="K13" i="14"/>
  <c r="K25" i="14" s="1"/>
  <c r="Q12" i="14"/>
  <c r="Q24" i="14" s="1"/>
  <c r="P12" i="14"/>
  <c r="P24" i="14" s="1"/>
  <c r="O12" i="14"/>
  <c r="O24" i="14" s="1"/>
  <c r="N12" i="14"/>
  <c r="N24" i="14" s="1"/>
  <c r="M12" i="14"/>
  <c r="M24" i="14" s="1"/>
  <c r="L12" i="14"/>
  <c r="L24" i="14" s="1"/>
  <c r="K12" i="14"/>
  <c r="K24" i="14" s="1"/>
  <c r="Q11" i="14"/>
  <c r="Q23" i="14" s="1"/>
  <c r="P11" i="14"/>
  <c r="P23" i="14" s="1"/>
  <c r="O11" i="14"/>
  <c r="O23" i="14" s="1"/>
  <c r="N11" i="14"/>
  <c r="N23" i="14" s="1"/>
  <c r="M11" i="14"/>
  <c r="M23" i="14" s="1"/>
  <c r="L11" i="14"/>
  <c r="L23" i="14" s="1"/>
  <c r="K11" i="14"/>
  <c r="K23" i="14" s="1"/>
  <c r="I7" i="14"/>
  <c r="R5" i="14"/>
  <c r="Q5" i="14"/>
  <c r="P5" i="14"/>
  <c r="O5" i="14"/>
  <c r="N5" i="14"/>
  <c r="M5" i="14"/>
  <c r="L5" i="14"/>
  <c r="K5" i="14"/>
  <c r="J5" i="14"/>
  <c r="I5" i="14"/>
  <c r="S4" i="14"/>
  <c r="S3" i="14"/>
  <c r="S2" i="14"/>
  <c r="M6" i="4"/>
  <c r="AY4" i="10"/>
  <c r="AZ4" i="10"/>
  <c r="BA4" i="10"/>
  <c r="AY5" i="10"/>
  <c r="AZ5" i="10"/>
  <c r="BA5" i="10"/>
  <c r="AY6" i="10"/>
  <c r="AZ6" i="10"/>
  <c r="BA6" i="10"/>
  <c r="AY7" i="10"/>
  <c r="AZ7" i="10"/>
  <c r="BA7" i="10"/>
  <c r="AY8" i="10"/>
  <c r="AZ8" i="10"/>
  <c r="BA8" i="10"/>
  <c r="AY9" i="10"/>
  <c r="AZ9" i="10"/>
  <c r="BA9" i="10"/>
  <c r="AY10" i="10"/>
  <c r="AZ10" i="10"/>
  <c r="BA10" i="10"/>
  <c r="AY11" i="10"/>
  <c r="AZ11" i="10"/>
  <c r="BA11" i="10"/>
  <c r="AY12" i="10"/>
  <c r="AZ12" i="10"/>
  <c r="BA12" i="10"/>
  <c r="AY14" i="10"/>
  <c r="AZ14" i="10"/>
  <c r="BA14" i="10"/>
  <c r="AY15" i="10"/>
  <c r="AZ15" i="10"/>
  <c r="BA15" i="10"/>
  <c r="AY16" i="10"/>
  <c r="AZ16" i="10"/>
  <c r="BA16" i="10"/>
  <c r="AY17" i="10"/>
  <c r="AZ17" i="10"/>
  <c r="BA17" i="10"/>
  <c r="AY18" i="10"/>
  <c r="AZ18" i="10"/>
  <c r="BA18" i="10"/>
  <c r="AZ19" i="10"/>
  <c r="BA19" i="10"/>
  <c r="AY20" i="10"/>
  <c r="AZ20" i="10"/>
  <c r="BA20" i="10"/>
  <c r="AY21" i="10"/>
  <c r="AZ21" i="10"/>
  <c r="BA21" i="10"/>
  <c r="AY22" i="10"/>
  <c r="AZ22" i="10"/>
  <c r="BA22" i="10"/>
  <c r="AY24" i="10"/>
  <c r="AZ24" i="10"/>
  <c r="BA24" i="10"/>
  <c r="AY25" i="10"/>
  <c r="AZ25" i="10"/>
  <c r="BA25" i="10"/>
  <c r="AY26" i="10"/>
  <c r="AZ26" i="10"/>
  <c r="BA26" i="10"/>
  <c r="AY27" i="10"/>
  <c r="AZ27" i="10"/>
  <c r="BA27" i="10"/>
  <c r="AY28" i="10"/>
  <c r="AZ28" i="10"/>
  <c r="BA28" i="10"/>
  <c r="AY29" i="10"/>
  <c r="AZ29" i="10"/>
  <c r="BA29" i="10"/>
  <c r="AY30" i="10"/>
  <c r="AZ30" i="10"/>
  <c r="BA30" i="10"/>
  <c r="AY31" i="10"/>
  <c r="AZ31" i="10"/>
  <c r="BA31" i="10"/>
  <c r="AY32" i="10"/>
  <c r="AZ32" i="10"/>
  <c r="BA32" i="10"/>
  <c r="AY34" i="10"/>
  <c r="AZ34" i="10"/>
  <c r="BA34" i="10"/>
  <c r="AX32" i="10"/>
  <c r="AX31" i="10"/>
  <c r="AX30" i="10"/>
  <c r="AX29" i="10"/>
  <c r="AX28" i="10"/>
  <c r="AX27" i="10"/>
  <c r="AX26" i="10"/>
  <c r="AX25" i="10"/>
  <c r="AX24" i="10"/>
  <c r="AX22" i="10"/>
  <c r="AX21" i="10"/>
  <c r="AX20" i="10"/>
  <c r="AX19" i="10"/>
  <c r="AX18" i="10"/>
  <c r="AX17" i="10"/>
  <c r="AX16" i="10"/>
  <c r="AX14" i="10"/>
  <c r="AX12" i="10"/>
  <c r="AX11" i="10"/>
  <c r="AX10" i="10"/>
  <c r="AX9" i="10"/>
  <c r="AX8" i="10"/>
  <c r="AX7" i="10"/>
  <c r="AX6" i="10"/>
  <c r="AX5" i="10"/>
  <c r="AX4" i="10"/>
  <c r="AS4" i="10"/>
  <c r="AT4" i="10"/>
  <c r="AU4" i="10"/>
  <c r="AS5" i="10"/>
  <c r="AT5" i="10"/>
  <c r="AU5" i="10"/>
  <c r="AS6" i="10"/>
  <c r="AU6" i="10"/>
  <c r="AS7" i="10"/>
  <c r="AT7" i="10"/>
  <c r="AU7" i="10"/>
  <c r="AS8" i="10"/>
  <c r="AT8" i="10"/>
  <c r="AU8" i="10"/>
  <c r="AS9" i="10"/>
  <c r="AT9" i="10"/>
  <c r="AU9" i="10"/>
  <c r="AS10" i="10"/>
  <c r="AT10" i="10"/>
  <c r="AU10" i="10"/>
  <c r="AS11" i="10"/>
  <c r="AT11" i="10"/>
  <c r="AU11" i="10"/>
  <c r="AS12" i="10"/>
  <c r="AT12" i="10"/>
  <c r="AU12" i="10"/>
  <c r="AS14" i="10"/>
  <c r="AT14" i="10"/>
  <c r="AU14" i="10"/>
  <c r="AS15" i="10"/>
  <c r="AT15" i="10"/>
  <c r="AU15" i="10"/>
  <c r="AT16" i="10"/>
  <c r="AU16" i="10"/>
  <c r="AS17" i="10"/>
  <c r="AQ17" i="10" s="1"/>
  <c r="AT17" i="10"/>
  <c r="AU17" i="10"/>
  <c r="AS18" i="10"/>
  <c r="AT18" i="10"/>
  <c r="AU18" i="10"/>
  <c r="AS19" i="10"/>
  <c r="AT19" i="10"/>
  <c r="AU19" i="10"/>
  <c r="AS20" i="10"/>
  <c r="AU20" i="10"/>
  <c r="AS21" i="10"/>
  <c r="AT21" i="10"/>
  <c r="AQ21" i="10" s="1"/>
  <c r="AU21" i="10"/>
  <c r="AS22" i="10"/>
  <c r="AT22" i="10"/>
  <c r="AU22" i="10"/>
  <c r="AS24" i="10"/>
  <c r="AT24" i="10"/>
  <c r="AQ24" i="10" s="1"/>
  <c r="AU24" i="10"/>
  <c r="AS25" i="10"/>
  <c r="AT25" i="10"/>
  <c r="AU25" i="10"/>
  <c r="AS26" i="10"/>
  <c r="AT26" i="10"/>
  <c r="AQ26" i="10" s="1"/>
  <c r="AU26" i="10"/>
  <c r="AS27" i="10"/>
  <c r="AT27" i="10"/>
  <c r="AU27" i="10"/>
  <c r="AS28" i="10"/>
  <c r="AT28" i="10"/>
  <c r="AQ28" i="10" s="1"/>
  <c r="AU28" i="10"/>
  <c r="AS29" i="10"/>
  <c r="AT29" i="10"/>
  <c r="AU29" i="10"/>
  <c r="AS30" i="10"/>
  <c r="AT30" i="10"/>
  <c r="AU30" i="10"/>
  <c r="AS31" i="10"/>
  <c r="AT31" i="10"/>
  <c r="AU31" i="10"/>
  <c r="AS32" i="10"/>
  <c r="AT32" i="10"/>
  <c r="AQ32" i="10" s="1"/>
  <c r="AU32" i="10"/>
  <c r="AS34" i="10"/>
  <c r="AT34" i="10"/>
  <c r="AU34" i="10"/>
  <c r="AR32" i="10"/>
  <c r="AR31" i="10"/>
  <c r="AR30" i="10"/>
  <c r="AR29" i="10"/>
  <c r="AR28" i="10"/>
  <c r="AR27" i="10"/>
  <c r="AR26" i="10"/>
  <c r="AR25" i="10"/>
  <c r="AR24" i="10"/>
  <c r="AR22" i="10"/>
  <c r="AR21" i="10"/>
  <c r="AR20" i="10"/>
  <c r="AR19" i="10"/>
  <c r="AR18" i="10"/>
  <c r="AR17" i="10"/>
  <c r="AR16" i="10"/>
  <c r="AR15" i="10"/>
  <c r="AR14" i="10"/>
  <c r="AR12" i="10"/>
  <c r="AR11" i="10"/>
  <c r="AR10" i="10"/>
  <c r="AR9" i="10"/>
  <c r="AR8" i="10"/>
  <c r="AR7" i="10"/>
  <c r="AR6" i="10"/>
  <c r="AR5" i="10"/>
  <c r="AR4" i="10"/>
  <c r="AM4" i="10"/>
  <c r="AN4" i="10"/>
  <c r="AO4" i="10"/>
  <c r="AM5" i="10"/>
  <c r="AN5" i="10"/>
  <c r="AO5" i="10"/>
  <c r="AM6" i="10"/>
  <c r="AN6" i="10"/>
  <c r="AO6" i="10"/>
  <c r="AM7" i="10"/>
  <c r="AN7" i="10"/>
  <c r="AO7" i="10"/>
  <c r="AM8" i="10"/>
  <c r="AN8" i="10"/>
  <c r="AO8" i="10"/>
  <c r="AM9" i="10"/>
  <c r="AN9" i="10"/>
  <c r="AO9" i="10"/>
  <c r="AM10" i="10"/>
  <c r="AN10" i="10"/>
  <c r="AO10" i="10"/>
  <c r="AM11" i="10"/>
  <c r="AN11" i="10"/>
  <c r="AO11" i="10"/>
  <c r="AM12" i="10"/>
  <c r="AN12" i="10"/>
  <c r="AO12" i="10"/>
  <c r="AM14" i="10"/>
  <c r="AN14" i="10"/>
  <c r="AO14" i="10"/>
  <c r="AM15" i="10"/>
  <c r="AN15" i="10"/>
  <c r="AO15" i="10"/>
  <c r="AM16" i="10"/>
  <c r="AN16" i="10"/>
  <c r="AO16" i="10"/>
  <c r="AM17" i="10"/>
  <c r="AN17" i="10"/>
  <c r="AO17" i="10"/>
  <c r="AN18" i="10"/>
  <c r="AO18" i="10"/>
  <c r="AM19" i="10"/>
  <c r="AN19" i="10"/>
  <c r="AO19" i="10"/>
  <c r="AM20" i="10"/>
  <c r="AO20" i="10"/>
  <c r="AM21" i="10"/>
  <c r="AN21" i="10"/>
  <c r="AO21" i="10"/>
  <c r="AM22" i="10"/>
  <c r="AN22" i="10"/>
  <c r="AO22" i="10"/>
  <c r="AM24" i="10"/>
  <c r="AN24" i="10"/>
  <c r="AO24" i="10"/>
  <c r="AM25" i="10"/>
  <c r="AN25" i="10"/>
  <c r="AO25" i="10"/>
  <c r="AM26" i="10"/>
  <c r="AN26" i="10"/>
  <c r="AO26" i="10"/>
  <c r="AM27" i="10"/>
  <c r="AN27" i="10"/>
  <c r="AO27" i="10"/>
  <c r="AM28" i="10"/>
  <c r="AN28" i="10"/>
  <c r="AO28" i="10"/>
  <c r="AM29" i="10"/>
  <c r="AN29" i="10"/>
  <c r="AO29" i="10"/>
  <c r="AM30" i="10"/>
  <c r="AN30" i="10"/>
  <c r="AO30" i="10"/>
  <c r="AM31" i="10"/>
  <c r="AN31" i="10"/>
  <c r="AO31" i="10"/>
  <c r="AM32" i="10"/>
  <c r="AN32" i="10"/>
  <c r="AO32" i="10"/>
  <c r="AN34" i="10"/>
  <c r="AO34" i="10"/>
  <c r="AL34" i="10"/>
  <c r="AL32" i="10"/>
  <c r="AL31" i="10"/>
  <c r="AL30" i="10"/>
  <c r="AL29" i="10"/>
  <c r="AL28" i="10"/>
  <c r="AL27" i="10"/>
  <c r="AL26" i="10"/>
  <c r="AL25" i="10"/>
  <c r="AL24" i="10"/>
  <c r="AL22" i="10"/>
  <c r="AL21" i="10"/>
  <c r="AL20" i="10"/>
  <c r="AL19" i="10"/>
  <c r="AL18" i="10"/>
  <c r="AL17" i="10"/>
  <c r="AL16" i="10"/>
  <c r="AL15" i="10"/>
  <c r="AL14" i="10"/>
  <c r="AL12" i="10"/>
  <c r="AL11" i="10"/>
  <c r="AL10" i="10"/>
  <c r="AL9" i="10"/>
  <c r="AL8" i="10"/>
  <c r="AL7" i="10"/>
  <c r="AL6" i="10"/>
  <c r="AL5" i="10"/>
  <c r="AL4" i="10"/>
  <c r="AQ35" i="10"/>
  <c r="AW32" i="10"/>
  <c r="AW31" i="10"/>
  <c r="AW28" i="10"/>
  <c r="AW26" i="10"/>
  <c r="AQ25" i="10"/>
  <c r="AW24" i="10"/>
  <c r="AW21" i="10"/>
  <c r="AW19" i="10"/>
  <c r="AQ19" i="10"/>
  <c r="AW17" i="10"/>
  <c r="AQ16" i="10"/>
  <c r="AW15" i="10"/>
  <c r="AQ15" i="10"/>
  <c r="AW14" i="10"/>
  <c r="AQ14" i="10"/>
  <c r="AW12" i="10"/>
  <c r="AQ12" i="10"/>
  <c r="AW11" i="10"/>
  <c r="AQ11" i="10"/>
  <c r="AW10" i="10"/>
  <c r="AQ10" i="10"/>
  <c r="AW9" i="10"/>
  <c r="AQ9" i="10"/>
  <c r="AW8" i="10"/>
  <c r="AQ8" i="10"/>
  <c r="AW7" i="10"/>
  <c r="AQ7" i="10"/>
  <c r="AW6" i="10"/>
  <c r="AQ6" i="10"/>
  <c r="AW5" i="10"/>
  <c r="AQ5" i="10"/>
  <c r="AW4" i="10"/>
  <c r="AQ4" i="10"/>
  <c r="AD5" i="10"/>
  <c r="AE5" i="10"/>
  <c r="AF5" i="10"/>
  <c r="AD6" i="10"/>
  <c r="AE6" i="10"/>
  <c r="AF6" i="10"/>
  <c r="AD7" i="10"/>
  <c r="AE7" i="10"/>
  <c r="AF7" i="10"/>
  <c r="AD8" i="10"/>
  <c r="AE8" i="10"/>
  <c r="AF8" i="10"/>
  <c r="AD9" i="10"/>
  <c r="AE9" i="10"/>
  <c r="AF9" i="10"/>
  <c r="AD10" i="10"/>
  <c r="AE10" i="10"/>
  <c r="AF10" i="10"/>
  <c r="AD11" i="10"/>
  <c r="AE11" i="10"/>
  <c r="AF11" i="10"/>
  <c r="AD12" i="10"/>
  <c r="AE12" i="10"/>
  <c r="AF12" i="10"/>
  <c r="AD14" i="10"/>
  <c r="AE14" i="10"/>
  <c r="AF14" i="10"/>
  <c r="AD15" i="10"/>
  <c r="AE15" i="10"/>
  <c r="AF15" i="10"/>
  <c r="AD16" i="10"/>
  <c r="AE16" i="10"/>
  <c r="AF16" i="10"/>
  <c r="AE17" i="10"/>
  <c r="AF17" i="10"/>
  <c r="AD18" i="10"/>
  <c r="AE18" i="10"/>
  <c r="AF18" i="10"/>
  <c r="AD19" i="10"/>
  <c r="AE19" i="10"/>
  <c r="AF19" i="10"/>
  <c r="AD20" i="10"/>
  <c r="AE20" i="10"/>
  <c r="AF20" i="10"/>
  <c r="AD21" i="10"/>
  <c r="AF21" i="10"/>
  <c r="AD22" i="10"/>
  <c r="AE22" i="10"/>
  <c r="AF22" i="10"/>
  <c r="AD24" i="10"/>
  <c r="AE24" i="10"/>
  <c r="AF24" i="10"/>
  <c r="AD25" i="10"/>
  <c r="AE25" i="10"/>
  <c r="AF25" i="10"/>
  <c r="AD26" i="10"/>
  <c r="AE26" i="10"/>
  <c r="AF26" i="10"/>
  <c r="AD27" i="10"/>
  <c r="AE27" i="10"/>
  <c r="AF27" i="10"/>
  <c r="AD28" i="10"/>
  <c r="AE28" i="10"/>
  <c r="AF28" i="10"/>
  <c r="AD29" i="10"/>
  <c r="AE29" i="10"/>
  <c r="AF29" i="10"/>
  <c r="AD30" i="10"/>
  <c r="AE30" i="10"/>
  <c r="AF30" i="10"/>
  <c r="AD31" i="10"/>
  <c r="AE31" i="10"/>
  <c r="AF31" i="10"/>
  <c r="AD32" i="10"/>
  <c r="AE32" i="10"/>
  <c r="AF32" i="10"/>
  <c r="AF34" i="10"/>
  <c r="AC32" i="10"/>
  <c r="AC31" i="10"/>
  <c r="AC30" i="10"/>
  <c r="AC29" i="10"/>
  <c r="AC28" i="10"/>
  <c r="AC27" i="10"/>
  <c r="AC26" i="10"/>
  <c r="AC25" i="10"/>
  <c r="AC22" i="10"/>
  <c r="AC21" i="10"/>
  <c r="AC20" i="10"/>
  <c r="AC18" i="10"/>
  <c r="AC17" i="10"/>
  <c r="AC16" i="10"/>
  <c r="AC15" i="10"/>
  <c r="AC14" i="10"/>
  <c r="AC12" i="10"/>
  <c r="AC11" i="10"/>
  <c r="AC10" i="10"/>
  <c r="AC9" i="10"/>
  <c r="AC8" i="10"/>
  <c r="AC7" i="10"/>
  <c r="AC6" i="10"/>
  <c r="AC5" i="10"/>
  <c r="AC4" i="10"/>
  <c r="Y4" i="10"/>
  <c r="Z4" i="10"/>
  <c r="X5" i="10"/>
  <c r="Y5" i="10"/>
  <c r="Z5" i="10"/>
  <c r="X6" i="10"/>
  <c r="Y6" i="10"/>
  <c r="Z6" i="10"/>
  <c r="X7" i="10"/>
  <c r="Y7" i="10"/>
  <c r="Z7" i="10"/>
  <c r="X8" i="10"/>
  <c r="Y8" i="10"/>
  <c r="Z8" i="10"/>
  <c r="X9" i="10"/>
  <c r="Y9" i="10"/>
  <c r="Z9" i="10"/>
  <c r="X10" i="10"/>
  <c r="Y10" i="10"/>
  <c r="Z10" i="10"/>
  <c r="X11" i="10"/>
  <c r="Y11" i="10"/>
  <c r="Z11" i="10"/>
  <c r="X12" i="10"/>
  <c r="Y12" i="10"/>
  <c r="Z12" i="10"/>
  <c r="Y14" i="10"/>
  <c r="Z14" i="10"/>
  <c r="X15" i="10"/>
  <c r="Y15" i="10"/>
  <c r="Z15" i="10"/>
  <c r="X16" i="10"/>
  <c r="Y16" i="10"/>
  <c r="Z16" i="10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Y34" i="10"/>
  <c r="Z34" i="10"/>
  <c r="W32" i="10"/>
  <c r="W31" i="10"/>
  <c r="W30" i="10"/>
  <c r="W29" i="10"/>
  <c r="W28" i="10"/>
  <c r="W27" i="10"/>
  <c r="W26" i="10"/>
  <c r="W25" i="10"/>
  <c r="W24" i="10"/>
  <c r="W22" i="10"/>
  <c r="W21" i="10"/>
  <c r="W20" i="10"/>
  <c r="W18" i="10"/>
  <c r="W17" i="10"/>
  <c r="W16" i="10"/>
  <c r="W14" i="10"/>
  <c r="W12" i="10"/>
  <c r="W11" i="10"/>
  <c r="W10" i="10"/>
  <c r="W9" i="10"/>
  <c r="W8" i="10"/>
  <c r="W7" i="10"/>
  <c r="W6" i="10"/>
  <c r="W5" i="10"/>
  <c r="S34" i="10"/>
  <c r="T34" i="10"/>
  <c r="Q3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Q32" i="10"/>
  <c r="Q31" i="10"/>
  <c r="Q30" i="10"/>
  <c r="Q29" i="10"/>
  <c r="Q28" i="10"/>
  <c r="Q27" i="10"/>
  <c r="Q26" i="10"/>
  <c r="Q25" i="10"/>
  <c r="Q24" i="10"/>
  <c r="S14" i="10"/>
  <c r="T14" i="10"/>
  <c r="R15" i="10"/>
  <c r="S15" i="10"/>
  <c r="T15" i="10"/>
  <c r="S16" i="10"/>
  <c r="T16" i="10"/>
  <c r="R17" i="10"/>
  <c r="S17" i="10"/>
  <c r="T17" i="10"/>
  <c r="R18" i="10"/>
  <c r="S18" i="10"/>
  <c r="T18" i="10"/>
  <c r="R19" i="10"/>
  <c r="S19" i="10"/>
  <c r="T19" i="10"/>
  <c r="S20" i="10"/>
  <c r="T20" i="10"/>
  <c r="R21" i="10"/>
  <c r="S21" i="10"/>
  <c r="T21" i="10"/>
  <c r="S22" i="10"/>
  <c r="T22" i="10"/>
  <c r="Q21" i="10"/>
  <c r="Q19" i="10"/>
  <c r="Q18" i="10"/>
  <c r="Q17" i="10"/>
  <c r="Q15" i="10"/>
  <c r="S4" i="10"/>
  <c r="T4" i="10"/>
  <c r="R6" i="10"/>
  <c r="S6" i="10"/>
  <c r="T6" i="10"/>
  <c r="R7" i="10"/>
  <c r="S7" i="10"/>
  <c r="T7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Q12" i="10"/>
  <c r="Q11" i="10"/>
  <c r="Q10" i="10"/>
  <c r="Q9" i="10"/>
  <c r="Q7" i="10"/>
  <c r="Q6" i="10"/>
  <c r="AF41" i="13"/>
  <c r="AE41" i="13"/>
  <c r="AD41" i="13"/>
  <c r="AC41" i="13"/>
  <c r="AB41" i="13"/>
  <c r="Z41" i="13"/>
  <c r="Y41" i="13"/>
  <c r="X41" i="13"/>
  <c r="V41" i="13" s="1"/>
  <c r="W41" i="13"/>
  <c r="T41" i="13"/>
  <c r="S41" i="13"/>
  <c r="R41" i="13"/>
  <c r="P41" i="13" s="1"/>
  <c r="Q41" i="13"/>
  <c r="AF40" i="13"/>
  <c r="AE40" i="13"/>
  <c r="AD40" i="13"/>
  <c r="AB40" i="13" s="1"/>
  <c r="AC40" i="13"/>
  <c r="Z40" i="13"/>
  <c r="Y40" i="13"/>
  <c r="X40" i="13"/>
  <c r="V40" i="13" s="1"/>
  <c r="W40" i="13"/>
  <c r="T40" i="13"/>
  <c r="S40" i="13"/>
  <c r="R40" i="13"/>
  <c r="Q40" i="13"/>
  <c r="P40" i="13"/>
  <c r="AF39" i="13"/>
  <c r="AE39" i="13"/>
  <c r="AD39" i="13"/>
  <c r="AC39" i="13"/>
  <c r="AB39" i="13"/>
  <c r="Z39" i="13"/>
  <c r="Y39" i="13"/>
  <c r="X39" i="13"/>
  <c r="V39" i="13" s="1"/>
  <c r="W39" i="13"/>
  <c r="T39" i="13"/>
  <c r="S39" i="13"/>
  <c r="R39" i="13"/>
  <c r="P39" i="13" s="1"/>
  <c r="Q39" i="13"/>
  <c r="AF38" i="13"/>
  <c r="AE38" i="13"/>
  <c r="AD38" i="13"/>
  <c r="AB38" i="13" s="1"/>
  <c r="AC38" i="13"/>
  <c r="Z38" i="13"/>
  <c r="Y38" i="13"/>
  <c r="X38" i="13"/>
  <c r="V38" i="13" s="1"/>
  <c r="W38" i="13"/>
  <c r="T38" i="13"/>
  <c r="S38" i="13"/>
  <c r="R38" i="13"/>
  <c r="Q38" i="13"/>
  <c r="P38" i="13"/>
  <c r="AF37" i="13"/>
  <c r="AE37" i="13"/>
  <c r="AD37" i="13"/>
  <c r="AC37" i="13"/>
  <c r="AB37" i="13"/>
  <c r="Z37" i="13"/>
  <c r="Y37" i="13"/>
  <c r="X37" i="13"/>
  <c r="V37" i="13" s="1"/>
  <c r="W37" i="13"/>
  <c r="T37" i="13"/>
  <c r="S37" i="13"/>
  <c r="R37" i="13"/>
  <c r="P37" i="13" s="1"/>
  <c r="Q37" i="13"/>
  <c r="AF36" i="13"/>
  <c r="AE36" i="13"/>
  <c r="AD36" i="13"/>
  <c r="AB36" i="13" s="1"/>
  <c r="AC36" i="13"/>
  <c r="Z36" i="13"/>
  <c r="Y36" i="13"/>
  <c r="X36" i="13"/>
  <c r="V36" i="13" s="1"/>
  <c r="W36" i="13"/>
  <c r="T36" i="13"/>
  <c r="S36" i="13"/>
  <c r="R36" i="13"/>
  <c r="Q36" i="13"/>
  <c r="P36" i="13"/>
  <c r="AF35" i="13"/>
  <c r="AE35" i="13"/>
  <c r="AD35" i="13"/>
  <c r="AC35" i="13"/>
  <c r="AB35" i="13"/>
  <c r="Z35" i="13"/>
  <c r="Y35" i="13"/>
  <c r="X35" i="13"/>
  <c r="V35" i="13" s="1"/>
  <c r="W35" i="13"/>
  <c r="T35" i="13"/>
  <c r="S35" i="13"/>
  <c r="R35" i="13"/>
  <c r="P35" i="13" s="1"/>
  <c r="Q35" i="13"/>
  <c r="AF34" i="13"/>
  <c r="AE34" i="13"/>
  <c r="AD34" i="13"/>
  <c r="AB34" i="13" s="1"/>
  <c r="AC34" i="13"/>
  <c r="Z34" i="13"/>
  <c r="Y34" i="13"/>
  <c r="X34" i="13"/>
  <c r="V34" i="13" s="1"/>
  <c r="W34" i="13"/>
  <c r="T34" i="13"/>
  <c r="S34" i="13"/>
  <c r="P34" i="13" s="1"/>
  <c r="R34" i="13"/>
  <c r="Q34" i="13"/>
  <c r="AF33" i="13"/>
  <c r="AE33" i="13"/>
  <c r="AD33" i="13"/>
  <c r="AB33" i="13" s="1"/>
  <c r="AC33" i="13"/>
  <c r="Z33" i="13"/>
  <c r="Y33" i="13"/>
  <c r="X33" i="13"/>
  <c r="V33" i="13" s="1"/>
  <c r="W33" i="13"/>
  <c r="T33" i="13"/>
  <c r="S33" i="13"/>
  <c r="P33" i="13" s="1"/>
  <c r="R33" i="13"/>
  <c r="Q33" i="13"/>
  <c r="AF31" i="13"/>
  <c r="AE31" i="13"/>
  <c r="AD31" i="13"/>
  <c r="AB31" i="13" s="1"/>
  <c r="AC31" i="13"/>
  <c r="Z31" i="13"/>
  <c r="Y31" i="13"/>
  <c r="X31" i="13"/>
  <c r="V31" i="13" s="1"/>
  <c r="W31" i="13"/>
  <c r="T31" i="13"/>
  <c r="S31" i="13"/>
  <c r="R31" i="13"/>
  <c r="Q31" i="13"/>
  <c r="P31" i="13"/>
  <c r="AF30" i="13"/>
  <c r="AE30" i="13"/>
  <c r="AD30" i="13"/>
  <c r="AB30" i="13" s="1"/>
  <c r="AC30" i="13"/>
  <c r="Z30" i="13"/>
  <c r="Y30" i="13"/>
  <c r="V30" i="13" s="1"/>
  <c r="X30" i="13"/>
  <c r="W30" i="13"/>
  <c r="T30" i="13"/>
  <c r="S30" i="13"/>
  <c r="R30" i="13"/>
  <c r="Q30" i="13"/>
  <c r="P30" i="13"/>
  <c r="AF29" i="13"/>
  <c r="AE29" i="13"/>
  <c r="AD29" i="13"/>
  <c r="AB29" i="13" s="1"/>
  <c r="AC29" i="13"/>
  <c r="Z29" i="13"/>
  <c r="Y29" i="13"/>
  <c r="X29" i="13"/>
  <c r="V29" i="13" s="1"/>
  <c r="W29" i="13"/>
  <c r="T29" i="13"/>
  <c r="S29" i="13"/>
  <c r="P29" i="13" s="1"/>
  <c r="R29" i="13"/>
  <c r="Q29" i="13"/>
  <c r="AF28" i="13"/>
  <c r="AE28" i="13"/>
  <c r="AD28" i="13"/>
  <c r="AB28" i="13" s="1"/>
  <c r="AC28" i="13"/>
  <c r="Z28" i="13"/>
  <c r="Y28" i="13"/>
  <c r="V28" i="13" s="1"/>
  <c r="X28" i="13"/>
  <c r="W28" i="13"/>
  <c r="T28" i="13"/>
  <c r="S28" i="13"/>
  <c r="P28" i="13" s="1"/>
  <c r="R28" i="13"/>
  <c r="Q28" i="13"/>
  <c r="AF27" i="13"/>
  <c r="AE27" i="13"/>
  <c r="AD27" i="13"/>
  <c r="AB27" i="13" s="1"/>
  <c r="AC27" i="13"/>
  <c r="Z27" i="13"/>
  <c r="Y27" i="13"/>
  <c r="X27" i="13"/>
  <c r="V27" i="13" s="1"/>
  <c r="W27" i="13"/>
  <c r="T27" i="13"/>
  <c r="S27" i="13"/>
  <c r="R27" i="13"/>
  <c r="Q27" i="13"/>
  <c r="P27" i="13"/>
  <c r="AF26" i="13"/>
  <c r="AE26" i="13"/>
  <c r="AD26" i="13"/>
  <c r="AB26" i="13" s="1"/>
  <c r="AC26" i="13"/>
  <c r="Z26" i="13"/>
  <c r="Y26" i="13"/>
  <c r="V26" i="13" s="1"/>
  <c r="X26" i="13"/>
  <c r="W26" i="13"/>
  <c r="T26" i="13"/>
  <c r="S26" i="13"/>
  <c r="R26" i="13"/>
  <c r="Q26" i="13"/>
  <c r="P26" i="13"/>
  <c r="AF25" i="13"/>
  <c r="AE25" i="13"/>
  <c r="AD25" i="13"/>
  <c r="AB25" i="13" s="1"/>
  <c r="AC25" i="13"/>
  <c r="Z25" i="13"/>
  <c r="Y25" i="13"/>
  <c r="X25" i="13"/>
  <c r="V25" i="13" s="1"/>
  <c r="W25" i="13"/>
  <c r="T25" i="13"/>
  <c r="S25" i="13"/>
  <c r="P25" i="13" s="1"/>
  <c r="R25" i="13"/>
  <c r="Q25" i="13"/>
  <c r="AF24" i="13"/>
  <c r="AE24" i="13"/>
  <c r="AD24" i="13"/>
  <c r="AB24" i="13" s="1"/>
  <c r="AC24" i="13"/>
  <c r="Z24" i="13"/>
  <c r="Y24" i="13"/>
  <c r="V24" i="13" s="1"/>
  <c r="X24" i="13"/>
  <c r="W24" i="13"/>
  <c r="T24" i="13"/>
  <c r="S24" i="13"/>
  <c r="R24" i="13"/>
  <c r="Q24" i="13"/>
  <c r="P24" i="13"/>
  <c r="AF23" i="13"/>
  <c r="AE23" i="13"/>
  <c r="AD23" i="13"/>
  <c r="AB23" i="13" s="1"/>
  <c r="AC23" i="13"/>
  <c r="Z23" i="13"/>
  <c r="Y23" i="13"/>
  <c r="X23" i="13"/>
  <c r="V23" i="13" s="1"/>
  <c r="W23" i="13"/>
  <c r="T23" i="13"/>
  <c r="S23" i="13"/>
  <c r="P23" i="13" s="1"/>
  <c r="R23" i="13"/>
  <c r="Q23" i="13"/>
  <c r="AF21" i="13"/>
  <c r="AE21" i="13"/>
  <c r="AD21" i="13"/>
  <c r="AB21" i="13" s="1"/>
  <c r="AC21" i="13"/>
  <c r="Z21" i="13"/>
  <c r="Y21" i="13"/>
  <c r="V21" i="13" s="1"/>
  <c r="X21" i="13"/>
  <c r="W21" i="13"/>
  <c r="T21" i="13"/>
  <c r="S21" i="13"/>
  <c r="R21" i="13"/>
  <c r="Q21" i="13"/>
  <c r="P21" i="13"/>
  <c r="AF20" i="13"/>
  <c r="AE20" i="13"/>
  <c r="AD20" i="13"/>
  <c r="AB20" i="13" s="1"/>
  <c r="AC20" i="13"/>
  <c r="Z20" i="13"/>
  <c r="Y20" i="13"/>
  <c r="X20" i="13"/>
  <c r="V20" i="13" s="1"/>
  <c r="W20" i="13"/>
  <c r="T20" i="13"/>
  <c r="S20" i="13"/>
  <c r="P20" i="13" s="1"/>
  <c r="R20" i="13"/>
  <c r="Q20" i="13"/>
  <c r="AF19" i="13"/>
  <c r="AE19" i="13"/>
  <c r="AD19" i="13"/>
  <c r="AB19" i="13" s="1"/>
  <c r="AC19" i="13"/>
  <c r="Z19" i="13"/>
  <c r="Y19" i="13"/>
  <c r="V19" i="13" s="1"/>
  <c r="X19" i="13"/>
  <c r="W19" i="13"/>
  <c r="T19" i="13"/>
  <c r="S19" i="13"/>
  <c r="R19" i="13"/>
  <c r="Q19" i="13"/>
  <c r="P19" i="13"/>
  <c r="AF18" i="13"/>
  <c r="AE18" i="13"/>
  <c r="AD18" i="13"/>
  <c r="AB18" i="13" s="1"/>
  <c r="AC18" i="13"/>
  <c r="Z18" i="13"/>
  <c r="Y18" i="13"/>
  <c r="X18" i="13"/>
  <c r="V18" i="13" s="1"/>
  <c r="W18" i="13"/>
  <c r="T18" i="13"/>
  <c r="S18" i="13"/>
  <c r="P18" i="13" s="1"/>
  <c r="R18" i="13"/>
  <c r="Q18" i="13"/>
  <c r="AF17" i="13"/>
  <c r="AE17" i="13"/>
  <c r="AD17" i="13"/>
  <c r="AB17" i="13" s="1"/>
  <c r="AC17" i="13"/>
  <c r="Z17" i="13"/>
  <c r="Y17" i="13"/>
  <c r="V17" i="13" s="1"/>
  <c r="X17" i="13"/>
  <c r="W17" i="13"/>
  <c r="T17" i="13"/>
  <c r="S17" i="13"/>
  <c r="R17" i="13"/>
  <c r="Q17" i="13"/>
  <c r="P17" i="13"/>
  <c r="AF16" i="13"/>
  <c r="AE16" i="13"/>
  <c r="AD16" i="13"/>
  <c r="AB16" i="13" s="1"/>
  <c r="AC16" i="13"/>
  <c r="Z16" i="13"/>
  <c r="Y16" i="13"/>
  <c r="X16" i="13"/>
  <c r="V16" i="13" s="1"/>
  <c r="W16" i="13"/>
  <c r="T16" i="13"/>
  <c r="S16" i="13"/>
  <c r="P16" i="13" s="1"/>
  <c r="R16" i="13"/>
  <c r="Q16" i="13"/>
  <c r="AF15" i="13"/>
  <c r="AE15" i="13"/>
  <c r="AD15" i="13"/>
  <c r="AB15" i="13" s="1"/>
  <c r="AC15" i="13"/>
  <c r="Z15" i="13"/>
  <c r="Y15" i="13"/>
  <c r="V15" i="13" s="1"/>
  <c r="X15" i="13"/>
  <c r="W15" i="13"/>
  <c r="T15" i="13"/>
  <c r="S15" i="13"/>
  <c r="R15" i="13"/>
  <c r="Q15" i="13"/>
  <c r="P15" i="13"/>
  <c r="AF14" i="13"/>
  <c r="AE14" i="13"/>
  <c r="AD14" i="13"/>
  <c r="AB14" i="13" s="1"/>
  <c r="AC14" i="13"/>
  <c r="Z14" i="13"/>
  <c r="Y14" i="13"/>
  <c r="X14" i="13"/>
  <c r="V14" i="13" s="1"/>
  <c r="W14" i="13"/>
  <c r="T14" i="13"/>
  <c r="S14" i="13"/>
  <c r="P14" i="13" s="1"/>
  <c r="R14" i="13"/>
  <c r="Q14" i="13"/>
  <c r="AF13" i="13"/>
  <c r="AE13" i="13"/>
  <c r="AD13" i="13"/>
  <c r="AB13" i="13" s="1"/>
  <c r="AC13" i="13"/>
  <c r="Z13" i="13"/>
  <c r="Y13" i="13"/>
  <c r="V13" i="13" s="1"/>
  <c r="X13" i="13"/>
  <c r="W13" i="13"/>
  <c r="T13" i="13"/>
  <c r="S13" i="13"/>
  <c r="P13" i="13" s="1"/>
  <c r="R13" i="13"/>
  <c r="Q13" i="13"/>
  <c r="AF11" i="13"/>
  <c r="AE11" i="13"/>
  <c r="AD11" i="13"/>
  <c r="AB11" i="13" s="1"/>
  <c r="AC11" i="13"/>
  <c r="Z11" i="13"/>
  <c r="Y11" i="13"/>
  <c r="X11" i="13"/>
  <c r="V11" i="13" s="1"/>
  <c r="W11" i="13"/>
  <c r="T11" i="13"/>
  <c r="S11" i="13"/>
  <c r="R11" i="13"/>
  <c r="Q11" i="13"/>
  <c r="P11" i="13"/>
  <c r="AF10" i="13"/>
  <c r="AE10" i="13"/>
  <c r="AD10" i="13"/>
  <c r="AB10" i="13" s="1"/>
  <c r="AC10" i="13"/>
  <c r="Z10" i="13"/>
  <c r="Y10" i="13"/>
  <c r="V10" i="13" s="1"/>
  <c r="X10" i="13"/>
  <c r="W10" i="13"/>
  <c r="T10" i="13"/>
  <c r="S10" i="13"/>
  <c r="P10" i="13" s="1"/>
  <c r="R10" i="13"/>
  <c r="Q10" i="13"/>
  <c r="AF9" i="13"/>
  <c r="AE9" i="13"/>
  <c r="AD9" i="13"/>
  <c r="AB9" i="13" s="1"/>
  <c r="AC9" i="13"/>
  <c r="Z9" i="13"/>
  <c r="Y9" i="13"/>
  <c r="X9" i="13"/>
  <c r="V9" i="13" s="1"/>
  <c r="W9" i="13"/>
  <c r="T9" i="13"/>
  <c r="S9" i="13"/>
  <c r="R9" i="13"/>
  <c r="Q9" i="13"/>
  <c r="P9" i="13"/>
  <c r="AF8" i="13"/>
  <c r="AE8" i="13"/>
  <c r="AD8" i="13"/>
  <c r="AB8" i="13" s="1"/>
  <c r="AC8" i="13"/>
  <c r="Z8" i="13"/>
  <c r="Y8" i="13"/>
  <c r="V8" i="13" s="1"/>
  <c r="X8" i="13"/>
  <c r="W8" i="13"/>
  <c r="T8" i="13"/>
  <c r="S8" i="13"/>
  <c r="P8" i="13" s="1"/>
  <c r="R8" i="13"/>
  <c r="Q8" i="13"/>
  <c r="AF7" i="13"/>
  <c r="AE7" i="13"/>
  <c r="AD7" i="13"/>
  <c r="AB7" i="13" s="1"/>
  <c r="AC7" i="13"/>
  <c r="Z7" i="13"/>
  <c r="Y7" i="13"/>
  <c r="X7" i="13"/>
  <c r="V7" i="13" s="1"/>
  <c r="W7" i="13"/>
  <c r="T7" i="13"/>
  <c r="S7" i="13"/>
  <c r="R7" i="13"/>
  <c r="Q7" i="13"/>
  <c r="P7" i="13"/>
  <c r="AF6" i="13"/>
  <c r="AE6" i="13"/>
  <c r="AD6" i="13"/>
  <c r="AB6" i="13" s="1"/>
  <c r="AC6" i="13"/>
  <c r="Z6" i="13"/>
  <c r="Y6" i="13"/>
  <c r="V6" i="13" s="1"/>
  <c r="X6" i="13"/>
  <c r="W6" i="13"/>
  <c r="T6" i="13"/>
  <c r="S6" i="13"/>
  <c r="P6" i="13" s="1"/>
  <c r="R6" i="13"/>
  <c r="Q6" i="13"/>
  <c r="AF5" i="13"/>
  <c r="AE5" i="13"/>
  <c r="AD5" i="13"/>
  <c r="AB5" i="13" s="1"/>
  <c r="AC5" i="13"/>
  <c r="Z5" i="13"/>
  <c r="Y5" i="13"/>
  <c r="X5" i="13"/>
  <c r="V5" i="13" s="1"/>
  <c r="W5" i="13"/>
  <c r="T5" i="13"/>
  <c r="S5" i="13"/>
  <c r="R5" i="13"/>
  <c r="Q5" i="13"/>
  <c r="P5" i="13"/>
  <c r="AF4" i="13"/>
  <c r="AE4" i="13"/>
  <c r="AD4" i="13"/>
  <c r="AB4" i="13" s="1"/>
  <c r="AC4" i="13"/>
  <c r="Z4" i="13"/>
  <c r="Y4" i="13"/>
  <c r="V4" i="13" s="1"/>
  <c r="X4" i="13"/>
  <c r="W4" i="13"/>
  <c r="T4" i="13"/>
  <c r="S4" i="13"/>
  <c r="P4" i="13" s="1"/>
  <c r="R4" i="13"/>
  <c r="Q4" i="13"/>
  <c r="AF3" i="13"/>
  <c r="AE3" i="13"/>
  <c r="AD3" i="13"/>
  <c r="AB3" i="13" s="1"/>
  <c r="AC3" i="13"/>
  <c r="Z3" i="13"/>
  <c r="Y3" i="13"/>
  <c r="X3" i="13"/>
  <c r="V3" i="13" s="1"/>
  <c r="W3" i="13"/>
  <c r="T3" i="13"/>
  <c r="S3" i="13"/>
  <c r="R3" i="13"/>
  <c r="Q3" i="13"/>
  <c r="P3" i="13"/>
  <c r="C22" i="3"/>
  <c r="C21" i="3"/>
  <c r="A2" i="3"/>
  <c r="I6" i="4"/>
  <c r="J6" i="4"/>
  <c r="K6" i="4"/>
  <c r="L6" i="4"/>
  <c r="N6" i="4"/>
  <c r="O6" i="4"/>
  <c r="P6" i="4"/>
  <c r="Q6" i="4"/>
  <c r="H6" i="4"/>
  <c r="F32" i="12"/>
  <c r="F18" i="12"/>
  <c r="P4" i="10" l="1"/>
  <c r="V4" i="10"/>
  <c r="AQ18" i="10"/>
  <c r="AQ29" i="10"/>
  <c r="AQ37" i="10"/>
  <c r="AQ34" i="10"/>
  <c r="AQ22" i="10"/>
  <c r="AQ20" i="10"/>
  <c r="AK26" i="10"/>
  <c r="AK17" i="10"/>
  <c r="AQ30" i="10"/>
  <c r="AK11" i="10"/>
  <c r="R32" i="14"/>
  <c r="R26" i="14"/>
  <c r="R27" i="14"/>
  <c r="R28" i="14"/>
  <c r="R23" i="14"/>
  <c r="R29" i="14"/>
  <c r="R24" i="14"/>
  <c r="R30" i="14"/>
  <c r="R25" i="14"/>
  <c r="R31" i="14"/>
  <c r="AK36" i="10"/>
  <c r="AK25" i="10"/>
  <c r="AK18" i="10"/>
  <c r="AK16" i="10"/>
  <c r="AK14" i="10"/>
  <c r="AK5" i="10"/>
  <c r="AQ38" i="10"/>
  <c r="AK27" i="10"/>
  <c r="AK22" i="10"/>
  <c r="AK20" i="10"/>
  <c r="AK9" i="10"/>
  <c r="AK7" i="10"/>
  <c r="AQ31" i="10"/>
  <c r="AQ27" i="10"/>
  <c r="AW40" i="10"/>
  <c r="AW38" i="10"/>
  <c r="AW36" i="10"/>
  <c r="AW34" i="10"/>
  <c r="AW29" i="10"/>
  <c r="AK19" i="10"/>
  <c r="AK34" i="10"/>
  <c r="AK28" i="10"/>
  <c r="AK24" i="10"/>
  <c r="AK21" i="10"/>
  <c r="AK15" i="10"/>
  <c r="AK12" i="10"/>
  <c r="AK10" i="10"/>
  <c r="AK8" i="10"/>
  <c r="AK6" i="10"/>
  <c r="AK4" i="10"/>
  <c r="AQ39" i="10"/>
  <c r="AW39" i="10"/>
  <c r="AW37" i="10"/>
  <c r="AW30" i="10"/>
  <c r="AK38" i="10"/>
  <c r="AK31" i="10"/>
  <c r="AK29" i="10"/>
  <c r="AW27" i="10"/>
  <c r="AW25" i="10"/>
  <c r="AW22" i="10"/>
  <c r="AW20" i="10"/>
  <c r="AW18" i="10"/>
  <c r="AW16" i="10"/>
  <c r="AK40" i="10"/>
  <c r="AQ42" i="10"/>
  <c r="AQ40" i="10"/>
  <c r="AQ36" i="10"/>
  <c r="AW42" i="10"/>
  <c r="AK37" i="10"/>
  <c r="AK35" i="10"/>
  <c r="AK32" i="10"/>
  <c r="AK30" i="10"/>
  <c r="AW41" i="10"/>
  <c r="AK41" i="10"/>
  <c r="AK39" i="10"/>
  <c r="AQ41" i="10"/>
  <c r="P14" i="4"/>
  <c r="P26" i="4" s="1"/>
  <c r="O13" i="4"/>
  <c r="O25" i="4" s="1"/>
  <c r="M13" i="4"/>
  <c r="M25" i="4" s="1"/>
  <c r="L12" i="4"/>
  <c r="L24" i="4" s="1"/>
  <c r="K15" i="4"/>
  <c r="K12" i="4"/>
  <c r="K24" i="4" s="1"/>
  <c r="K13" i="4"/>
  <c r="K14" i="4"/>
  <c r="K16" i="4"/>
  <c r="K17" i="4"/>
  <c r="K18" i="4"/>
  <c r="K19" i="4"/>
  <c r="K20" i="4"/>
  <c r="K21" i="4"/>
  <c r="P13" i="4"/>
  <c r="P25" i="4" s="1"/>
  <c r="P15" i="4"/>
  <c r="P27" i="4" s="1"/>
  <c r="P16" i="4"/>
  <c r="P28" i="4" s="1"/>
  <c r="P17" i="4"/>
  <c r="P29" i="4" s="1"/>
  <c r="P18" i="4"/>
  <c r="P30" i="4" s="1"/>
  <c r="P19" i="4"/>
  <c r="P31" i="4" s="1"/>
  <c r="P20" i="4"/>
  <c r="P32" i="4" s="1"/>
  <c r="P21" i="4"/>
  <c r="P33" i="4" s="1"/>
  <c r="P12" i="4"/>
  <c r="P24" i="4" s="1"/>
  <c r="O14" i="4"/>
  <c r="O26" i="4" s="1"/>
  <c r="O15" i="4"/>
  <c r="O27" i="4" s="1"/>
  <c r="O16" i="4"/>
  <c r="O28" i="4" s="1"/>
  <c r="O17" i="4"/>
  <c r="O29" i="4" s="1"/>
  <c r="O18" i="4"/>
  <c r="O30" i="4" s="1"/>
  <c r="O19" i="4"/>
  <c r="O31" i="4" s="1"/>
  <c r="O20" i="4"/>
  <c r="O32" i="4" s="1"/>
  <c r="O21" i="4"/>
  <c r="O33" i="4" s="1"/>
  <c r="O12" i="4"/>
  <c r="O24" i="4" s="1"/>
  <c r="N13" i="4"/>
  <c r="N25" i="4" s="1"/>
  <c r="N14" i="4"/>
  <c r="N26" i="4" s="1"/>
  <c r="N15" i="4"/>
  <c r="N27" i="4" s="1"/>
  <c r="N16" i="4"/>
  <c r="N28" i="4" s="1"/>
  <c r="N17" i="4"/>
  <c r="N29" i="4" s="1"/>
  <c r="N18" i="4"/>
  <c r="N30" i="4" s="1"/>
  <c r="N19" i="4"/>
  <c r="N31" i="4" s="1"/>
  <c r="N20" i="4"/>
  <c r="N32" i="4" s="1"/>
  <c r="N21" i="4"/>
  <c r="N33" i="4" s="1"/>
  <c r="N12" i="4"/>
  <c r="N24" i="4" s="1"/>
  <c r="M14" i="4"/>
  <c r="M26" i="4" s="1"/>
  <c r="M15" i="4"/>
  <c r="M27" i="4" s="1"/>
  <c r="M16" i="4"/>
  <c r="M28" i="4" s="1"/>
  <c r="M17" i="4"/>
  <c r="M29" i="4" s="1"/>
  <c r="M18" i="4"/>
  <c r="M30" i="4" s="1"/>
  <c r="M19" i="4"/>
  <c r="M31" i="4" s="1"/>
  <c r="M20" i="4"/>
  <c r="M32" i="4" s="1"/>
  <c r="M21" i="4"/>
  <c r="M33" i="4" s="1"/>
  <c r="M12" i="4"/>
  <c r="M24" i="4" s="1"/>
  <c r="L21" i="4"/>
  <c r="L33" i="4" s="1"/>
  <c r="L13" i="4"/>
  <c r="L25" i="4" s="1"/>
  <c r="L14" i="4"/>
  <c r="L26" i="4" s="1"/>
  <c r="L15" i="4"/>
  <c r="L27" i="4" s="1"/>
  <c r="L16" i="4"/>
  <c r="L28" i="4" s="1"/>
  <c r="L17" i="4"/>
  <c r="L29" i="4" s="1"/>
  <c r="L18" i="4"/>
  <c r="L30" i="4" s="1"/>
  <c r="L19" i="4"/>
  <c r="L31" i="4" s="1"/>
  <c r="L20" i="4"/>
  <c r="L32" i="4" s="1"/>
  <c r="J18" i="4"/>
  <c r="J30" i="4" s="1"/>
  <c r="J17" i="4"/>
  <c r="J29" i="4" s="1"/>
  <c r="J16" i="4"/>
  <c r="J28" i="4" s="1"/>
  <c r="J15" i="4"/>
  <c r="J27" i="4" s="1"/>
  <c r="J13" i="4"/>
  <c r="J25" i="4" s="1"/>
  <c r="J12" i="4"/>
  <c r="J24" i="4" s="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J12" i="11"/>
  <c r="J6" i="11"/>
  <c r="J7" i="11"/>
  <c r="J8" i="11"/>
  <c r="J9" i="11"/>
  <c r="J10" i="11"/>
  <c r="J11" i="11"/>
  <c r="J5" i="11"/>
  <c r="J4" i="11"/>
  <c r="K4" i="11"/>
  <c r="L4" i="11"/>
  <c r="J21" i="4"/>
  <c r="J33" i="4" s="1"/>
  <c r="J14" i="4"/>
  <c r="J26" i="4" s="1"/>
  <c r="J19" i="4"/>
  <c r="J31" i="4" s="1"/>
  <c r="J20" i="4"/>
  <c r="J32" i="4" s="1"/>
  <c r="K26" i="4" l="1"/>
  <c r="Q26" i="4" s="1"/>
  <c r="Q24" i="4"/>
  <c r="AB40" i="10"/>
  <c r="AB39" i="10"/>
  <c r="AB38" i="10"/>
  <c r="AB37" i="10"/>
  <c r="AB36" i="10"/>
  <c r="AB35" i="10"/>
  <c r="AB30" i="10"/>
  <c r="AB28" i="10"/>
  <c r="AB27" i="10"/>
  <c r="AB26" i="10"/>
  <c r="AB25" i="10"/>
  <c r="AB21" i="10"/>
  <c r="AB20" i="10"/>
  <c r="AB19" i="10"/>
  <c r="AB18" i="10"/>
  <c r="AB17" i="10"/>
  <c r="AB16" i="10"/>
  <c r="AB15" i="10"/>
  <c r="AB10" i="10"/>
  <c r="AB9" i="10"/>
  <c r="AB8" i="10"/>
  <c r="AB7" i="10"/>
  <c r="AB6" i="10"/>
  <c r="AB5" i="10"/>
  <c r="V40" i="10"/>
  <c r="V39" i="10"/>
  <c r="V38" i="10"/>
  <c r="V36" i="10"/>
  <c r="V30" i="10"/>
  <c r="V29" i="10"/>
  <c r="V28" i="10"/>
  <c r="V27" i="10"/>
  <c r="V26" i="10"/>
  <c r="V17" i="10"/>
  <c r="P37" i="10"/>
  <c r="V19" i="10" l="1"/>
  <c r="V18" i="10"/>
  <c r="P17" i="10"/>
  <c r="V20" i="10"/>
  <c r="V25" i="10"/>
  <c r="P29" i="10"/>
  <c r="P25" i="10"/>
  <c r="P30" i="10"/>
  <c r="P28" i="10"/>
  <c r="P18" i="10"/>
  <c r="P16" i="10"/>
  <c r="P27" i="10"/>
  <c r="V15" i="10"/>
  <c r="P19" i="10"/>
  <c r="V37" i="10"/>
  <c r="P15" i="10"/>
  <c r="P20" i="10"/>
  <c r="V11" i="10"/>
  <c r="V5" i="10"/>
  <c r="V16" i="10"/>
  <c r="V10" i="10"/>
  <c r="V9" i="10"/>
  <c r="V7" i="10"/>
  <c r="V8" i="10"/>
  <c r="V6" i="10"/>
  <c r="V35" i="10"/>
  <c r="P7" i="10"/>
  <c r="P5" i="10"/>
  <c r="P6" i="10"/>
  <c r="K25" i="4"/>
  <c r="Q25" i="4" s="1"/>
  <c r="K27" i="4"/>
  <c r="Q27" i="4" s="1"/>
  <c r="AB31" i="10"/>
  <c r="V21" i="10"/>
  <c r="V31" i="10"/>
  <c r="P21" i="10"/>
  <c r="AB42" i="10"/>
  <c r="AB41" i="10"/>
  <c r="P32" i="10"/>
  <c r="AB29" i="10"/>
  <c r="P22" i="10"/>
  <c r="P42" i="10"/>
  <c r="P39" i="10"/>
  <c r="V42" i="10"/>
  <c r="P34" i="10"/>
  <c r="P8" i="10"/>
  <c r="P9" i="10"/>
  <c r="P10" i="10"/>
  <c r="P11" i="10"/>
  <c r="P31" i="10"/>
  <c r="P26" i="10"/>
  <c r="V12" i="10"/>
  <c r="P40" i="10"/>
  <c r="AB12" i="10"/>
  <c r="AB32" i="10"/>
  <c r="V22" i="10"/>
  <c r="V32" i="10"/>
  <c r="P41" i="10"/>
  <c r="V41" i="10"/>
  <c r="AB22" i="10"/>
  <c r="P38" i="10"/>
  <c r="P36" i="10"/>
  <c r="AB11" i="10"/>
  <c r="P35" i="10"/>
  <c r="P12" i="10"/>
  <c r="V14" i="10"/>
  <c r="AB14" i="10"/>
  <c r="AB4" i="10"/>
  <c r="AB24" i="10"/>
  <c r="V24" i="10"/>
  <c r="V34" i="10"/>
  <c r="AB34" i="10"/>
  <c r="P24" i="10"/>
  <c r="P14" i="10"/>
  <c r="J23" i="1"/>
  <c r="J32" i="1"/>
  <c r="M2" i="3"/>
  <c r="L2" i="3"/>
  <c r="K2" i="3"/>
  <c r="J2" i="3"/>
  <c r="K28" i="4" l="1"/>
  <c r="Q28" i="4" s="1"/>
  <c r="M23" i="1"/>
  <c r="L23" i="1"/>
  <c r="K23" i="1"/>
  <c r="Q11" i="1"/>
  <c r="J12" i="1"/>
  <c r="U32" i="1"/>
  <c r="T32" i="1"/>
  <c r="S32" i="1"/>
  <c r="R32" i="1"/>
  <c r="Q32" i="1"/>
  <c r="P32" i="1"/>
  <c r="O32" i="1"/>
  <c r="N32" i="1"/>
  <c r="M32" i="1"/>
  <c r="L32" i="1"/>
  <c r="K32" i="1"/>
  <c r="I31" i="1"/>
  <c r="I30" i="1"/>
  <c r="L28" i="1"/>
  <c r="K28" i="1"/>
  <c r="J28" i="1"/>
  <c r="I28" i="1"/>
  <c r="I27" i="1"/>
  <c r="T23" i="1"/>
  <c r="S23" i="1"/>
  <c r="R23" i="1"/>
  <c r="Q23" i="1"/>
  <c r="P23" i="1"/>
  <c r="T22" i="1"/>
  <c r="S22" i="1"/>
  <c r="R22" i="1"/>
  <c r="Q22" i="1"/>
  <c r="P22" i="1"/>
  <c r="M22" i="1"/>
  <c r="L22" i="1"/>
  <c r="K22" i="1"/>
  <c r="J22" i="1"/>
  <c r="T19" i="1"/>
  <c r="S19" i="1"/>
  <c r="R19" i="1"/>
  <c r="Q19" i="1"/>
  <c r="P19" i="1"/>
  <c r="M19" i="1"/>
  <c r="L19" i="1"/>
  <c r="K19" i="1"/>
  <c r="J19" i="1"/>
  <c r="T18" i="1"/>
  <c r="S18" i="1"/>
  <c r="R18" i="1"/>
  <c r="Q18" i="1"/>
  <c r="P18" i="1"/>
  <c r="M18" i="1"/>
  <c r="L18" i="1"/>
  <c r="K18" i="1"/>
  <c r="J18" i="1"/>
  <c r="T17" i="1"/>
  <c r="S17" i="1"/>
  <c r="R17" i="1"/>
  <c r="Q17" i="1"/>
  <c r="P17" i="1"/>
  <c r="M17" i="1"/>
  <c r="L17" i="1"/>
  <c r="K17" i="1"/>
  <c r="J17" i="1"/>
  <c r="T13" i="1"/>
  <c r="S13" i="1"/>
  <c r="R13" i="1"/>
  <c r="Q13" i="1"/>
  <c r="P13" i="1"/>
  <c r="M13" i="1"/>
  <c r="L13" i="1"/>
  <c r="K13" i="1"/>
  <c r="J13" i="1"/>
  <c r="T12" i="1"/>
  <c r="S12" i="1"/>
  <c r="R12" i="1"/>
  <c r="Q12" i="1"/>
  <c r="P12" i="1"/>
  <c r="M12" i="1"/>
  <c r="L12" i="1"/>
  <c r="K12" i="1"/>
  <c r="T11" i="1"/>
  <c r="S11" i="1"/>
  <c r="R11" i="1"/>
  <c r="P11" i="1"/>
  <c r="M11" i="1"/>
  <c r="L11" i="1"/>
  <c r="K11" i="1"/>
  <c r="J11" i="1"/>
  <c r="P10" i="1"/>
  <c r="P16" i="1" s="1"/>
  <c r="P21" i="1" s="1"/>
  <c r="L7" i="1"/>
  <c r="K7" i="1"/>
  <c r="J7" i="1"/>
  <c r="I7" i="1"/>
  <c r="L3" i="1"/>
  <c r="K3" i="1"/>
  <c r="J3" i="1"/>
  <c r="I3" i="1"/>
  <c r="K29" i="4" l="1"/>
  <c r="Q29" i="4" s="1"/>
  <c r="T23" i="2"/>
  <c r="S23" i="2"/>
  <c r="R23" i="2"/>
  <c r="Q23" i="2"/>
  <c r="P23" i="2"/>
  <c r="P22" i="2"/>
  <c r="M23" i="2"/>
  <c r="L23" i="2"/>
  <c r="K23" i="2"/>
  <c r="J23" i="2"/>
  <c r="K32" i="2"/>
  <c r="L32" i="2"/>
  <c r="M32" i="2"/>
  <c r="N32" i="2"/>
  <c r="O32" i="2"/>
  <c r="P32" i="2"/>
  <c r="Q32" i="2"/>
  <c r="R32" i="2"/>
  <c r="S32" i="2"/>
  <c r="T32" i="2"/>
  <c r="U32" i="2"/>
  <c r="J32" i="2"/>
  <c r="I31" i="2"/>
  <c r="I30" i="2"/>
  <c r="K28" i="2"/>
  <c r="L28" i="2"/>
  <c r="J28" i="2"/>
  <c r="I28" i="2"/>
  <c r="I27" i="2"/>
  <c r="Q22" i="2"/>
  <c r="S22" i="2"/>
  <c r="T22" i="2"/>
  <c r="R22" i="2"/>
  <c r="P19" i="2"/>
  <c r="P18" i="2"/>
  <c r="P17" i="2"/>
  <c r="Q17" i="2"/>
  <c r="P11" i="2"/>
  <c r="Q11" i="2"/>
  <c r="T13" i="2"/>
  <c r="S13" i="2"/>
  <c r="Q13" i="2"/>
  <c r="R13" i="2"/>
  <c r="P13" i="2"/>
  <c r="P12" i="2"/>
  <c r="Q18" i="2"/>
  <c r="Q19" i="2"/>
  <c r="S17" i="2"/>
  <c r="T17" i="2"/>
  <c r="S18" i="2"/>
  <c r="T18" i="2"/>
  <c r="S19" i="2"/>
  <c r="T19" i="2"/>
  <c r="R19" i="2"/>
  <c r="R18" i="2"/>
  <c r="R17" i="2"/>
  <c r="Q12" i="2"/>
  <c r="T12" i="2"/>
  <c r="S12" i="2"/>
  <c r="R12" i="2"/>
  <c r="T11" i="2"/>
  <c r="S11" i="2"/>
  <c r="R11" i="2"/>
  <c r="P10" i="2"/>
  <c r="P16" i="2" s="1"/>
  <c r="P21" i="2" s="1"/>
  <c r="J22" i="2"/>
  <c r="M22" i="2"/>
  <c r="L22" i="2"/>
  <c r="K22" i="2"/>
  <c r="L13" i="2"/>
  <c r="M13" i="2"/>
  <c r="K13" i="2"/>
  <c r="L12" i="2"/>
  <c r="M12" i="2"/>
  <c r="K12" i="2"/>
  <c r="L11" i="2"/>
  <c r="M11" i="2"/>
  <c r="K11" i="2"/>
  <c r="J13" i="2"/>
  <c r="J12" i="2"/>
  <c r="J11" i="2"/>
  <c r="L18" i="2"/>
  <c r="M18" i="2"/>
  <c r="L19" i="2"/>
  <c r="M19" i="2"/>
  <c r="K19" i="2"/>
  <c r="K18" i="2"/>
  <c r="L17" i="2"/>
  <c r="M17" i="2"/>
  <c r="K17" i="2"/>
  <c r="J17" i="2"/>
  <c r="J19" i="2"/>
  <c r="J18" i="2"/>
  <c r="J7" i="2"/>
  <c r="K7" i="2"/>
  <c r="L7" i="2"/>
  <c r="I7" i="2"/>
  <c r="I3" i="2"/>
  <c r="K3" i="2"/>
  <c r="L3" i="2"/>
  <c r="J3" i="2"/>
  <c r="N2" i="3"/>
  <c r="O2" i="3"/>
  <c r="K30" i="4" l="1"/>
  <c r="Q30" i="4" s="1"/>
  <c r="C4" i="3"/>
  <c r="F4" i="3"/>
  <c r="E4" i="3" s="1"/>
  <c r="D4" i="3" s="1"/>
  <c r="C5" i="3"/>
  <c r="F5" i="3"/>
  <c r="E5" i="3" s="1"/>
  <c r="D5" i="3" s="1"/>
  <c r="C6" i="3"/>
  <c r="F6" i="3"/>
  <c r="E6" i="3" s="1"/>
  <c r="D6" i="3" s="1"/>
  <c r="I6" i="3"/>
  <c r="H6" i="3" s="1"/>
  <c r="G6" i="3" s="1"/>
  <c r="C7" i="3"/>
  <c r="F7" i="3"/>
  <c r="E7" i="3" s="1"/>
  <c r="D7" i="3" s="1"/>
  <c r="C8" i="3"/>
  <c r="F8" i="3"/>
  <c r="E8" i="3" s="1"/>
  <c r="D8" i="3" s="1"/>
  <c r="I8" i="3"/>
  <c r="H8" i="3" s="1"/>
  <c r="G8" i="3" s="1"/>
  <c r="C9" i="3"/>
  <c r="F9" i="3"/>
  <c r="E9" i="3" s="1"/>
  <c r="D9" i="3" s="1"/>
  <c r="C10" i="3"/>
  <c r="F10" i="3"/>
  <c r="E10" i="3" s="1"/>
  <c r="D10" i="3" s="1"/>
  <c r="C11" i="3"/>
  <c r="F11" i="3"/>
  <c r="E11" i="3" s="1"/>
  <c r="D11" i="3" s="1"/>
  <c r="C12" i="3"/>
  <c r="F12" i="3"/>
  <c r="E12" i="3" s="1"/>
  <c r="D12" i="3" s="1"/>
  <c r="C13" i="3"/>
  <c r="F13" i="3"/>
  <c r="E13" i="3" s="1"/>
  <c r="D13" i="3" s="1"/>
  <c r="C14" i="3"/>
  <c r="F14" i="3"/>
  <c r="E14" i="3" s="1"/>
  <c r="D14" i="3" s="1"/>
  <c r="F15" i="3"/>
  <c r="E15" i="3" s="1"/>
  <c r="D15" i="3" s="1"/>
  <c r="C16" i="3"/>
  <c r="F16" i="3"/>
  <c r="E16" i="3" s="1"/>
  <c r="D16" i="3" s="1"/>
  <c r="C17" i="3"/>
  <c r="F17" i="3"/>
  <c r="E17" i="3" s="1"/>
  <c r="D17" i="3" s="1"/>
  <c r="C18" i="3"/>
  <c r="F18" i="3"/>
  <c r="E18" i="3" s="1"/>
  <c r="D18" i="3" s="1"/>
  <c r="C19" i="3"/>
  <c r="F19" i="3"/>
  <c r="E19" i="3" s="1"/>
  <c r="D19" i="3" s="1"/>
  <c r="C20" i="3"/>
  <c r="F20" i="3"/>
  <c r="E20" i="3" s="1"/>
  <c r="D20" i="3" s="1"/>
  <c r="C23" i="3"/>
  <c r="F23" i="3"/>
  <c r="E23" i="3" s="1"/>
  <c r="D23" i="3" s="1"/>
  <c r="C24" i="3"/>
  <c r="F24" i="3"/>
  <c r="E24" i="3" s="1"/>
  <c r="D24" i="3" s="1"/>
  <c r="C25" i="3"/>
  <c r="F25" i="3"/>
  <c r="E25" i="3" s="1"/>
  <c r="D25" i="3" s="1"/>
  <c r="C26" i="3"/>
  <c r="F26" i="3"/>
  <c r="E26" i="3" s="1"/>
  <c r="D26" i="3" s="1"/>
  <c r="C27" i="3"/>
  <c r="F27" i="3"/>
  <c r="E27" i="3" s="1"/>
  <c r="D27" i="3" s="1"/>
  <c r="C28" i="3"/>
  <c r="F28" i="3"/>
  <c r="E28" i="3" s="1"/>
  <c r="D28" i="3" s="1"/>
  <c r="C29" i="3"/>
  <c r="F29" i="3"/>
  <c r="E29" i="3" s="1"/>
  <c r="D29" i="3" s="1"/>
  <c r="C30" i="3"/>
  <c r="F30" i="3"/>
  <c r="E30" i="3" s="1"/>
  <c r="D30" i="3" s="1"/>
  <c r="C31" i="3"/>
  <c r="F31" i="3"/>
  <c r="E31" i="3" s="1"/>
  <c r="D31" i="3" s="1"/>
  <c r="C32" i="3"/>
  <c r="F32" i="3"/>
  <c r="E32" i="3" s="1"/>
  <c r="D32" i="3" s="1"/>
  <c r="C33" i="3"/>
  <c r="F33" i="3"/>
  <c r="E33" i="3" s="1"/>
  <c r="D33" i="3" s="1"/>
  <c r="C34" i="3"/>
  <c r="F34" i="3"/>
  <c r="E34" i="3" s="1"/>
  <c r="D34" i="3" s="1"/>
  <c r="C35" i="3"/>
  <c r="F35" i="3"/>
  <c r="E35" i="3" s="1"/>
  <c r="D35" i="3" s="1"/>
  <c r="C36" i="3"/>
  <c r="F36" i="3"/>
  <c r="E36" i="3" s="1"/>
  <c r="D36" i="3" s="1"/>
  <c r="C37" i="3"/>
  <c r="F37" i="3"/>
  <c r="E37" i="3" s="1"/>
  <c r="D37" i="3" s="1"/>
  <c r="C38" i="3"/>
  <c r="F38" i="3"/>
  <c r="E38" i="3" s="1"/>
  <c r="D38" i="3" s="1"/>
  <c r="C39" i="3"/>
  <c r="F39" i="3"/>
  <c r="E39" i="3" s="1"/>
  <c r="D39" i="3" s="1"/>
  <c r="C40" i="3"/>
  <c r="F40" i="3"/>
  <c r="E40" i="3" s="1"/>
  <c r="D40" i="3" s="1"/>
  <c r="C41" i="3"/>
  <c r="F41" i="3"/>
  <c r="E41" i="3" s="1"/>
  <c r="D41" i="3" s="1"/>
  <c r="C42" i="3"/>
  <c r="F42" i="3"/>
  <c r="E42" i="3" s="1"/>
  <c r="D42" i="3" s="1"/>
  <c r="C43" i="3"/>
  <c r="F43" i="3"/>
  <c r="E43" i="3" s="1"/>
  <c r="D43" i="3" s="1"/>
  <c r="C44" i="3"/>
  <c r="F44" i="3"/>
  <c r="E44" i="3" s="1"/>
  <c r="D44" i="3" s="1"/>
  <c r="C45" i="3"/>
  <c r="F45" i="3"/>
  <c r="E45" i="3" s="1"/>
  <c r="D45" i="3" s="1"/>
  <c r="C46" i="3"/>
  <c r="F46" i="3"/>
  <c r="E46" i="3" s="1"/>
  <c r="D46" i="3" s="1"/>
  <c r="C47" i="3"/>
  <c r="F47" i="3"/>
  <c r="E47" i="3" s="1"/>
  <c r="D47" i="3" s="1"/>
  <c r="C48" i="3"/>
  <c r="F48" i="3"/>
  <c r="E48" i="3" s="1"/>
  <c r="D48" i="3" s="1"/>
  <c r="C49" i="3"/>
  <c r="F49" i="3"/>
  <c r="E49" i="3" s="1"/>
  <c r="D49" i="3" s="1"/>
  <c r="C50" i="3"/>
  <c r="F50" i="3"/>
  <c r="E50" i="3" s="1"/>
  <c r="D50" i="3" s="1"/>
  <c r="C51" i="3"/>
  <c r="F51" i="3"/>
  <c r="E51" i="3" s="1"/>
  <c r="D51" i="3" s="1"/>
  <c r="C52" i="3"/>
  <c r="F52" i="3"/>
  <c r="E52" i="3" s="1"/>
  <c r="D52" i="3" s="1"/>
  <c r="C53" i="3"/>
  <c r="F53" i="3"/>
  <c r="E53" i="3" s="1"/>
  <c r="D53" i="3" s="1"/>
  <c r="C54" i="3"/>
  <c r="F54" i="3"/>
  <c r="E54" i="3" s="1"/>
  <c r="D54" i="3" s="1"/>
  <c r="C55" i="3"/>
  <c r="F55" i="3"/>
  <c r="E55" i="3" s="1"/>
  <c r="D55" i="3" s="1"/>
  <c r="C56" i="3"/>
  <c r="F56" i="3"/>
  <c r="E56" i="3" s="1"/>
  <c r="D56" i="3" s="1"/>
  <c r="C57" i="3"/>
  <c r="F57" i="3"/>
  <c r="E57" i="3" s="1"/>
  <c r="D57" i="3" s="1"/>
  <c r="C58" i="3"/>
  <c r="F58" i="3"/>
  <c r="E58" i="3" s="1"/>
  <c r="D58" i="3" s="1"/>
  <c r="C59" i="3"/>
  <c r="F59" i="3"/>
  <c r="E59" i="3" s="1"/>
  <c r="D59" i="3" s="1"/>
  <c r="C60" i="3"/>
  <c r="F60" i="3"/>
  <c r="E60" i="3" s="1"/>
  <c r="D60" i="3" s="1"/>
  <c r="C61" i="3"/>
  <c r="F61" i="3"/>
  <c r="E61" i="3" s="1"/>
  <c r="D61" i="3" s="1"/>
  <c r="C62" i="3"/>
  <c r="F62" i="3"/>
  <c r="E62" i="3" s="1"/>
  <c r="D62" i="3" s="1"/>
  <c r="C63" i="3"/>
  <c r="F63" i="3"/>
  <c r="E63" i="3" s="1"/>
  <c r="D63" i="3" s="1"/>
  <c r="C64" i="3"/>
  <c r="F64" i="3"/>
  <c r="E64" i="3" s="1"/>
  <c r="D64" i="3" s="1"/>
  <c r="C65" i="3"/>
  <c r="F65" i="3"/>
  <c r="E65" i="3" s="1"/>
  <c r="D65" i="3" s="1"/>
  <c r="C66" i="3"/>
  <c r="F66" i="3"/>
  <c r="E66" i="3" s="1"/>
  <c r="D66" i="3" s="1"/>
  <c r="C67" i="3"/>
  <c r="F67" i="3"/>
  <c r="E67" i="3" s="1"/>
  <c r="D67" i="3" s="1"/>
  <c r="C68" i="3"/>
  <c r="F68" i="3"/>
  <c r="E68" i="3" s="1"/>
  <c r="D68" i="3" s="1"/>
  <c r="C69" i="3"/>
  <c r="F69" i="3"/>
  <c r="E69" i="3" s="1"/>
  <c r="D69" i="3" s="1"/>
  <c r="C70" i="3"/>
  <c r="F70" i="3"/>
  <c r="E70" i="3" s="1"/>
  <c r="D70" i="3" s="1"/>
  <c r="C71" i="3"/>
  <c r="F71" i="3"/>
  <c r="E71" i="3" s="1"/>
  <c r="D71" i="3" s="1"/>
  <c r="C72" i="3"/>
  <c r="F72" i="3"/>
  <c r="E72" i="3" s="1"/>
  <c r="D72" i="3" s="1"/>
  <c r="C73" i="3"/>
  <c r="F73" i="3"/>
  <c r="E73" i="3" s="1"/>
  <c r="D73" i="3" s="1"/>
  <c r="C74" i="3"/>
  <c r="F74" i="3"/>
  <c r="E74" i="3" s="1"/>
  <c r="D74" i="3" s="1"/>
  <c r="C75" i="3"/>
  <c r="F75" i="3"/>
  <c r="E75" i="3" s="1"/>
  <c r="D75" i="3" s="1"/>
  <c r="C76" i="3"/>
  <c r="F76" i="3"/>
  <c r="E76" i="3" s="1"/>
  <c r="D76" i="3" s="1"/>
  <c r="C77" i="3"/>
  <c r="F77" i="3"/>
  <c r="E77" i="3" s="1"/>
  <c r="D77" i="3" s="1"/>
  <c r="C78" i="3"/>
  <c r="F78" i="3"/>
  <c r="E78" i="3" s="1"/>
  <c r="D78" i="3" s="1"/>
  <c r="C79" i="3"/>
  <c r="F79" i="3"/>
  <c r="E79" i="3" s="1"/>
  <c r="D79" i="3" s="1"/>
  <c r="C80" i="3"/>
  <c r="F80" i="3"/>
  <c r="E80" i="3" s="1"/>
  <c r="D80" i="3" s="1"/>
  <c r="C81" i="3"/>
  <c r="F81" i="3"/>
  <c r="E81" i="3" s="1"/>
  <c r="D81" i="3" s="1"/>
  <c r="C82" i="3"/>
  <c r="F82" i="3"/>
  <c r="E82" i="3" s="1"/>
  <c r="D82" i="3" s="1"/>
  <c r="C83" i="3"/>
  <c r="F83" i="3"/>
  <c r="E83" i="3" s="1"/>
  <c r="D83" i="3" s="1"/>
  <c r="C84" i="3"/>
  <c r="F84" i="3"/>
  <c r="E84" i="3" s="1"/>
  <c r="D84" i="3" s="1"/>
  <c r="C85" i="3"/>
  <c r="F85" i="3"/>
  <c r="E85" i="3" s="1"/>
  <c r="D85" i="3" s="1"/>
  <c r="C86" i="3"/>
  <c r="F86" i="3"/>
  <c r="E86" i="3" s="1"/>
  <c r="D86" i="3" s="1"/>
  <c r="C87" i="3"/>
  <c r="F87" i="3"/>
  <c r="E87" i="3" s="1"/>
  <c r="D87" i="3" s="1"/>
  <c r="C88" i="3"/>
  <c r="F88" i="3"/>
  <c r="E88" i="3" s="1"/>
  <c r="D88" i="3" s="1"/>
  <c r="C89" i="3"/>
  <c r="F89" i="3"/>
  <c r="E89" i="3" s="1"/>
  <c r="D89" i="3" s="1"/>
  <c r="C90" i="3"/>
  <c r="F90" i="3"/>
  <c r="E90" i="3" s="1"/>
  <c r="D90" i="3" s="1"/>
  <c r="C91" i="3"/>
  <c r="F91" i="3"/>
  <c r="E91" i="3" s="1"/>
  <c r="D91" i="3" s="1"/>
  <c r="C92" i="3"/>
  <c r="F92" i="3"/>
  <c r="E92" i="3" s="1"/>
  <c r="D92" i="3" s="1"/>
  <c r="C93" i="3"/>
  <c r="F93" i="3"/>
  <c r="E93" i="3" s="1"/>
  <c r="D93" i="3" s="1"/>
  <c r="C94" i="3"/>
  <c r="F94" i="3"/>
  <c r="E94" i="3" s="1"/>
  <c r="D94" i="3" s="1"/>
  <c r="C95" i="3"/>
  <c r="F95" i="3"/>
  <c r="E95" i="3" s="1"/>
  <c r="D95" i="3" s="1"/>
  <c r="C96" i="3"/>
  <c r="F96" i="3"/>
  <c r="E96" i="3" s="1"/>
  <c r="D96" i="3" s="1"/>
  <c r="C97" i="3"/>
  <c r="F97" i="3"/>
  <c r="E97" i="3" s="1"/>
  <c r="D97" i="3" s="1"/>
  <c r="C98" i="3"/>
  <c r="F98" i="3"/>
  <c r="E98" i="3" s="1"/>
  <c r="D98" i="3" s="1"/>
  <c r="C99" i="3"/>
  <c r="F99" i="3"/>
  <c r="E99" i="3" s="1"/>
  <c r="D99" i="3" s="1"/>
  <c r="C100" i="3"/>
  <c r="F100" i="3"/>
  <c r="E100" i="3" s="1"/>
  <c r="D100" i="3" s="1"/>
  <c r="C101" i="3"/>
  <c r="F101" i="3"/>
  <c r="E101" i="3" s="1"/>
  <c r="D101" i="3" s="1"/>
  <c r="C102" i="3"/>
  <c r="F102" i="3"/>
  <c r="E102" i="3" s="1"/>
  <c r="D102" i="3" s="1"/>
  <c r="C103" i="3"/>
  <c r="F103" i="3"/>
  <c r="E103" i="3" s="1"/>
  <c r="D103" i="3" s="1"/>
  <c r="C104" i="3"/>
  <c r="F104" i="3"/>
  <c r="E104" i="3" s="1"/>
  <c r="D104" i="3" s="1"/>
  <c r="C105" i="3"/>
  <c r="F105" i="3"/>
  <c r="E105" i="3" s="1"/>
  <c r="D105" i="3" s="1"/>
  <c r="C106" i="3"/>
  <c r="F106" i="3"/>
  <c r="E106" i="3" s="1"/>
  <c r="D106" i="3" s="1"/>
  <c r="C107" i="3"/>
  <c r="F107" i="3"/>
  <c r="E107" i="3" s="1"/>
  <c r="D107" i="3" s="1"/>
  <c r="C108" i="3"/>
  <c r="F108" i="3"/>
  <c r="E108" i="3" s="1"/>
  <c r="D108" i="3" s="1"/>
  <c r="C109" i="3"/>
  <c r="F109" i="3"/>
  <c r="E109" i="3" s="1"/>
  <c r="D109" i="3" s="1"/>
  <c r="C110" i="3"/>
  <c r="F110" i="3"/>
  <c r="E110" i="3" s="1"/>
  <c r="D110" i="3" s="1"/>
  <c r="C111" i="3"/>
  <c r="F111" i="3"/>
  <c r="E111" i="3" s="1"/>
  <c r="D111" i="3" s="1"/>
  <c r="C112" i="3"/>
  <c r="F112" i="3"/>
  <c r="E112" i="3" s="1"/>
  <c r="D112" i="3" s="1"/>
  <c r="C113" i="3"/>
  <c r="F113" i="3"/>
  <c r="E113" i="3" s="1"/>
  <c r="D113" i="3" s="1"/>
  <c r="C114" i="3"/>
  <c r="F114" i="3"/>
  <c r="E114" i="3" s="1"/>
  <c r="D114" i="3" s="1"/>
  <c r="C115" i="3"/>
  <c r="F115" i="3"/>
  <c r="E115" i="3" s="1"/>
  <c r="D115" i="3" s="1"/>
  <c r="C116" i="3"/>
  <c r="F116" i="3"/>
  <c r="E116" i="3" s="1"/>
  <c r="D116" i="3" s="1"/>
  <c r="C117" i="3"/>
  <c r="F117" i="3"/>
  <c r="E117" i="3" s="1"/>
  <c r="D117" i="3" s="1"/>
  <c r="C118" i="3"/>
  <c r="F118" i="3"/>
  <c r="E118" i="3" s="1"/>
  <c r="D118" i="3" s="1"/>
  <c r="C119" i="3"/>
  <c r="F119" i="3"/>
  <c r="E119" i="3" s="1"/>
  <c r="D119" i="3" s="1"/>
  <c r="C120" i="3"/>
  <c r="F120" i="3"/>
  <c r="E120" i="3" s="1"/>
  <c r="D120" i="3" s="1"/>
  <c r="C121" i="3"/>
  <c r="F121" i="3"/>
  <c r="E121" i="3" s="1"/>
  <c r="D121" i="3" s="1"/>
  <c r="C122" i="3"/>
  <c r="F122" i="3"/>
  <c r="E122" i="3" s="1"/>
  <c r="D122" i="3" s="1"/>
  <c r="C123" i="3"/>
  <c r="F123" i="3"/>
  <c r="E123" i="3" s="1"/>
  <c r="D123" i="3" s="1"/>
  <c r="C124" i="3"/>
  <c r="F124" i="3"/>
  <c r="E124" i="3" s="1"/>
  <c r="D124" i="3" s="1"/>
  <c r="C125" i="3"/>
  <c r="F125" i="3"/>
  <c r="E125" i="3" s="1"/>
  <c r="D125" i="3" s="1"/>
  <c r="C126" i="3"/>
  <c r="F126" i="3"/>
  <c r="E126" i="3" s="1"/>
  <c r="D126" i="3" s="1"/>
  <c r="C127" i="3"/>
  <c r="F127" i="3"/>
  <c r="E127" i="3" s="1"/>
  <c r="D127" i="3" s="1"/>
  <c r="C128" i="3"/>
  <c r="F128" i="3"/>
  <c r="E128" i="3" s="1"/>
  <c r="D128" i="3" s="1"/>
  <c r="C129" i="3"/>
  <c r="F129" i="3"/>
  <c r="E129" i="3" s="1"/>
  <c r="D129" i="3" s="1"/>
  <c r="C130" i="3"/>
  <c r="F130" i="3"/>
  <c r="E130" i="3" s="1"/>
  <c r="D130" i="3" s="1"/>
  <c r="C131" i="3"/>
  <c r="F131" i="3"/>
  <c r="E131" i="3" s="1"/>
  <c r="D131" i="3" s="1"/>
  <c r="C132" i="3"/>
  <c r="F132" i="3"/>
  <c r="E132" i="3" s="1"/>
  <c r="D132" i="3" s="1"/>
  <c r="C133" i="3"/>
  <c r="F133" i="3"/>
  <c r="E133" i="3" s="1"/>
  <c r="D133" i="3" s="1"/>
  <c r="C134" i="3"/>
  <c r="F134" i="3"/>
  <c r="E134" i="3" s="1"/>
  <c r="D134" i="3" s="1"/>
  <c r="C135" i="3"/>
  <c r="F135" i="3"/>
  <c r="E135" i="3" s="1"/>
  <c r="D135" i="3" s="1"/>
  <c r="C136" i="3"/>
  <c r="F136" i="3"/>
  <c r="E136" i="3" s="1"/>
  <c r="D136" i="3" s="1"/>
  <c r="C137" i="3"/>
  <c r="F137" i="3"/>
  <c r="E137" i="3" s="1"/>
  <c r="D137" i="3" s="1"/>
  <c r="C138" i="3"/>
  <c r="F138" i="3"/>
  <c r="E138" i="3" s="1"/>
  <c r="D138" i="3" s="1"/>
  <c r="C139" i="3"/>
  <c r="F139" i="3"/>
  <c r="E139" i="3" s="1"/>
  <c r="D139" i="3" s="1"/>
  <c r="C140" i="3"/>
  <c r="F140" i="3"/>
  <c r="E140" i="3" s="1"/>
  <c r="D140" i="3" s="1"/>
  <c r="C141" i="3"/>
  <c r="F141" i="3"/>
  <c r="E141" i="3" s="1"/>
  <c r="D141" i="3" s="1"/>
  <c r="C142" i="3"/>
  <c r="F142" i="3"/>
  <c r="E142" i="3" s="1"/>
  <c r="D142" i="3" s="1"/>
  <c r="C143" i="3"/>
  <c r="F143" i="3"/>
  <c r="E143" i="3" s="1"/>
  <c r="D143" i="3" s="1"/>
  <c r="C144" i="3"/>
  <c r="F144" i="3"/>
  <c r="E144" i="3" s="1"/>
  <c r="D144" i="3" s="1"/>
  <c r="C145" i="3"/>
  <c r="F145" i="3"/>
  <c r="E145" i="3" s="1"/>
  <c r="D145" i="3" s="1"/>
  <c r="C146" i="3"/>
  <c r="F146" i="3"/>
  <c r="E146" i="3" s="1"/>
  <c r="D146" i="3" s="1"/>
  <c r="C147" i="3"/>
  <c r="F147" i="3"/>
  <c r="E147" i="3" s="1"/>
  <c r="D147" i="3" s="1"/>
  <c r="C148" i="3"/>
  <c r="F148" i="3"/>
  <c r="E148" i="3" s="1"/>
  <c r="D148" i="3" s="1"/>
  <c r="C149" i="3"/>
  <c r="F149" i="3"/>
  <c r="E149" i="3" s="1"/>
  <c r="D149" i="3" s="1"/>
  <c r="C150" i="3"/>
  <c r="F150" i="3"/>
  <c r="E150" i="3" s="1"/>
  <c r="D150" i="3" s="1"/>
  <c r="C151" i="3"/>
  <c r="F151" i="3"/>
  <c r="E151" i="3" s="1"/>
  <c r="D151" i="3" s="1"/>
  <c r="C152" i="3"/>
  <c r="F152" i="3"/>
  <c r="E152" i="3" s="1"/>
  <c r="D152" i="3" s="1"/>
  <c r="C153" i="3"/>
  <c r="F153" i="3"/>
  <c r="E153" i="3" s="1"/>
  <c r="D153" i="3" s="1"/>
  <c r="C154" i="3"/>
  <c r="F154" i="3"/>
  <c r="E154" i="3" s="1"/>
  <c r="D154" i="3" s="1"/>
  <c r="C155" i="3"/>
  <c r="F155" i="3"/>
  <c r="E155" i="3" s="1"/>
  <c r="D155" i="3" s="1"/>
  <c r="C156" i="3"/>
  <c r="F156" i="3"/>
  <c r="E156" i="3" s="1"/>
  <c r="D156" i="3" s="1"/>
  <c r="C157" i="3"/>
  <c r="F157" i="3"/>
  <c r="E157" i="3" s="1"/>
  <c r="D157" i="3" s="1"/>
  <c r="C158" i="3"/>
  <c r="F158" i="3"/>
  <c r="E158" i="3" s="1"/>
  <c r="D158" i="3" s="1"/>
  <c r="C159" i="3"/>
  <c r="F159" i="3"/>
  <c r="E159" i="3" s="1"/>
  <c r="D159" i="3" s="1"/>
  <c r="C160" i="3"/>
  <c r="F160" i="3"/>
  <c r="E160" i="3" s="1"/>
  <c r="D160" i="3" s="1"/>
  <c r="C161" i="3"/>
  <c r="F161" i="3"/>
  <c r="E161" i="3" s="1"/>
  <c r="D161" i="3" s="1"/>
  <c r="C162" i="3"/>
  <c r="F162" i="3"/>
  <c r="E162" i="3" s="1"/>
  <c r="D162" i="3" s="1"/>
  <c r="C163" i="3"/>
  <c r="F163" i="3"/>
  <c r="E163" i="3" s="1"/>
  <c r="D163" i="3" s="1"/>
  <c r="C164" i="3"/>
  <c r="F164" i="3"/>
  <c r="E164" i="3" s="1"/>
  <c r="D164" i="3" s="1"/>
  <c r="C165" i="3"/>
  <c r="F165" i="3"/>
  <c r="E165" i="3" s="1"/>
  <c r="D165" i="3" s="1"/>
  <c r="C166" i="3"/>
  <c r="F166" i="3"/>
  <c r="E166" i="3" s="1"/>
  <c r="D166" i="3" s="1"/>
  <c r="C167" i="3"/>
  <c r="F167" i="3"/>
  <c r="E167" i="3" s="1"/>
  <c r="D167" i="3" s="1"/>
  <c r="C168" i="3"/>
  <c r="F168" i="3"/>
  <c r="E168" i="3" s="1"/>
  <c r="D168" i="3" s="1"/>
  <c r="C169" i="3"/>
  <c r="F169" i="3"/>
  <c r="E169" i="3" s="1"/>
  <c r="D169" i="3" s="1"/>
  <c r="C170" i="3"/>
  <c r="F170" i="3"/>
  <c r="E170" i="3" s="1"/>
  <c r="D170" i="3" s="1"/>
  <c r="C171" i="3"/>
  <c r="F171" i="3"/>
  <c r="E171" i="3" s="1"/>
  <c r="D171" i="3" s="1"/>
  <c r="C172" i="3"/>
  <c r="F172" i="3"/>
  <c r="E172" i="3" s="1"/>
  <c r="D172" i="3" s="1"/>
  <c r="C173" i="3"/>
  <c r="F173" i="3"/>
  <c r="E173" i="3" s="1"/>
  <c r="D173" i="3" s="1"/>
  <c r="C174" i="3"/>
  <c r="F174" i="3"/>
  <c r="E174" i="3" s="1"/>
  <c r="D174" i="3" s="1"/>
  <c r="C175" i="3"/>
  <c r="F175" i="3"/>
  <c r="E175" i="3" s="1"/>
  <c r="D175" i="3" s="1"/>
  <c r="C176" i="3"/>
  <c r="F176" i="3"/>
  <c r="E176" i="3" s="1"/>
  <c r="D176" i="3" s="1"/>
  <c r="C177" i="3"/>
  <c r="F177" i="3"/>
  <c r="E177" i="3" s="1"/>
  <c r="D177" i="3" s="1"/>
  <c r="C178" i="3"/>
  <c r="F178" i="3"/>
  <c r="E178" i="3" s="1"/>
  <c r="D178" i="3" s="1"/>
  <c r="C179" i="3"/>
  <c r="F179" i="3"/>
  <c r="E179" i="3" s="1"/>
  <c r="D179" i="3" s="1"/>
  <c r="C180" i="3"/>
  <c r="F180" i="3"/>
  <c r="E180" i="3" s="1"/>
  <c r="D180" i="3" s="1"/>
  <c r="C181" i="3"/>
  <c r="F181" i="3"/>
  <c r="E181" i="3" s="1"/>
  <c r="D181" i="3" s="1"/>
  <c r="C182" i="3"/>
  <c r="F182" i="3"/>
  <c r="E182" i="3" s="1"/>
  <c r="D182" i="3" s="1"/>
  <c r="C183" i="3"/>
  <c r="F183" i="3"/>
  <c r="E183" i="3" s="1"/>
  <c r="D183" i="3" s="1"/>
  <c r="C184" i="3"/>
  <c r="F184" i="3"/>
  <c r="E184" i="3" s="1"/>
  <c r="D184" i="3" s="1"/>
  <c r="C185" i="3"/>
  <c r="F185" i="3"/>
  <c r="E185" i="3" s="1"/>
  <c r="D185" i="3" s="1"/>
  <c r="C186" i="3"/>
  <c r="F186" i="3"/>
  <c r="E186" i="3" s="1"/>
  <c r="D186" i="3" s="1"/>
  <c r="C187" i="3"/>
  <c r="F187" i="3"/>
  <c r="E187" i="3" s="1"/>
  <c r="D187" i="3" s="1"/>
  <c r="C188" i="3"/>
  <c r="F188" i="3"/>
  <c r="E188" i="3" s="1"/>
  <c r="D188" i="3" s="1"/>
  <c r="C189" i="3"/>
  <c r="F189" i="3"/>
  <c r="E189" i="3" s="1"/>
  <c r="D189" i="3" s="1"/>
  <c r="C190" i="3"/>
  <c r="F190" i="3"/>
  <c r="E190" i="3" s="1"/>
  <c r="D190" i="3" s="1"/>
  <c r="C191" i="3"/>
  <c r="F191" i="3"/>
  <c r="E191" i="3" s="1"/>
  <c r="D191" i="3" s="1"/>
  <c r="C192" i="3"/>
  <c r="F192" i="3"/>
  <c r="E192" i="3" s="1"/>
  <c r="D192" i="3" s="1"/>
  <c r="C193" i="3"/>
  <c r="F193" i="3"/>
  <c r="E193" i="3" s="1"/>
  <c r="D193" i="3" s="1"/>
  <c r="C194" i="3"/>
  <c r="F194" i="3"/>
  <c r="E194" i="3" s="1"/>
  <c r="D194" i="3" s="1"/>
  <c r="C195" i="3"/>
  <c r="F195" i="3"/>
  <c r="E195" i="3" s="1"/>
  <c r="D195" i="3" s="1"/>
  <c r="C196" i="3"/>
  <c r="F196" i="3"/>
  <c r="E196" i="3" s="1"/>
  <c r="D196" i="3" s="1"/>
  <c r="C197" i="3"/>
  <c r="F197" i="3"/>
  <c r="E197" i="3" s="1"/>
  <c r="D197" i="3" s="1"/>
  <c r="C198" i="3"/>
  <c r="F198" i="3"/>
  <c r="E198" i="3" s="1"/>
  <c r="D198" i="3" s="1"/>
  <c r="C199" i="3"/>
  <c r="F199" i="3"/>
  <c r="E199" i="3" s="1"/>
  <c r="D199" i="3" s="1"/>
  <c r="C200" i="3"/>
  <c r="F200" i="3"/>
  <c r="E200" i="3" s="1"/>
  <c r="D200" i="3" s="1"/>
  <c r="C201" i="3"/>
  <c r="F201" i="3"/>
  <c r="E201" i="3" s="1"/>
  <c r="D201" i="3" s="1"/>
  <c r="C202" i="3"/>
  <c r="F202" i="3"/>
  <c r="E202" i="3" s="1"/>
  <c r="D202" i="3" s="1"/>
  <c r="C203" i="3"/>
  <c r="F203" i="3"/>
  <c r="E203" i="3" s="1"/>
  <c r="D203" i="3" s="1"/>
  <c r="C204" i="3"/>
  <c r="F204" i="3"/>
  <c r="E204" i="3" s="1"/>
  <c r="D204" i="3" s="1"/>
  <c r="C205" i="3"/>
  <c r="F205" i="3"/>
  <c r="E205" i="3" s="1"/>
  <c r="D205" i="3" s="1"/>
  <c r="C206" i="3"/>
  <c r="F206" i="3"/>
  <c r="E206" i="3" s="1"/>
  <c r="D206" i="3" s="1"/>
  <c r="C207" i="3"/>
  <c r="F207" i="3"/>
  <c r="E207" i="3" s="1"/>
  <c r="D207" i="3" s="1"/>
  <c r="C208" i="3"/>
  <c r="F208" i="3"/>
  <c r="E208" i="3" s="1"/>
  <c r="D208" i="3" s="1"/>
  <c r="C209" i="3"/>
  <c r="F209" i="3"/>
  <c r="E209" i="3" s="1"/>
  <c r="D209" i="3" s="1"/>
  <c r="C210" i="3"/>
  <c r="F210" i="3"/>
  <c r="E210" i="3" s="1"/>
  <c r="D210" i="3" s="1"/>
  <c r="C211" i="3"/>
  <c r="F211" i="3"/>
  <c r="E211" i="3" s="1"/>
  <c r="D211" i="3" s="1"/>
  <c r="C212" i="3"/>
  <c r="F212" i="3"/>
  <c r="E212" i="3" s="1"/>
  <c r="D212" i="3" s="1"/>
  <c r="C213" i="3"/>
  <c r="F213" i="3"/>
  <c r="E213" i="3" s="1"/>
  <c r="D213" i="3" s="1"/>
  <c r="C214" i="3"/>
  <c r="F214" i="3"/>
  <c r="E214" i="3" s="1"/>
  <c r="D214" i="3" s="1"/>
  <c r="C215" i="3"/>
  <c r="F215" i="3"/>
  <c r="E215" i="3" s="1"/>
  <c r="D215" i="3" s="1"/>
  <c r="C216" i="3"/>
  <c r="F216" i="3"/>
  <c r="E216" i="3" s="1"/>
  <c r="D216" i="3" s="1"/>
  <c r="C217" i="3"/>
  <c r="F217" i="3"/>
  <c r="E217" i="3" s="1"/>
  <c r="D217" i="3" s="1"/>
  <c r="C218" i="3"/>
  <c r="F218" i="3"/>
  <c r="E218" i="3" s="1"/>
  <c r="D218" i="3" s="1"/>
  <c r="C219" i="3"/>
  <c r="F219" i="3"/>
  <c r="E219" i="3" s="1"/>
  <c r="D219" i="3" s="1"/>
  <c r="C220" i="3"/>
  <c r="F220" i="3"/>
  <c r="E220" i="3" s="1"/>
  <c r="D220" i="3" s="1"/>
  <c r="C221" i="3"/>
  <c r="F221" i="3"/>
  <c r="E221" i="3" s="1"/>
  <c r="D221" i="3" s="1"/>
  <c r="C222" i="3"/>
  <c r="F222" i="3"/>
  <c r="E222" i="3" s="1"/>
  <c r="D222" i="3" s="1"/>
  <c r="C223" i="3"/>
  <c r="F223" i="3"/>
  <c r="E223" i="3" s="1"/>
  <c r="D223" i="3" s="1"/>
  <c r="C224" i="3"/>
  <c r="F224" i="3"/>
  <c r="E224" i="3" s="1"/>
  <c r="D224" i="3" s="1"/>
  <c r="C225" i="3"/>
  <c r="F225" i="3"/>
  <c r="E225" i="3" s="1"/>
  <c r="D225" i="3" s="1"/>
  <c r="C226" i="3"/>
  <c r="F226" i="3"/>
  <c r="E226" i="3" s="1"/>
  <c r="D226" i="3" s="1"/>
  <c r="C227" i="3"/>
  <c r="F227" i="3"/>
  <c r="E227" i="3" s="1"/>
  <c r="D227" i="3" s="1"/>
  <c r="C228" i="3"/>
  <c r="F228" i="3"/>
  <c r="E228" i="3" s="1"/>
  <c r="D228" i="3" s="1"/>
  <c r="C229" i="3"/>
  <c r="F229" i="3"/>
  <c r="E229" i="3" s="1"/>
  <c r="D229" i="3" s="1"/>
  <c r="C230" i="3"/>
  <c r="F230" i="3"/>
  <c r="E230" i="3" s="1"/>
  <c r="D230" i="3" s="1"/>
  <c r="C231" i="3"/>
  <c r="F231" i="3"/>
  <c r="E231" i="3" s="1"/>
  <c r="D231" i="3" s="1"/>
  <c r="C232" i="3"/>
  <c r="F232" i="3"/>
  <c r="E232" i="3" s="1"/>
  <c r="D232" i="3" s="1"/>
  <c r="C233" i="3"/>
  <c r="F233" i="3"/>
  <c r="E233" i="3" s="1"/>
  <c r="D233" i="3" s="1"/>
  <c r="C234" i="3"/>
  <c r="F234" i="3"/>
  <c r="E234" i="3" s="1"/>
  <c r="D234" i="3" s="1"/>
  <c r="C235" i="3"/>
  <c r="F235" i="3"/>
  <c r="E235" i="3" s="1"/>
  <c r="D235" i="3" s="1"/>
  <c r="C236" i="3"/>
  <c r="F236" i="3"/>
  <c r="E236" i="3" s="1"/>
  <c r="D236" i="3" s="1"/>
  <c r="C237" i="3"/>
  <c r="F237" i="3"/>
  <c r="E237" i="3" s="1"/>
  <c r="D237" i="3" s="1"/>
  <c r="C238" i="3"/>
  <c r="F238" i="3"/>
  <c r="E238" i="3" s="1"/>
  <c r="D238" i="3" s="1"/>
  <c r="C239" i="3"/>
  <c r="F239" i="3"/>
  <c r="E239" i="3" s="1"/>
  <c r="D239" i="3" s="1"/>
  <c r="C240" i="3"/>
  <c r="F240" i="3"/>
  <c r="E240" i="3" s="1"/>
  <c r="D240" i="3" s="1"/>
  <c r="C241" i="3"/>
  <c r="F241" i="3"/>
  <c r="E241" i="3" s="1"/>
  <c r="D241" i="3" s="1"/>
  <c r="C242" i="3"/>
  <c r="F242" i="3"/>
  <c r="E242" i="3" s="1"/>
  <c r="D242" i="3" s="1"/>
  <c r="C243" i="3"/>
  <c r="F243" i="3"/>
  <c r="E243" i="3" s="1"/>
  <c r="D243" i="3" s="1"/>
  <c r="C244" i="3"/>
  <c r="F244" i="3"/>
  <c r="E244" i="3" s="1"/>
  <c r="D244" i="3" s="1"/>
  <c r="C245" i="3"/>
  <c r="F245" i="3"/>
  <c r="E245" i="3" s="1"/>
  <c r="D245" i="3" s="1"/>
  <c r="C246" i="3"/>
  <c r="F246" i="3"/>
  <c r="E246" i="3" s="1"/>
  <c r="D246" i="3" s="1"/>
  <c r="C247" i="3"/>
  <c r="F247" i="3"/>
  <c r="E247" i="3" s="1"/>
  <c r="D247" i="3" s="1"/>
  <c r="C248" i="3"/>
  <c r="F248" i="3"/>
  <c r="E248" i="3" s="1"/>
  <c r="D248" i="3" s="1"/>
  <c r="C249" i="3"/>
  <c r="F249" i="3"/>
  <c r="E249" i="3" s="1"/>
  <c r="D249" i="3" s="1"/>
  <c r="C250" i="3"/>
  <c r="F250" i="3"/>
  <c r="E250" i="3" s="1"/>
  <c r="D250" i="3" s="1"/>
  <c r="C251" i="3"/>
  <c r="F251" i="3"/>
  <c r="E251" i="3" s="1"/>
  <c r="D251" i="3" s="1"/>
  <c r="C252" i="3"/>
  <c r="F252" i="3"/>
  <c r="E252" i="3" s="1"/>
  <c r="D252" i="3" s="1"/>
  <c r="C253" i="3"/>
  <c r="F253" i="3"/>
  <c r="E253" i="3" s="1"/>
  <c r="D253" i="3" s="1"/>
  <c r="C254" i="3"/>
  <c r="F254" i="3"/>
  <c r="E254" i="3" s="1"/>
  <c r="D254" i="3" s="1"/>
  <c r="C255" i="3"/>
  <c r="F255" i="3"/>
  <c r="E255" i="3" s="1"/>
  <c r="D255" i="3" s="1"/>
  <c r="C256" i="3"/>
  <c r="F256" i="3"/>
  <c r="E256" i="3" s="1"/>
  <c r="D256" i="3" s="1"/>
  <c r="C257" i="3"/>
  <c r="F257" i="3"/>
  <c r="E257" i="3" s="1"/>
  <c r="D257" i="3" s="1"/>
  <c r="C258" i="3"/>
  <c r="F258" i="3"/>
  <c r="E258" i="3" s="1"/>
  <c r="D258" i="3" s="1"/>
  <c r="C259" i="3"/>
  <c r="F259" i="3"/>
  <c r="E259" i="3" s="1"/>
  <c r="D259" i="3" s="1"/>
  <c r="C260" i="3"/>
  <c r="F260" i="3"/>
  <c r="E260" i="3" s="1"/>
  <c r="D260" i="3" s="1"/>
  <c r="C261" i="3"/>
  <c r="F261" i="3"/>
  <c r="E261" i="3" s="1"/>
  <c r="D261" i="3" s="1"/>
  <c r="C262" i="3"/>
  <c r="F262" i="3"/>
  <c r="E262" i="3" s="1"/>
  <c r="D262" i="3" s="1"/>
  <c r="C263" i="3"/>
  <c r="F263" i="3"/>
  <c r="E263" i="3" s="1"/>
  <c r="D263" i="3" s="1"/>
  <c r="C264" i="3"/>
  <c r="F264" i="3"/>
  <c r="E264" i="3" s="1"/>
  <c r="D264" i="3" s="1"/>
  <c r="C265" i="3"/>
  <c r="F265" i="3"/>
  <c r="E265" i="3" s="1"/>
  <c r="D265" i="3" s="1"/>
  <c r="C266" i="3"/>
  <c r="F266" i="3"/>
  <c r="E266" i="3" s="1"/>
  <c r="D266" i="3" s="1"/>
  <c r="C267" i="3"/>
  <c r="F267" i="3"/>
  <c r="E267" i="3" s="1"/>
  <c r="D267" i="3" s="1"/>
  <c r="C268" i="3"/>
  <c r="F268" i="3"/>
  <c r="E268" i="3" s="1"/>
  <c r="D268" i="3" s="1"/>
  <c r="C269" i="3"/>
  <c r="F269" i="3"/>
  <c r="E269" i="3" s="1"/>
  <c r="D269" i="3" s="1"/>
  <c r="C270" i="3"/>
  <c r="F270" i="3"/>
  <c r="E270" i="3" s="1"/>
  <c r="D270" i="3" s="1"/>
  <c r="C271" i="3"/>
  <c r="F271" i="3"/>
  <c r="E271" i="3" s="1"/>
  <c r="D271" i="3" s="1"/>
  <c r="C272" i="3"/>
  <c r="F272" i="3"/>
  <c r="E272" i="3" s="1"/>
  <c r="D272" i="3" s="1"/>
  <c r="C273" i="3"/>
  <c r="F273" i="3"/>
  <c r="E273" i="3" s="1"/>
  <c r="D273" i="3" s="1"/>
  <c r="C274" i="3"/>
  <c r="F274" i="3"/>
  <c r="E274" i="3" s="1"/>
  <c r="D274" i="3" s="1"/>
  <c r="C275" i="3"/>
  <c r="F275" i="3"/>
  <c r="E275" i="3" s="1"/>
  <c r="D275" i="3" s="1"/>
  <c r="C276" i="3"/>
  <c r="F276" i="3"/>
  <c r="E276" i="3" s="1"/>
  <c r="D276" i="3" s="1"/>
  <c r="C277" i="3"/>
  <c r="F277" i="3"/>
  <c r="E277" i="3" s="1"/>
  <c r="D277" i="3" s="1"/>
  <c r="C278" i="3"/>
  <c r="F278" i="3"/>
  <c r="E278" i="3" s="1"/>
  <c r="D278" i="3" s="1"/>
  <c r="C279" i="3"/>
  <c r="F279" i="3"/>
  <c r="E279" i="3" s="1"/>
  <c r="D279" i="3" s="1"/>
  <c r="C280" i="3"/>
  <c r="F280" i="3"/>
  <c r="E280" i="3" s="1"/>
  <c r="D280" i="3" s="1"/>
  <c r="C281" i="3"/>
  <c r="F281" i="3"/>
  <c r="E281" i="3" s="1"/>
  <c r="D281" i="3" s="1"/>
  <c r="C282" i="3"/>
  <c r="F282" i="3"/>
  <c r="E282" i="3" s="1"/>
  <c r="D282" i="3" s="1"/>
  <c r="C283" i="3"/>
  <c r="F283" i="3"/>
  <c r="E283" i="3" s="1"/>
  <c r="D283" i="3" s="1"/>
  <c r="C284" i="3"/>
  <c r="F284" i="3"/>
  <c r="E284" i="3" s="1"/>
  <c r="D284" i="3" s="1"/>
  <c r="C285" i="3"/>
  <c r="F285" i="3"/>
  <c r="E285" i="3" s="1"/>
  <c r="D285" i="3" s="1"/>
  <c r="C286" i="3"/>
  <c r="F286" i="3"/>
  <c r="E286" i="3" s="1"/>
  <c r="D286" i="3" s="1"/>
  <c r="C287" i="3"/>
  <c r="F287" i="3"/>
  <c r="E287" i="3" s="1"/>
  <c r="D287" i="3" s="1"/>
  <c r="C288" i="3"/>
  <c r="F288" i="3"/>
  <c r="E288" i="3" s="1"/>
  <c r="D288" i="3" s="1"/>
  <c r="C289" i="3"/>
  <c r="F289" i="3"/>
  <c r="E289" i="3" s="1"/>
  <c r="D289" i="3" s="1"/>
  <c r="C290" i="3"/>
  <c r="F290" i="3"/>
  <c r="E290" i="3" s="1"/>
  <c r="D290" i="3" s="1"/>
  <c r="C291" i="3"/>
  <c r="F291" i="3"/>
  <c r="E291" i="3" s="1"/>
  <c r="D291" i="3" s="1"/>
  <c r="C292" i="3"/>
  <c r="F292" i="3"/>
  <c r="E292" i="3" s="1"/>
  <c r="D292" i="3" s="1"/>
  <c r="C293" i="3"/>
  <c r="F293" i="3"/>
  <c r="E293" i="3" s="1"/>
  <c r="D293" i="3" s="1"/>
  <c r="C294" i="3"/>
  <c r="F294" i="3"/>
  <c r="E294" i="3" s="1"/>
  <c r="D294" i="3" s="1"/>
  <c r="C295" i="3"/>
  <c r="F295" i="3"/>
  <c r="E295" i="3" s="1"/>
  <c r="D295" i="3" s="1"/>
  <c r="C296" i="3"/>
  <c r="F296" i="3"/>
  <c r="E296" i="3" s="1"/>
  <c r="D296" i="3" s="1"/>
  <c r="C297" i="3"/>
  <c r="F297" i="3"/>
  <c r="E297" i="3" s="1"/>
  <c r="D297" i="3" s="1"/>
  <c r="C298" i="3"/>
  <c r="F298" i="3"/>
  <c r="E298" i="3" s="1"/>
  <c r="D298" i="3" s="1"/>
  <c r="C299" i="3"/>
  <c r="F299" i="3"/>
  <c r="E299" i="3" s="1"/>
  <c r="D299" i="3" s="1"/>
  <c r="C300" i="3"/>
  <c r="F300" i="3"/>
  <c r="E300" i="3" s="1"/>
  <c r="D300" i="3" s="1"/>
  <c r="C301" i="3"/>
  <c r="F301" i="3"/>
  <c r="E301" i="3" s="1"/>
  <c r="D301" i="3" s="1"/>
  <c r="C302" i="3"/>
  <c r="F302" i="3"/>
  <c r="E302" i="3" s="1"/>
  <c r="D302" i="3" s="1"/>
  <c r="C303" i="3"/>
  <c r="F303" i="3"/>
  <c r="E303" i="3" s="1"/>
  <c r="D303" i="3" s="1"/>
  <c r="C304" i="3"/>
  <c r="F304" i="3"/>
  <c r="E304" i="3" s="1"/>
  <c r="D304" i="3" s="1"/>
  <c r="C305" i="3"/>
  <c r="F305" i="3"/>
  <c r="E305" i="3" s="1"/>
  <c r="D305" i="3" s="1"/>
  <c r="C306" i="3"/>
  <c r="F306" i="3"/>
  <c r="E306" i="3" s="1"/>
  <c r="D306" i="3" s="1"/>
  <c r="C307" i="3"/>
  <c r="F307" i="3"/>
  <c r="E307" i="3" s="1"/>
  <c r="D307" i="3" s="1"/>
  <c r="C308" i="3"/>
  <c r="F308" i="3"/>
  <c r="E308" i="3" s="1"/>
  <c r="D308" i="3" s="1"/>
  <c r="C309" i="3"/>
  <c r="F309" i="3"/>
  <c r="E309" i="3" s="1"/>
  <c r="D309" i="3" s="1"/>
  <c r="C310" i="3"/>
  <c r="F310" i="3"/>
  <c r="E310" i="3" s="1"/>
  <c r="D310" i="3" s="1"/>
  <c r="C311" i="3"/>
  <c r="F311" i="3"/>
  <c r="E311" i="3" s="1"/>
  <c r="D311" i="3" s="1"/>
  <c r="C312" i="3"/>
  <c r="F312" i="3"/>
  <c r="E312" i="3" s="1"/>
  <c r="D312" i="3" s="1"/>
  <c r="C313" i="3"/>
  <c r="F313" i="3"/>
  <c r="E313" i="3" s="1"/>
  <c r="D313" i="3" s="1"/>
  <c r="C314" i="3"/>
  <c r="F314" i="3"/>
  <c r="E314" i="3" s="1"/>
  <c r="D314" i="3" s="1"/>
  <c r="C315" i="3"/>
  <c r="F315" i="3"/>
  <c r="E315" i="3" s="1"/>
  <c r="D315" i="3" s="1"/>
  <c r="C316" i="3"/>
  <c r="F316" i="3"/>
  <c r="E316" i="3" s="1"/>
  <c r="D316" i="3" s="1"/>
  <c r="C317" i="3"/>
  <c r="F317" i="3"/>
  <c r="E317" i="3" s="1"/>
  <c r="D317" i="3" s="1"/>
  <c r="C318" i="3"/>
  <c r="F318" i="3"/>
  <c r="E318" i="3" s="1"/>
  <c r="D318" i="3" s="1"/>
  <c r="C319" i="3"/>
  <c r="F319" i="3"/>
  <c r="E319" i="3" s="1"/>
  <c r="D319" i="3" s="1"/>
  <c r="C320" i="3"/>
  <c r="F320" i="3"/>
  <c r="E320" i="3" s="1"/>
  <c r="D320" i="3" s="1"/>
  <c r="C321" i="3"/>
  <c r="F321" i="3"/>
  <c r="E321" i="3" s="1"/>
  <c r="D321" i="3" s="1"/>
  <c r="C322" i="3"/>
  <c r="F322" i="3"/>
  <c r="E322" i="3" s="1"/>
  <c r="D322" i="3" s="1"/>
  <c r="C323" i="3"/>
  <c r="F323" i="3"/>
  <c r="E323" i="3" s="1"/>
  <c r="D323" i="3" s="1"/>
  <c r="C324" i="3"/>
  <c r="F324" i="3"/>
  <c r="E324" i="3" s="1"/>
  <c r="D324" i="3" s="1"/>
  <c r="C325" i="3"/>
  <c r="F325" i="3"/>
  <c r="E325" i="3" s="1"/>
  <c r="D325" i="3" s="1"/>
  <c r="C326" i="3"/>
  <c r="F326" i="3"/>
  <c r="E326" i="3" s="1"/>
  <c r="D326" i="3" s="1"/>
  <c r="C327" i="3"/>
  <c r="F327" i="3"/>
  <c r="E327" i="3" s="1"/>
  <c r="D327" i="3" s="1"/>
  <c r="C328" i="3"/>
  <c r="F328" i="3"/>
  <c r="E328" i="3" s="1"/>
  <c r="D328" i="3" s="1"/>
  <c r="C329" i="3"/>
  <c r="F329" i="3"/>
  <c r="E329" i="3" s="1"/>
  <c r="D329" i="3" s="1"/>
  <c r="C330" i="3"/>
  <c r="F330" i="3"/>
  <c r="E330" i="3" s="1"/>
  <c r="D330" i="3" s="1"/>
  <c r="C331" i="3"/>
  <c r="F331" i="3"/>
  <c r="E331" i="3" s="1"/>
  <c r="D331" i="3" s="1"/>
  <c r="C332" i="3"/>
  <c r="F332" i="3"/>
  <c r="E332" i="3" s="1"/>
  <c r="D332" i="3" s="1"/>
  <c r="C333" i="3"/>
  <c r="F333" i="3"/>
  <c r="E333" i="3" s="1"/>
  <c r="D333" i="3" s="1"/>
  <c r="C334" i="3"/>
  <c r="F334" i="3"/>
  <c r="E334" i="3" s="1"/>
  <c r="D334" i="3" s="1"/>
  <c r="C335" i="3"/>
  <c r="F335" i="3"/>
  <c r="E335" i="3" s="1"/>
  <c r="D335" i="3" s="1"/>
  <c r="C336" i="3"/>
  <c r="F336" i="3"/>
  <c r="E336" i="3" s="1"/>
  <c r="D336" i="3" s="1"/>
  <c r="C337" i="3"/>
  <c r="F337" i="3"/>
  <c r="E337" i="3" s="1"/>
  <c r="D337" i="3" s="1"/>
  <c r="C338" i="3"/>
  <c r="F338" i="3"/>
  <c r="E338" i="3" s="1"/>
  <c r="D338" i="3" s="1"/>
  <c r="C339" i="3"/>
  <c r="F339" i="3"/>
  <c r="E339" i="3" s="1"/>
  <c r="D339" i="3" s="1"/>
  <c r="C340" i="3"/>
  <c r="F340" i="3"/>
  <c r="E340" i="3" s="1"/>
  <c r="D340" i="3" s="1"/>
  <c r="C341" i="3"/>
  <c r="F341" i="3"/>
  <c r="E341" i="3" s="1"/>
  <c r="D341" i="3" s="1"/>
  <c r="C342" i="3"/>
  <c r="F342" i="3"/>
  <c r="E342" i="3" s="1"/>
  <c r="D342" i="3" s="1"/>
  <c r="C343" i="3"/>
  <c r="F343" i="3"/>
  <c r="E343" i="3" s="1"/>
  <c r="D343" i="3" s="1"/>
  <c r="C344" i="3"/>
  <c r="F344" i="3"/>
  <c r="E344" i="3" s="1"/>
  <c r="D344" i="3" s="1"/>
  <c r="C345" i="3"/>
  <c r="F345" i="3"/>
  <c r="E345" i="3" s="1"/>
  <c r="D345" i="3" s="1"/>
  <c r="C346" i="3"/>
  <c r="F346" i="3"/>
  <c r="E346" i="3" s="1"/>
  <c r="D346" i="3" s="1"/>
  <c r="C347" i="3"/>
  <c r="F347" i="3"/>
  <c r="E347" i="3" s="1"/>
  <c r="D347" i="3" s="1"/>
  <c r="C348" i="3"/>
  <c r="F348" i="3"/>
  <c r="E348" i="3" s="1"/>
  <c r="D348" i="3" s="1"/>
  <c r="C349" i="3"/>
  <c r="F349" i="3"/>
  <c r="E349" i="3" s="1"/>
  <c r="D349" i="3" s="1"/>
  <c r="C350" i="3"/>
  <c r="F350" i="3"/>
  <c r="E350" i="3" s="1"/>
  <c r="D350" i="3" s="1"/>
  <c r="C351" i="3"/>
  <c r="F351" i="3"/>
  <c r="E351" i="3" s="1"/>
  <c r="D351" i="3" s="1"/>
  <c r="C352" i="3"/>
  <c r="F352" i="3"/>
  <c r="E352" i="3" s="1"/>
  <c r="D352" i="3" s="1"/>
  <c r="C353" i="3"/>
  <c r="F353" i="3"/>
  <c r="E353" i="3" s="1"/>
  <c r="D353" i="3" s="1"/>
  <c r="C354" i="3"/>
  <c r="F354" i="3"/>
  <c r="E354" i="3" s="1"/>
  <c r="D354" i="3" s="1"/>
  <c r="C355" i="3"/>
  <c r="F355" i="3"/>
  <c r="E355" i="3" s="1"/>
  <c r="D355" i="3" s="1"/>
  <c r="C356" i="3"/>
  <c r="F356" i="3"/>
  <c r="E356" i="3" s="1"/>
  <c r="D356" i="3" s="1"/>
  <c r="C357" i="3"/>
  <c r="F357" i="3"/>
  <c r="E357" i="3" s="1"/>
  <c r="D357" i="3" s="1"/>
  <c r="C358" i="3"/>
  <c r="F358" i="3"/>
  <c r="E358" i="3" s="1"/>
  <c r="D358" i="3" s="1"/>
  <c r="C359" i="3"/>
  <c r="F359" i="3"/>
  <c r="E359" i="3" s="1"/>
  <c r="D359" i="3" s="1"/>
  <c r="C360" i="3"/>
  <c r="F360" i="3"/>
  <c r="E360" i="3" s="1"/>
  <c r="D360" i="3" s="1"/>
  <c r="C361" i="3"/>
  <c r="F361" i="3"/>
  <c r="E361" i="3" s="1"/>
  <c r="D361" i="3" s="1"/>
  <c r="C362" i="3"/>
  <c r="F362" i="3"/>
  <c r="E362" i="3" s="1"/>
  <c r="D362" i="3" s="1"/>
  <c r="C363" i="3"/>
  <c r="F363" i="3"/>
  <c r="E363" i="3" s="1"/>
  <c r="D363" i="3" s="1"/>
  <c r="C364" i="3"/>
  <c r="F364" i="3"/>
  <c r="E364" i="3" s="1"/>
  <c r="D364" i="3" s="1"/>
  <c r="C365" i="3"/>
  <c r="F365" i="3"/>
  <c r="E365" i="3" s="1"/>
  <c r="D365" i="3" s="1"/>
  <c r="C366" i="3"/>
  <c r="F366" i="3"/>
  <c r="E366" i="3" s="1"/>
  <c r="D366" i="3" s="1"/>
  <c r="C367" i="3"/>
  <c r="F367" i="3"/>
  <c r="E367" i="3" s="1"/>
  <c r="D367" i="3" s="1"/>
  <c r="C368" i="3"/>
  <c r="F368" i="3"/>
  <c r="E368" i="3" s="1"/>
  <c r="D368" i="3" s="1"/>
  <c r="C369" i="3"/>
  <c r="F369" i="3"/>
  <c r="E369" i="3" s="1"/>
  <c r="D369" i="3" s="1"/>
  <c r="C370" i="3"/>
  <c r="F370" i="3"/>
  <c r="E370" i="3" s="1"/>
  <c r="D370" i="3" s="1"/>
  <c r="C371" i="3"/>
  <c r="F371" i="3"/>
  <c r="E371" i="3" s="1"/>
  <c r="D371" i="3" s="1"/>
  <c r="C372" i="3"/>
  <c r="F372" i="3"/>
  <c r="E372" i="3" s="1"/>
  <c r="D372" i="3" s="1"/>
  <c r="C373" i="3"/>
  <c r="F373" i="3"/>
  <c r="E373" i="3" s="1"/>
  <c r="D373" i="3" s="1"/>
  <c r="C374" i="3"/>
  <c r="F374" i="3"/>
  <c r="E374" i="3" s="1"/>
  <c r="D374" i="3" s="1"/>
  <c r="C375" i="3"/>
  <c r="F375" i="3"/>
  <c r="E375" i="3" s="1"/>
  <c r="D375" i="3" s="1"/>
  <c r="C376" i="3"/>
  <c r="F376" i="3"/>
  <c r="E376" i="3" s="1"/>
  <c r="D376" i="3" s="1"/>
  <c r="C377" i="3"/>
  <c r="F377" i="3"/>
  <c r="E377" i="3" s="1"/>
  <c r="D377" i="3" s="1"/>
  <c r="C378" i="3"/>
  <c r="F378" i="3"/>
  <c r="E378" i="3" s="1"/>
  <c r="D378" i="3" s="1"/>
  <c r="C379" i="3"/>
  <c r="F379" i="3"/>
  <c r="E379" i="3" s="1"/>
  <c r="D379" i="3" s="1"/>
  <c r="C380" i="3"/>
  <c r="F380" i="3"/>
  <c r="E380" i="3" s="1"/>
  <c r="D380" i="3" s="1"/>
  <c r="C381" i="3"/>
  <c r="F381" i="3"/>
  <c r="E381" i="3" s="1"/>
  <c r="D381" i="3" s="1"/>
  <c r="C382" i="3"/>
  <c r="F382" i="3"/>
  <c r="E382" i="3" s="1"/>
  <c r="D382" i="3" s="1"/>
  <c r="C383" i="3"/>
  <c r="F383" i="3"/>
  <c r="E383" i="3" s="1"/>
  <c r="D383" i="3" s="1"/>
  <c r="C384" i="3"/>
  <c r="F384" i="3"/>
  <c r="E384" i="3" s="1"/>
  <c r="D384" i="3" s="1"/>
  <c r="C385" i="3"/>
  <c r="F385" i="3"/>
  <c r="E385" i="3" s="1"/>
  <c r="D385" i="3" s="1"/>
  <c r="C386" i="3"/>
  <c r="F386" i="3"/>
  <c r="E386" i="3" s="1"/>
  <c r="D386" i="3" s="1"/>
  <c r="C387" i="3"/>
  <c r="F387" i="3"/>
  <c r="E387" i="3" s="1"/>
  <c r="D387" i="3" s="1"/>
  <c r="C388" i="3"/>
  <c r="F388" i="3"/>
  <c r="E388" i="3" s="1"/>
  <c r="D388" i="3" s="1"/>
  <c r="C389" i="3"/>
  <c r="F389" i="3"/>
  <c r="E389" i="3" s="1"/>
  <c r="D389" i="3" s="1"/>
  <c r="C390" i="3"/>
  <c r="F390" i="3"/>
  <c r="E390" i="3" s="1"/>
  <c r="D390" i="3" s="1"/>
  <c r="C391" i="3"/>
  <c r="F391" i="3"/>
  <c r="E391" i="3" s="1"/>
  <c r="D391" i="3" s="1"/>
  <c r="C392" i="3"/>
  <c r="F392" i="3"/>
  <c r="E392" i="3" s="1"/>
  <c r="D392" i="3" s="1"/>
  <c r="C393" i="3"/>
  <c r="F393" i="3"/>
  <c r="E393" i="3" s="1"/>
  <c r="D393" i="3" s="1"/>
  <c r="C394" i="3"/>
  <c r="F394" i="3"/>
  <c r="E394" i="3" s="1"/>
  <c r="D394" i="3" s="1"/>
  <c r="C395" i="3"/>
  <c r="F395" i="3"/>
  <c r="E395" i="3" s="1"/>
  <c r="D395" i="3" s="1"/>
  <c r="C396" i="3"/>
  <c r="F396" i="3"/>
  <c r="E396" i="3" s="1"/>
  <c r="D396" i="3" s="1"/>
  <c r="C397" i="3"/>
  <c r="F397" i="3"/>
  <c r="E397" i="3" s="1"/>
  <c r="D397" i="3" s="1"/>
  <c r="C398" i="3"/>
  <c r="F398" i="3"/>
  <c r="E398" i="3" s="1"/>
  <c r="D398" i="3" s="1"/>
  <c r="C399" i="3"/>
  <c r="F399" i="3"/>
  <c r="E399" i="3" s="1"/>
  <c r="D399" i="3" s="1"/>
  <c r="C400" i="3"/>
  <c r="F400" i="3"/>
  <c r="E400" i="3" s="1"/>
  <c r="D400" i="3" s="1"/>
  <c r="C401" i="3"/>
  <c r="F401" i="3"/>
  <c r="E401" i="3" s="1"/>
  <c r="D401" i="3" s="1"/>
  <c r="C402" i="3"/>
  <c r="F402" i="3"/>
  <c r="E402" i="3" s="1"/>
  <c r="D402" i="3" s="1"/>
  <c r="C403" i="3"/>
  <c r="F403" i="3"/>
  <c r="E403" i="3" s="1"/>
  <c r="D403" i="3" s="1"/>
  <c r="C404" i="3"/>
  <c r="F404" i="3"/>
  <c r="E404" i="3" s="1"/>
  <c r="D404" i="3" s="1"/>
  <c r="C405" i="3"/>
  <c r="F405" i="3"/>
  <c r="E405" i="3" s="1"/>
  <c r="D405" i="3" s="1"/>
  <c r="C406" i="3"/>
  <c r="F406" i="3"/>
  <c r="E406" i="3" s="1"/>
  <c r="D406" i="3" s="1"/>
  <c r="C407" i="3"/>
  <c r="F407" i="3"/>
  <c r="E407" i="3" s="1"/>
  <c r="D407" i="3" s="1"/>
  <c r="C408" i="3"/>
  <c r="F408" i="3"/>
  <c r="E408" i="3" s="1"/>
  <c r="D408" i="3" s="1"/>
  <c r="C409" i="3"/>
  <c r="F409" i="3"/>
  <c r="E409" i="3" s="1"/>
  <c r="D409" i="3" s="1"/>
  <c r="C410" i="3"/>
  <c r="F410" i="3"/>
  <c r="E410" i="3" s="1"/>
  <c r="D410" i="3" s="1"/>
  <c r="C411" i="3"/>
  <c r="F411" i="3"/>
  <c r="E411" i="3" s="1"/>
  <c r="D411" i="3" s="1"/>
  <c r="C412" i="3"/>
  <c r="F412" i="3"/>
  <c r="E412" i="3" s="1"/>
  <c r="D412" i="3" s="1"/>
  <c r="C413" i="3"/>
  <c r="F413" i="3"/>
  <c r="E413" i="3" s="1"/>
  <c r="D413" i="3" s="1"/>
  <c r="C414" i="3"/>
  <c r="F414" i="3"/>
  <c r="E414" i="3" s="1"/>
  <c r="D414" i="3" s="1"/>
  <c r="C415" i="3"/>
  <c r="F415" i="3"/>
  <c r="E415" i="3" s="1"/>
  <c r="D415" i="3" s="1"/>
  <c r="C416" i="3"/>
  <c r="F416" i="3"/>
  <c r="E416" i="3" s="1"/>
  <c r="D416" i="3" s="1"/>
  <c r="C417" i="3"/>
  <c r="F417" i="3"/>
  <c r="E417" i="3" s="1"/>
  <c r="D417" i="3" s="1"/>
  <c r="C418" i="3"/>
  <c r="F418" i="3"/>
  <c r="E418" i="3" s="1"/>
  <c r="D418" i="3" s="1"/>
  <c r="C419" i="3"/>
  <c r="F419" i="3"/>
  <c r="E419" i="3" s="1"/>
  <c r="D419" i="3" s="1"/>
  <c r="C420" i="3"/>
  <c r="F420" i="3"/>
  <c r="E420" i="3" s="1"/>
  <c r="D420" i="3" s="1"/>
  <c r="C421" i="3"/>
  <c r="F421" i="3"/>
  <c r="E421" i="3" s="1"/>
  <c r="D421" i="3" s="1"/>
  <c r="C422" i="3"/>
  <c r="F422" i="3"/>
  <c r="E422" i="3" s="1"/>
  <c r="D422" i="3" s="1"/>
  <c r="C423" i="3"/>
  <c r="F423" i="3"/>
  <c r="E423" i="3" s="1"/>
  <c r="D423" i="3" s="1"/>
  <c r="C424" i="3"/>
  <c r="F424" i="3"/>
  <c r="E424" i="3" s="1"/>
  <c r="D424" i="3" s="1"/>
  <c r="C425" i="3"/>
  <c r="F425" i="3"/>
  <c r="E425" i="3" s="1"/>
  <c r="D425" i="3" s="1"/>
  <c r="C426" i="3"/>
  <c r="F426" i="3"/>
  <c r="E426" i="3" s="1"/>
  <c r="D426" i="3" s="1"/>
  <c r="C427" i="3"/>
  <c r="F427" i="3"/>
  <c r="E427" i="3" s="1"/>
  <c r="D427" i="3" s="1"/>
  <c r="C428" i="3"/>
  <c r="F428" i="3"/>
  <c r="E428" i="3" s="1"/>
  <c r="D428" i="3" s="1"/>
  <c r="C429" i="3"/>
  <c r="F429" i="3"/>
  <c r="E429" i="3" s="1"/>
  <c r="D429" i="3" s="1"/>
  <c r="C430" i="3"/>
  <c r="F430" i="3"/>
  <c r="E430" i="3" s="1"/>
  <c r="D430" i="3" s="1"/>
  <c r="C431" i="3"/>
  <c r="F431" i="3"/>
  <c r="E431" i="3" s="1"/>
  <c r="D431" i="3" s="1"/>
  <c r="C432" i="3"/>
  <c r="F432" i="3"/>
  <c r="E432" i="3" s="1"/>
  <c r="D432" i="3" s="1"/>
  <c r="C433" i="3"/>
  <c r="F433" i="3"/>
  <c r="E433" i="3" s="1"/>
  <c r="D433" i="3" s="1"/>
  <c r="C434" i="3"/>
  <c r="F434" i="3"/>
  <c r="E434" i="3" s="1"/>
  <c r="D434" i="3" s="1"/>
  <c r="C435" i="3"/>
  <c r="F435" i="3"/>
  <c r="E435" i="3" s="1"/>
  <c r="D435" i="3" s="1"/>
  <c r="C436" i="3"/>
  <c r="F436" i="3"/>
  <c r="E436" i="3" s="1"/>
  <c r="D436" i="3" s="1"/>
  <c r="C437" i="3"/>
  <c r="F437" i="3"/>
  <c r="E437" i="3" s="1"/>
  <c r="D437" i="3" s="1"/>
  <c r="C438" i="3"/>
  <c r="F438" i="3"/>
  <c r="E438" i="3" s="1"/>
  <c r="D438" i="3" s="1"/>
  <c r="C439" i="3"/>
  <c r="F439" i="3"/>
  <c r="E439" i="3" s="1"/>
  <c r="D439" i="3" s="1"/>
  <c r="C440" i="3"/>
  <c r="F440" i="3"/>
  <c r="E440" i="3" s="1"/>
  <c r="D440" i="3" s="1"/>
  <c r="C441" i="3"/>
  <c r="F441" i="3"/>
  <c r="E441" i="3" s="1"/>
  <c r="D441" i="3" s="1"/>
  <c r="C442" i="3"/>
  <c r="F442" i="3"/>
  <c r="E442" i="3" s="1"/>
  <c r="D442" i="3" s="1"/>
  <c r="C443" i="3"/>
  <c r="F443" i="3"/>
  <c r="E443" i="3" s="1"/>
  <c r="D443" i="3" s="1"/>
  <c r="C444" i="3"/>
  <c r="F444" i="3"/>
  <c r="E444" i="3" s="1"/>
  <c r="D444" i="3" s="1"/>
  <c r="C445" i="3"/>
  <c r="F445" i="3"/>
  <c r="E445" i="3" s="1"/>
  <c r="D445" i="3" s="1"/>
  <c r="C446" i="3"/>
  <c r="F446" i="3"/>
  <c r="E446" i="3" s="1"/>
  <c r="D446" i="3" s="1"/>
  <c r="C447" i="3"/>
  <c r="F447" i="3"/>
  <c r="E447" i="3" s="1"/>
  <c r="D447" i="3" s="1"/>
  <c r="C448" i="3"/>
  <c r="F448" i="3"/>
  <c r="E448" i="3" s="1"/>
  <c r="D448" i="3" s="1"/>
  <c r="C449" i="3"/>
  <c r="F449" i="3"/>
  <c r="E449" i="3" s="1"/>
  <c r="D449" i="3" s="1"/>
  <c r="C450" i="3"/>
  <c r="F450" i="3"/>
  <c r="E450" i="3" s="1"/>
  <c r="D450" i="3" s="1"/>
  <c r="C451" i="3"/>
  <c r="F451" i="3"/>
  <c r="E451" i="3" s="1"/>
  <c r="D451" i="3" s="1"/>
  <c r="C452" i="3"/>
  <c r="F452" i="3"/>
  <c r="E452" i="3" s="1"/>
  <c r="D452" i="3" s="1"/>
  <c r="C453" i="3"/>
  <c r="F453" i="3"/>
  <c r="E453" i="3" s="1"/>
  <c r="D453" i="3" s="1"/>
  <c r="C454" i="3"/>
  <c r="F454" i="3"/>
  <c r="E454" i="3" s="1"/>
  <c r="D454" i="3" s="1"/>
  <c r="C455" i="3"/>
  <c r="F455" i="3"/>
  <c r="E455" i="3" s="1"/>
  <c r="D455" i="3" s="1"/>
  <c r="C456" i="3"/>
  <c r="F456" i="3"/>
  <c r="E456" i="3" s="1"/>
  <c r="D456" i="3" s="1"/>
  <c r="C457" i="3"/>
  <c r="F457" i="3"/>
  <c r="E457" i="3" s="1"/>
  <c r="D457" i="3" s="1"/>
  <c r="C458" i="3"/>
  <c r="F458" i="3"/>
  <c r="E458" i="3" s="1"/>
  <c r="D458" i="3" s="1"/>
  <c r="C459" i="3"/>
  <c r="F459" i="3"/>
  <c r="E459" i="3" s="1"/>
  <c r="D459" i="3" s="1"/>
  <c r="C460" i="3"/>
  <c r="F460" i="3"/>
  <c r="E460" i="3" s="1"/>
  <c r="D460" i="3" s="1"/>
  <c r="C461" i="3"/>
  <c r="F461" i="3"/>
  <c r="E461" i="3" s="1"/>
  <c r="D461" i="3" s="1"/>
  <c r="C462" i="3"/>
  <c r="F462" i="3"/>
  <c r="E462" i="3" s="1"/>
  <c r="D462" i="3" s="1"/>
  <c r="C463" i="3"/>
  <c r="F463" i="3"/>
  <c r="E463" i="3" s="1"/>
  <c r="D463" i="3" s="1"/>
  <c r="C464" i="3"/>
  <c r="F464" i="3"/>
  <c r="E464" i="3" s="1"/>
  <c r="D464" i="3" s="1"/>
  <c r="C465" i="3"/>
  <c r="F465" i="3"/>
  <c r="E465" i="3" s="1"/>
  <c r="D465" i="3" s="1"/>
  <c r="C466" i="3"/>
  <c r="F466" i="3"/>
  <c r="E466" i="3" s="1"/>
  <c r="D466" i="3" s="1"/>
  <c r="C467" i="3"/>
  <c r="F467" i="3"/>
  <c r="E467" i="3" s="1"/>
  <c r="D467" i="3" s="1"/>
  <c r="C468" i="3"/>
  <c r="F468" i="3"/>
  <c r="E468" i="3" s="1"/>
  <c r="D468" i="3" s="1"/>
  <c r="C469" i="3"/>
  <c r="F469" i="3"/>
  <c r="E469" i="3" s="1"/>
  <c r="D469" i="3" s="1"/>
  <c r="C470" i="3"/>
  <c r="F470" i="3"/>
  <c r="E470" i="3" s="1"/>
  <c r="D470" i="3" s="1"/>
  <c r="C471" i="3"/>
  <c r="F471" i="3"/>
  <c r="E471" i="3" s="1"/>
  <c r="D471" i="3" s="1"/>
  <c r="C472" i="3"/>
  <c r="F472" i="3"/>
  <c r="E472" i="3" s="1"/>
  <c r="D472" i="3" s="1"/>
  <c r="C473" i="3"/>
  <c r="F473" i="3"/>
  <c r="E473" i="3" s="1"/>
  <c r="D473" i="3" s="1"/>
  <c r="C474" i="3"/>
  <c r="F474" i="3"/>
  <c r="E474" i="3" s="1"/>
  <c r="D474" i="3" s="1"/>
  <c r="C475" i="3"/>
  <c r="F475" i="3"/>
  <c r="E475" i="3" s="1"/>
  <c r="D475" i="3" s="1"/>
  <c r="C476" i="3"/>
  <c r="F476" i="3"/>
  <c r="E476" i="3" s="1"/>
  <c r="D476" i="3" s="1"/>
  <c r="C477" i="3"/>
  <c r="F477" i="3"/>
  <c r="E477" i="3" s="1"/>
  <c r="D477" i="3" s="1"/>
  <c r="C478" i="3"/>
  <c r="F478" i="3"/>
  <c r="E478" i="3" s="1"/>
  <c r="D478" i="3" s="1"/>
  <c r="C479" i="3"/>
  <c r="F479" i="3"/>
  <c r="E479" i="3" s="1"/>
  <c r="D479" i="3" s="1"/>
  <c r="C480" i="3"/>
  <c r="F480" i="3"/>
  <c r="E480" i="3" s="1"/>
  <c r="D480" i="3" s="1"/>
  <c r="C481" i="3"/>
  <c r="F481" i="3"/>
  <c r="E481" i="3" s="1"/>
  <c r="D481" i="3" s="1"/>
  <c r="C482" i="3"/>
  <c r="F482" i="3"/>
  <c r="E482" i="3" s="1"/>
  <c r="D482" i="3" s="1"/>
  <c r="C483" i="3"/>
  <c r="F483" i="3"/>
  <c r="E483" i="3" s="1"/>
  <c r="D483" i="3" s="1"/>
  <c r="C484" i="3"/>
  <c r="F484" i="3"/>
  <c r="E484" i="3" s="1"/>
  <c r="D484" i="3" s="1"/>
  <c r="C485" i="3"/>
  <c r="F485" i="3"/>
  <c r="E485" i="3" s="1"/>
  <c r="D485" i="3" s="1"/>
  <c r="C486" i="3"/>
  <c r="F486" i="3"/>
  <c r="E486" i="3" s="1"/>
  <c r="D486" i="3" s="1"/>
  <c r="C487" i="3"/>
  <c r="F487" i="3"/>
  <c r="E487" i="3" s="1"/>
  <c r="D487" i="3" s="1"/>
  <c r="C488" i="3"/>
  <c r="F488" i="3"/>
  <c r="E488" i="3" s="1"/>
  <c r="D488" i="3" s="1"/>
  <c r="C489" i="3"/>
  <c r="F489" i="3"/>
  <c r="E489" i="3" s="1"/>
  <c r="D489" i="3" s="1"/>
  <c r="C490" i="3"/>
  <c r="F490" i="3"/>
  <c r="E490" i="3" s="1"/>
  <c r="D490" i="3" s="1"/>
  <c r="C491" i="3"/>
  <c r="F491" i="3"/>
  <c r="E491" i="3" s="1"/>
  <c r="D491" i="3" s="1"/>
  <c r="C492" i="3"/>
  <c r="F492" i="3"/>
  <c r="E492" i="3" s="1"/>
  <c r="D492" i="3" s="1"/>
  <c r="C493" i="3"/>
  <c r="F493" i="3"/>
  <c r="E493" i="3" s="1"/>
  <c r="D493" i="3" s="1"/>
  <c r="C494" i="3"/>
  <c r="F494" i="3"/>
  <c r="E494" i="3" s="1"/>
  <c r="D494" i="3" s="1"/>
  <c r="C495" i="3"/>
  <c r="F495" i="3"/>
  <c r="E495" i="3" s="1"/>
  <c r="D495" i="3" s="1"/>
  <c r="C496" i="3"/>
  <c r="F496" i="3"/>
  <c r="E496" i="3" s="1"/>
  <c r="D496" i="3" s="1"/>
  <c r="C497" i="3"/>
  <c r="F497" i="3"/>
  <c r="E497" i="3" s="1"/>
  <c r="D497" i="3" s="1"/>
  <c r="C498" i="3"/>
  <c r="F498" i="3"/>
  <c r="E498" i="3" s="1"/>
  <c r="D498" i="3" s="1"/>
  <c r="C499" i="3"/>
  <c r="F499" i="3"/>
  <c r="E499" i="3" s="1"/>
  <c r="D499" i="3" s="1"/>
  <c r="C500" i="3"/>
  <c r="F500" i="3"/>
  <c r="E500" i="3" s="1"/>
  <c r="D500" i="3" s="1"/>
  <c r="C501" i="3"/>
  <c r="F501" i="3"/>
  <c r="E501" i="3" s="1"/>
  <c r="D501" i="3" s="1"/>
  <c r="C502" i="3"/>
  <c r="F502" i="3"/>
  <c r="E502" i="3" s="1"/>
  <c r="D502" i="3" s="1"/>
  <c r="C503" i="3"/>
  <c r="F503" i="3"/>
  <c r="E503" i="3" s="1"/>
  <c r="D503" i="3" s="1"/>
  <c r="C504" i="3"/>
  <c r="F504" i="3"/>
  <c r="E504" i="3" s="1"/>
  <c r="D504" i="3" s="1"/>
  <c r="C505" i="3"/>
  <c r="F505" i="3"/>
  <c r="E505" i="3" s="1"/>
  <c r="D505" i="3" s="1"/>
  <c r="C506" i="3"/>
  <c r="F506" i="3"/>
  <c r="E506" i="3" s="1"/>
  <c r="D506" i="3" s="1"/>
  <c r="C507" i="3"/>
  <c r="F507" i="3"/>
  <c r="E507" i="3" s="1"/>
  <c r="D507" i="3" s="1"/>
  <c r="C508" i="3"/>
  <c r="F508" i="3"/>
  <c r="E508" i="3" s="1"/>
  <c r="D508" i="3" s="1"/>
  <c r="C509" i="3"/>
  <c r="F509" i="3"/>
  <c r="E509" i="3" s="1"/>
  <c r="D509" i="3" s="1"/>
  <c r="C510" i="3"/>
  <c r="F510" i="3"/>
  <c r="E510" i="3" s="1"/>
  <c r="D510" i="3" s="1"/>
  <c r="C511" i="3"/>
  <c r="F511" i="3"/>
  <c r="E511" i="3" s="1"/>
  <c r="D511" i="3" s="1"/>
  <c r="C512" i="3"/>
  <c r="F512" i="3"/>
  <c r="E512" i="3" s="1"/>
  <c r="D512" i="3" s="1"/>
  <c r="C513" i="3"/>
  <c r="F513" i="3"/>
  <c r="E513" i="3" s="1"/>
  <c r="D513" i="3" s="1"/>
  <c r="C514" i="3"/>
  <c r="F514" i="3"/>
  <c r="E514" i="3" s="1"/>
  <c r="D514" i="3" s="1"/>
  <c r="C515" i="3"/>
  <c r="F515" i="3"/>
  <c r="E515" i="3" s="1"/>
  <c r="D515" i="3" s="1"/>
  <c r="C516" i="3"/>
  <c r="F516" i="3"/>
  <c r="E516" i="3" s="1"/>
  <c r="D516" i="3" s="1"/>
  <c r="C517" i="3"/>
  <c r="F517" i="3"/>
  <c r="E517" i="3" s="1"/>
  <c r="D517" i="3" s="1"/>
  <c r="C518" i="3"/>
  <c r="F518" i="3"/>
  <c r="E518" i="3" s="1"/>
  <c r="D518" i="3" s="1"/>
  <c r="C519" i="3"/>
  <c r="F519" i="3"/>
  <c r="E519" i="3" s="1"/>
  <c r="D519" i="3" s="1"/>
  <c r="C520" i="3"/>
  <c r="F520" i="3"/>
  <c r="E520" i="3" s="1"/>
  <c r="D520" i="3" s="1"/>
  <c r="C521" i="3"/>
  <c r="F521" i="3"/>
  <c r="E521" i="3" s="1"/>
  <c r="D521" i="3" s="1"/>
  <c r="C522" i="3"/>
  <c r="F522" i="3"/>
  <c r="E522" i="3" s="1"/>
  <c r="D522" i="3" s="1"/>
  <c r="C523" i="3"/>
  <c r="F523" i="3"/>
  <c r="E523" i="3" s="1"/>
  <c r="D523" i="3" s="1"/>
  <c r="C524" i="3"/>
  <c r="F524" i="3"/>
  <c r="E524" i="3" s="1"/>
  <c r="D524" i="3" s="1"/>
  <c r="C525" i="3"/>
  <c r="F525" i="3"/>
  <c r="E525" i="3" s="1"/>
  <c r="D525" i="3" s="1"/>
  <c r="C526" i="3"/>
  <c r="F526" i="3"/>
  <c r="E526" i="3" s="1"/>
  <c r="D526" i="3" s="1"/>
  <c r="C527" i="3"/>
  <c r="F527" i="3"/>
  <c r="E527" i="3" s="1"/>
  <c r="D527" i="3" s="1"/>
  <c r="C528" i="3"/>
  <c r="F528" i="3"/>
  <c r="E528" i="3" s="1"/>
  <c r="D528" i="3" s="1"/>
  <c r="C529" i="3"/>
  <c r="F529" i="3"/>
  <c r="E529" i="3" s="1"/>
  <c r="D529" i="3" s="1"/>
  <c r="C530" i="3"/>
  <c r="F530" i="3"/>
  <c r="E530" i="3" s="1"/>
  <c r="D530" i="3" s="1"/>
  <c r="C531" i="3"/>
  <c r="F531" i="3"/>
  <c r="E531" i="3" s="1"/>
  <c r="D531" i="3" s="1"/>
  <c r="C532" i="3"/>
  <c r="F532" i="3"/>
  <c r="E532" i="3" s="1"/>
  <c r="D532" i="3" s="1"/>
  <c r="C533" i="3"/>
  <c r="F533" i="3"/>
  <c r="E533" i="3" s="1"/>
  <c r="D533" i="3" s="1"/>
  <c r="C534" i="3"/>
  <c r="F534" i="3"/>
  <c r="E534" i="3" s="1"/>
  <c r="D534" i="3" s="1"/>
  <c r="C535" i="3"/>
  <c r="F535" i="3"/>
  <c r="E535" i="3" s="1"/>
  <c r="D535" i="3" s="1"/>
  <c r="C536" i="3"/>
  <c r="F536" i="3"/>
  <c r="E536" i="3" s="1"/>
  <c r="D536" i="3" s="1"/>
  <c r="C537" i="3"/>
  <c r="F537" i="3"/>
  <c r="E537" i="3" s="1"/>
  <c r="D537" i="3" s="1"/>
  <c r="C538" i="3"/>
  <c r="F538" i="3"/>
  <c r="E538" i="3" s="1"/>
  <c r="D538" i="3" s="1"/>
  <c r="C539" i="3"/>
  <c r="F539" i="3"/>
  <c r="E539" i="3" s="1"/>
  <c r="D539" i="3" s="1"/>
  <c r="C540" i="3"/>
  <c r="F540" i="3"/>
  <c r="E540" i="3" s="1"/>
  <c r="D540" i="3" s="1"/>
  <c r="C541" i="3"/>
  <c r="F541" i="3"/>
  <c r="E541" i="3" s="1"/>
  <c r="D541" i="3" s="1"/>
  <c r="C542" i="3"/>
  <c r="F542" i="3"/>
  <c r="E542" i="3" s="1"/>
  <c r="D542" i="3" s="1"/>
  <c r="C543" i="3"/>
  <c r="F543" i="3"/>
  <c r="E543" i="3" s="1"/>
  <c r="D543" i="3" s="1"/>
  <c r="C544" i="3"/>
  <c r="F544" i="3"/>
  <c r="E544" i="3" s="1"/>
  <c r="D544" i="3" s="1"/>
  <c r="C545" i="3"/>
  <c r="F545" i="3"/>
  <c r="E545" i="3" s="1"/>
  <c r="D545" i="3" s="1"/>
  <c r="C546" i="3"/>
  <c r="F546" i="3"/>
  <c r="E546" i="3" s="1"/>
  <c r="D546" i="3" s="1"/>
  <c r="C547" i="3"/>
  <c r="F547" i="3"/>
  <c r="E547" i="3" s="1"/>
  <c r="D547" i="3" s="1"/>
  <c r="C548" i="3"/>
  <c r="F548" i="3"/>
  <c r="E548" i="3" s="1"/>
  <c r="D548" i="3" s="1"/>
  <c r="C549" i="3"/>
  <c r="F549" i="3"/>
  <c r="E549" i="3" s="1"/>
  <c r="D549" i="3" s="1"/>
  <c r="C550" i="3"/>
  <c r="F550" i="3"/>
  <c r="E550" i="3" s="1"/>
  <c r="D550" i="3" s="1"/>
  <c r="C551" i="3"/>
  <c r="F551" i="3"/>
  <c r="E551" i="3" s="1"/>
  <c r="D551" i="3" s="1"/>
  <c r="C552" i="3"/>
  <c r="F552" i="3"/>
  <c r="E552" i="3" s="1"/>
  <c r="D552" i="3" s="1"/>
  <c r="C553" i="3"/>
  <c r="F553" i="3"/>
  <c r="E553" i="3" s="1"/>
  <c r="D553" i="3" s="1"/>
  <c r="C554" i="3"/>
  <c r="F554" i="3"/>
  <c r="E554" i="3" s="1"/>
  <c r="D554" i="3" s="1"/>
  <c r="C555" i="3"/>
  <c r="F555" i="3"/>
  <c r="E555" i="3" s="1"/>
  <c r="D555" i="3" s="1"/>
  <c r="C556" i="3"/>
  <c r="F556" i="3"/>
  <c r="E556" i="3" s="1"/>
  <c r="D556" i="3" s="1"/>
  <c r="C557" i="3"/>
  <c r="F557" i="3"/>
  <c r="E557" i="3" s="1"/>
  <c r="D557" i="3" s="1"/>
  <c r="C558" i="3"/>
  <c r="F558" i="3"/>
  <c r="E558" i="3" s="1"/>
  <c r="D558" i="3" s="1"/>
  <c r="C559" i="3"/>
  <c r="F559" i="3"/>
  <c r="E559" i="3" s="1"/>
  <c r="D559" i="3" s="1"/>
  <c r="C560" i="3"/>
  <c r="F560" i="3"/>
  <c r="E560" i="3" s="1"/>
  <c r="D560" i="3" s="1"/>
  <c r="C561" i="3"/>
  <c r="F561" i="3"/>
  <c r="E561" i="3" s="1"/>
  <c r="D561" i="3" s="1"/>
  <c r="C562" i="3"/>
  <c r="F562" i="3"/>
  <c r="E562" i="3" s="1"/>
  <c r="D562" i="3" s="1"/>
  <c r="C563" i="3"/>
  <c r="F563" i="3"/>
  <c r="E563" i="3" s="1"/>
  <c r="D563" i="3" s="1"/>
  <c r="C564" i="3"/>
  <c r="F564" i="3"/>
  <c r="E564" i="3" s="1"/>
  <c r="D564" i="3" s="1"/>
  <c r="C565" i="3"/>
  <c r="F565" i="3"/>
  <c r="E565" i="3" s="1"/>
  <c r="D565" i="3" s="1"/>
  <c r="C566" i="3"/>
  <c r="F566" i="3"/>
  <c r="E566" i="3" s="1"/>
  <c r="D566" i="3" s="1"/>
  <c r="C567" i="3"/>
  <c r="F567" i="3"/>
  <c r="E567" i="3" s="1"/>
  <c r="D567" i="3" s="1"/>
  <c r="C568" i="3"/>
  <c r="F568" i="3"/>
  <c r="E568" i="3" s="1"/>
  <c r="D568" i="3" s="1"/>
  <c r="C569" i="3"/>
  <c r="F569" i="3"/>
  <c r="E569" i="3" s="1"/>
  <c r="D569" i="3" s="1"/>
  <c r="C570" i="3"/>
  <c r="F570" i="3"/>
  <c r="E570" i="3" s="1"/>
  <c r="D570" i="3" s="1"/>
  <c r="C571" i="3"/>
  <c r="F571" i="3"/>
  <c r="E571" i="3" s="1"/>
  <c r="D571" i="3" s="1"/>
  <c r="C572" i="3"/>
  <c r="F572" i="3"/>
  <c r="E572" i="3" s="1"/>
  <c r="D572" i="3" s="1"/>
  <c r="C573" i="3"/>
  <c r="F573" i="3"/>
  <c r="E573" i="3" s="1"/>
  <c r="D573" i="3" s="1"/>
  <c r="C574" i="3"/>
  <c r="F574" i="3"/>
  <c r="E574" i="3" s="1"/>
  <c r="D574" i="3" s="1"/>
  <c r="C575" i="3"/>
  <c r="F575" i="3"/>
  <c r="E575" i="3" s="1"/>
  <c r="D575" i="3" s="1"/>
  <c r="C576" i="3"/>
  <c r="F576" i="3"/>
  <c r="E576" i="3" s="1"/>
  <c r="D576" i="3" s="1"/>
  <c r="C577" i="3"/>
  <c r="F577" i="3"/>
  <c r="E577" i="3" s="1"/>
  <c r="D577" i="3" s="1"/>
  <c r="C578" i="3"/>
  <c r="F578" i="3"/>
  <c r="E578" i="3" s="1"/>
  <c r="D578" i="3" s="1"/>
  <c r="C579" i="3"/>
  <c r="F579" i="3"/>
  <c r="E579" i="3" s="1"/>
  <c r="D579" i="3" s="1"/>
  <c r="C580" i="3"/>
  <c r="F580" i="3"/>
  <c r="E580" i="3" s="1"/>
  <c r="D580" i="3" s="1"/>
  <c r="C581" i="3"/>
  <c r="F581" i="3"/>
  <c r="E581" i="3" s="1"/>
  <c r="D581" i="3" s="1"/>
  <c r="C582" i="3"/>
  <c r="F582" i="3"/>
  <c r="E582" i="3" s="1"/>
  <c r="D582" i="3" s="1"/>
  <c r="C583" i="3"/>
  <c r="F583" i="3"/>
  <c r="E583" i="3" s="1"/>
  <c r="D583" i="3" s="1"/>
  <c r="C584" i="3"/>
  <c r="F584" i="3"/>
  <c r="E584" i="3" s="1"/>
  <c r="D584" i="3" s="1"/>
  <c r="C585" i="3"/>
  <c r="F585" i="3"/>
  <c r="E585" i="3" s="1"/>
  <c r="D585" i="3" s="1"/>
  <c r="C586" i="3"/>
  <c r="F586" i="3"/>
  <c r="E586" i="3" s="1"/>
  <c r="D586" i="3" s="1"/>
  <c r="C587" i="3"/>
  <c r="F587" i="3"/>
  <c r="E587" i="3" s="1"/>
  <c r="D587" i="3" s="1"/>
  <c r="C588" i="3"/>
  <c r="F588" i="3"/>
  <c r="E588" i="3" s="1"/>
  <c r="D588" i="3" s="1"/>
  <c r="C589" i="3"/>
  <c r="F589" i="3"/>
  <c r="E589" i="3" s="1"/>
  <c r="D589" i="3" s="1"/>
  <c r="C590" i="3"/>
  <c r="F590" i="3"/>
  <c r="E590" i="3" s="1"/>
  <c r="D590" i="3" s="1"/>
  <c r="C591" i="3"/>
  <c r="F591" i="3"/>
  <c r="E591" i="3" s="1"/>
  <c r="D591" i="3" s="1"/>
  <c r="C592" i="3"/>
  <c r="F592" i="3"/>
  <c r="E592" i="3" s="1"/>
  <c r="D592" i="3" s="1"/>
  <c r="C593" i="3"/>
  <c r="F593" i="3"/>
  <c r="E593" i="3" s="1"/>
  <c r="D593" i="3" s="1"/>
  <c r="C594" i="3"/>
  <c r="F594" i="3"/>
  <c r="E594" i="3" s="1"/>
  <c r="D594" i="3" s="1"/>
  <c r="C595" i="3"/>
  <c r="F595" i="3"/>
  <c r="E595" i="3" s="1"/>
  <c r="D595" i="3" s="1"/>
  <c r="C596" i="3"/>
  <c r="F596" i="3"/>
  <c r="E596" i="3" s="1"/>
  <c r="D596" i="3" s="1"/>
  <c r="C597" i="3"/>
  <c r="F597" i="3"/>
  <c r="E597" i="3" s="1"/>
  <c r="D597" i="3" s="1"/>
  <c r="C598" i="3"/>
  <c r="F598" i="3"/>
  <c r="E598" i="3" s="1"/>
  <c r="D598" i="3" s="1"/>
  <c r="C599" i="3"/>
  <c r="F599" i="3"/>
  <c r="E599" i="3" s="1"/>
  <c r="D599" i="3" s="1"/>
  <c r="C600" i="3"/>
  <c r="F600" i="3"/>
  <c r="E600" i="3" s="1"/>
  <c r="D600" i="3" s="1"/>
  <c r="C601" i="3"/>
  <c r="F601" i="3"/>
  <c r="E601" i="3" s="1"/>
  <c r="D601" i="3" s="1"/>
  <c r="C602" i="3"/>
  <c r="F602" i="3"/>
  <c r="E602" i="3" s="1"/>
  <c r="D602" i="3" s="1"/>
  <c r="C603" i="3"/>
  <c r="F603" i="3"/>
  <c r="E603" i="3" s="1"/>
  <c r="D603" i="3" s="1"/>
  <c r="C604" i="3"/>
  <c r="F604" i="3"/>
  <c r="E604" i="3" s="1"/>
  <c r="D604" i="3" s="1"/>
  <c r="C605" i="3"/>
  <c r="F605" i="3"/>
  <c r="E605" i="3" s="1"/>
  <c r="D605" i="3" s="1"/>
  <c r="C606" i="3"/>
  <c r="F606" i="3"/>
  <c r="E606" i="3" s="1"/>
  <c r="D606" i="3" s="1"/>
  <c r="C607" i="3"/>
  <c r="F607" i="3"/>
  <c r="E607" i="3" s="1"/>
  <c r="D607" i="3" s="1"/>
  <c r="C608" i="3"/>
  <c r="F608" i="3"/>
  <c r="E608" i="3" s="1"/>
  <c r="D608" i="3" s="1"/>
  <c r="C609" i="3"/>
  <c r="F609" i="3"/>
  <c r="E609" i="3" s="1"/>
  <c r="D609" i="3" s="1"/>
  <c r="C610" i="3"/>
  <c r="F610" i="3"/>
  <c r="E610" i="3" s="1"/>
  <c r="D610" i="3" s="1"/>
  <c r="C611" i="3"/>
  <c r="F611" i="3"/>
  <c r="E611" i="3" s="1"/>
  <c r="D611" i="3" s="1"/>
  <c r="C612" i="3"/>
  <c r="F612" i="3"/>
  <c r="E612" i="3" s="1"/>
  <c r="D612" i="3" s="1"/>
  <c r="C613" i="3"/>
  <c r="F613" i="3"/>
  <c r="E613" i="3" s="1"/>
  <c r="D613" i="3" s="1"/>
  <c r="C614" i="3"/>
  <c r="F614" i="3"/>
  <c r="E614" i="3" s="1"/>
  <c r="D614" i="3" s="1"/>
  <c r="C615" i="3"/>
  <c r="F615" i="3"/>
  <c r="E615" i="3" s="1"/>
  <c r="D615" i="3" s="1"/>
  <c r="C616" i="3"/>
  <c r="F616" i="3"/>
  <c r="E616" i="3" s="1"/>
  <c r="D616" i="3" s="1"/>
  <c r="C617" i="3"/>
  <c r="F617" i="3"/>
  <c r="E617" i="3" s="1"/>
  <c r="D617" i="3" s="1"/>
  <c r="C618" i="3"/>
  <c r="F618" i="3"/>
  <c r="E618" i="3" s="1"/>
  <c r="D618" i="3" s="1"/>
  <c r="C619" i="3"/>
  <c r="F619" i="3"/>
  <c r="E619" i="3" s="1"/>
  <c r="D619" i="3" s="1"/>
  <c r="C620" i="3"/>
  <c r="F620" i="3"/>
  <c r="E620" i="3" s="1"/>
  <c r="D620" i="3" s="1"/>
  <c r="C621" i="3"/>
  <c r="F621" i="3"/>
  <c r="E621" i="3" s="1"/>
  <c r="D621" i="3" s="1"/>
  <c r="C622" i="3"/>
  <c r="F622" i="3"/>
  <c r="E622" i="3" s="1"/>
  <c r="D622" i="3" s="1"/>
  <c r="C623" i="3"/>
  <c r="F623" i="3"/>
  <c r="E623" i="3" s="1"/>
  <c r="D623" i="3" s="1"/>
  <c r="C624" i="3"/>
  <c r="F624" i="3"/>
  <c r="E624" i="3" s="1"/>
  <c r="D624" i="3" s="1"/>
  <c r="C625" i="3"/>
  <c r="F625" i="3"/>
  <c r="E625" i="3" s="1"/>
  <c r="D625" i="3" s="1"/>
  <c r="C626" i="3"/>
  <c r="F626" i="3"/>
  <c r="E626" i="3" s="1"/>
  <c r="D626" i="3" s="1"/>
  <c r="C627" i="3"/>
  <c r="F627" i="3"/>
  <c r="E627" i="3" s="1"/>
  <c r="D627" i="3" s="1"/>
  <c r="C628" i="3"/>
  <c r="F628" i="3"/>
  <c r="E628" i="3" s="1"/>
  <c r="D628" i="3" s="1"/>
  <c r="C629" i="3"/>
  <c r="F629" i="3"/>
  <c r="E629" i="3" s="1"/>
  <c r="D629" i="3" s="1"/>
  <c r="C630" i="3"/>
  <c r="F630" i="3"/>
  <c r="E630" i="3" s="1"/>
  <c r="D630" i="3" s="1"/>
  <c r="C631" i="3"/>
  <c r="F631" i="3"/>
  <c r="E631" i="3" s="1"/>
  <c r="D631" i="3" s="1"/>
  <c r="C632" i="3"/>
  <c r="F632" i="3"/>
  <c r="E632" i="3" s="1"/>
  <c r="D632" i="3" s="1"/>
  <c r="C633" i="3"/>
  <c r="F633" i="3"/>
  <c r="E633" i="3" s="1"/>
  <c r="D633" i="3" s="1"/>
  <c r="C634" i="3"/>
  <c r="F634" i="3"/>
  <c r="E634" i="3" s="1"/>
  <c r="D634" i="3" s="1"/>
  <c r="C635" i="3"/>
  <c r="F635" i="3"/>
  <c r="E635" i="3" s="1"/>
  <c r="D635" i="3" s="1"/>
  <c r="C636" i="3"/>
  <c r="F636" i="3"/>
  <c r="E636" i="3" s="1"/>
  <c r="D636" i="3" s="1"/>
  <c r="C637" i="3"/>
  <c r="F637" i="3"/>
  <c r="E637" i="3" s="1"/>
  <c r="D637" i="3" s="1"/>
  <c r="C638" i="3"/>
  <c r="F638" i="3"/>
  <c r="E638" i="3" s="1"/>
  <c r="D638" i="3" s="1"/>
  <c r="C639" i="3"/>
  <c r="F639" i="3"/>
  <c r="E639" i="3" s="1"/>
  <c r="D639" i="3" s="1"/>
  <c r="C640" i="3"/>
  <c r="F640" i="3"/>
  <c r="E640" i="3" s="1"/>
  <c r="D640" i="3" s="1"/>
  <c r="C641" i="3"/>
  <c r="F641" i="3"/>
  <c r="E641" i="3" s="1"/>
  <c r="D641" i="3" s="1"/>
  <c r="C642" i="3"/>
  <c r="F642" i="3"/>
  <c r="E642" i="3" s="1"/>
  <c r="D642" i="3" s="1"/>
  <c r="C643" i="3"/>
  <c r="F643" i="3"/>
  <c r="E643" i="3" s="1"/>
  <c r="D643" i="3" s="1"/>
  <c r="C644" i="3"/>
  <c r="F644" i="3"/>
  <c r="E644" i="3" s="1"/>
  <c r="D644" i="3" s="1"/>
  <c r="C645" i="3"/>
  <c r="F645" i="3"/>
  <c r="E645" i="3" s="1"/>
  <c r="D645" i="3" s="1"/>
  <c r="C646" i="3"/>
  <c r="F646" i="3"/>
  <c r="E646" i="3" s="1"/>
  <c r="D646" i="3" s="1"/>
  <c r="C647" i="3"/>
  <c r="F647" i="3"/>
  <c r="E647" i="3" s="1"/>
  <c r="D647" i="3" s="1"/>
  <c r="C648" i="3"/>
  <c r="F648" i="3"/>
  <c r="E648" i="3" s="1"/>
  <c r="D648" i="3" s="1"/>
  <c r="C649" i="3"/>
  <c r="F649" i="3"/>
  <c r="E649" i="3" s="1"/>
  <c r="D649" i="3" s="1"/>
  <c r="C650" i="3"/>
  <c r="F650" i="3"/>
  <c r="E650" i="3" s="1"/>
  <c r="D650" i="3" s="1"/>
  <c r="C651" i="3"/>
  <c r="F651" i="3"/>
  <c r="E651" i="3" s="1"/>
  <c r="D651" i="3" s="1"/>
  <c r="C652" i="3"/>
  <c r="F652" i="3"/>
  <c r="E652" i="3" s="1"/>
  <c r="D652" i="3" s="1"/>
  <c r="C653" i="3"/>
  <c r="F653" i="3"/>
  <c r="E653" i="3" s="1"/>
  <c r="D653" i="3" s="1"/>
  <c r="C654" i="3"/>
  <c r="F654" i="3"/>
  <c r="E654" i="3" s="1"/>
  <c r="D654" i="3" s="1"/>
  <c r="C655" i="3"/>
  <c r="F655" i="3"/>
  <c r="E655" i="3" s="1"/>
  <c r="D655" i="3" s="1"/>
  <c r="C656" i="3"/>
  <c r="F656" i="3"/>
  <c r="E656" i="3" s="1"/>
  <c r="D656" i="3" s="1"/>
  <c r="C657" i="3"/>
  <c r="F657" i="3"/>
  <c r="E657" i="3" s="1"/>
  <c r="D657" i="3" s="1"/>
  <c r="C658" i="3"/>
  <c r="F658" i="3"/>
  <c r="E658" i="3" s="1"/>
  <c r="D658" i="3" s="1"/>
  <c r="C659" i="3"/>
  <c r="F659" i="3"/>
  <c r="E659" i="3" s="1"/>
  <c r="D659" i="3" s="1"/>
  <c r="C660" i="3"/>
  <c r="F660" i="3"/>
  <c r="E660" i="3" s="1"/>
  <c r="D660" i="3" s="1"/>
  <c r="C661" i="3"/>
  <c r="F661" i="3"/>
  <c r="E661" i="3" s="1"/>
  <c r="D661" i="3" s="1"/>
  <c r="C662" i="3"/>
  <c r="F662" i="3"/>
  <c r="E662" i="3" s="1"/>
  <c r="D662" i="3" s="1"/>
  <c r="C663" i="3"/>
  <c r="F663" i="3"/>
  <c r="E663" i="3" s="1"/>
  <c r="D663" i="3" s="1"/>
  <c r="C664" i="3"/>
  <c r="F664" i="3"/>
  <c r="E664" i="3" s="1"/>
  <c r="D664" i="3" s="1"/>
  <c r="C665" i="3"/>
  <c r="F665" i="3"/>
  <c r="E665" i="3" s="1"/>
  <c r="D665" i="3" s="1"/>
  <c r="C666" i="3"/>
  <c r="F666" i="3"/>
  <c r="E666" i="3" s="1"/>
  <c r="D666" i="3" s="1"/>
  <c r="C667" i="3"/>
  <c r="F667" i="3"/>
  <c r="E667" i="3" s="1"/>
  <c r="D667" i="3" s="1"/>
  <c r="C668" i="3"/>
  <c r="F668" i="3"/>
  <c r="E668" i="3" s="1"/>
  <c r="D668" i="3" s="1"/>
  <c r="C669" i="3"/>
  <c r="F669" i="3"/>
  <c r="E669" i="3" s="1"/>
  <c r="D669" i="3" s="1"/>
  <c r="C670" i="3"/>
  <c r="F670" i="3"/>
  <c r="E670" i="3" s="1"/>
  <c r="D670" i="3" s="1"/>
  <c r="C671" i="3"/>
  <c r="F671" i="3"/>
  <c r="E671" i="3" s="1"/>
  <c r="D671" i="3" s="1"/>
  <c r="C672" i="3"/>
  <c r="F672" i="3"/>
  <c r="E672" i="3" s="1"/>
  <c r="D672" i="3" s="1"/>
  <c r="C673" i="3"/>
  <c r="F673" i="3"/>
  <c r="E673" i="3" s="1"/>
  <c r="D673" i="3" s="1"/>
  <c r="C674" i="3"/>
  <c r="F674" i="3"/>
  <c r="E674" i="3" s="1"/>
  <c r="D674" i="3" s="1"/>
  <c r="C675" i="3"/>
  <c r="F675" i="3"/>
  <c r="E675" i="3" s="1"/>
  <c r="D675" i="3" s="1"/>
  <c r="C676" i="3"/>
  <c r="F676" i="3"/>
  <c r="E676" i="3" s="1"/>
  <c r="D676" i="3" s="1"/>
  <c r="C677" i="3"/>
  <c r="F677" i="3"/>
  <c r="E677" i="3" s="1"/>
  <c r="D677" i="3" s="1"/>
  <c r="C678" i="3"/>
  <c r="F678" i="3"/>
  <c r="E678" i="3" s="1"/>
  <c r="D678" i="3" s="1"/>
  <c r="C679" i="3"/>
  <c r="F679" i="3"/>
  <c r="E679" i="3" s="1"/>
  <c r="D679" i="3" s="1"/>
  <c r="C680" i="3"/>
  <c r="F680" i="3"/>
  <c r="E680" i="3" s="1"/>
  <c r="D680" i="3" s="1"/>
  <c r="C681" i="3"/>
  <c r="F681" i="3"/>
  <c r="E681" i="3" s="1"/>
  <c r="D681" i="3" s="1"/>
  <c r="C682" i="3"/>
  <c r="F682" i="3"/>
  <c r="E682" i="3" s="1"/>
  <c r="D682" i="3" s="1"/>
  <c r="C683" i="3"/>
  <c r="F683" i="3"/>
  <c r="E683" i="3" s="1"/>
  <c r="D683" i="3" s="1"/>
  <c r="C684" i="3"/>
  <c r="F684" i="3"/>
  <c r="E684" i="3" s="1"/>
  <c r="D684" i="3" s="1"/>
  <c r="C685" i="3"/>
  <c r="F685" i="3"/>
  <c r="E685" i="3" s="1"/>
  <c r="D685" i="3" s="1"/>
  <c r="C686" i="3"/>
  <c r="F686" i="3"/>
  <c r="E686" i="3" s="1"/>
  <c r="D686" i="3" s="1"/>
  <c r="C687" i="3"/>
  <c r="F687" i="3"/>
  <c r="E687" i="3" s="1"/>
  <c r="D687" i="3" s="1"/>
  <c r="C688" i="3"/>
  <c r="F688" i="3"/>
  <c r="E688" i="3" s="1"/>
  <c r="D688" i="3" s="1"/>
  <c r="C689" i="3"/>
  <c r="F689" i="3"/>
  <c r="E689" i="3" s="1"/>
  <c r="D689" i="3" s="1"/>
  <c r="C690" i="3"/>
  <c r="F690" i="3"/>
  <c r="E690" i="3" s="1"/>
  <c r="D690" i="3" s="1"/>
  <c r="C691" i="3"/>
  <c r="F691" i="3"/>
  <c r="E691" i="3" s="1"/>
  <c r="D691" i="3" s="1"/>
  <c r="C692" i="3"/>
  <c r="F692" i="3"/>
  <c r="E692" i="3" s="1"/>
  <c r="D692" i="3" s="1"/>
  <c r="C693" i="3"/>
  <c r="F693" i="3"/>
  <c r="E693" i="3" s="1"/>
  <c r="D693" i="3" s="1"/>
  <c r="C694" i="3"/>
  <c r="F694" i="3"/>
  <c r="E694" i="3" s="1"/>
  <c r="D694" i="3" s="1"/>
  <c r="C695" i="3"/>
  <c r="F695" i="3"/>
  <c r="E695" i="3" s="1"/>
  <c r="D695" i="3" s="1"/>
  <c r="C696" i="3"/>
  <c r="F696" i="3"/>
  <c r="E696" i="3" s="1"/>
  <c r="D696" i="3" s="1"/>
  <c r="C697" i="3"/>
  <c r="F697" i="3"/>
  <c r="E697" i="3" s="1"/>
  <c r="D697" i="3" s="1"/>
  <c r="C698" i="3"/>
  <c r="F698" i="3"/>
  <c r="E698" i="3" s="1"/>
  <c r="D698" i="3" s="1"/>
  <c r="C699" i="3"/>
  <c r="F699" i="3"/>
  <c r="E699" i="3" s="1"/>
  <c r="D699" i="3" s="1"/>
  <c r="C700" i="3"/>
  <c r="F700" i="3"/>
  <c r="E700" i="3" s="1"/>
  <c r="D700" i="3" s="1"/>
  <c r="C701" i="3"/>
  <c r="F701" i="3"/>
  <c r="E701" i="3" s="1"/>
  <c r="D701" i="3" s="1"/>
  <c r="C702" i="3"/>
  <c r="F702" i="3"/>
  <c r="E702" i="3" s="1"/>
  <c r="D702" i="3" s="1"/>
  <c r="C703" i="3"/>
  <c r="F703" i="3"/>
  <c r="E703" i="3" s="1"/>
  <c r="D703" i="3" s="1"/>
  <c r="C704" i="3"/>
  <c r="F704" i="3"/>
  <c r="E704" i="3" s="1"/>
  <c r="D704" i="3" s="1"/>
  <c r="C705" i="3"/>
  <c r="F705" i="3"/>
  <c r="E705" i="3" s="1"/>
  <c r="D705" i="3" s="1"/>
  <c r="C706" i="3"/>
  <c r="F706" i="3"/>
  <c r="E706" i="3" s="1"/>
  <c r="D706" i="3" s="1"/>
  <c r="C707" i="3"/>
  <c r="F707" i="3"/>
  <c r="E707" i="3" s="1"/>
  <c r="D707" i="3" s="1"/>
  <c r="C708" i="3"/>
  <c r="F708" i="3"/>
  <c r="E708" i="3" s="1"/>
  <c r="D708" i="3" s="1"/>
  <c r="C709" i="3"/>
  <c r="F709" i="3"/>
  <c r="E709" i="3" s="1"/>
  <c r="D709" i="3" s="1"/>
  <c r="C710" i="3"/>
  <c r="F710" i="3"/>
  <c r="E710" i="3" s="1"/>
  <c r="D710" i="3" s="1"/>
  <c r="C711" i="3"/>
  <c r="F711" i="3"/>
  <c r="E711" i="3" s="1"/>
  <c r="D711" i="3" s="1"/>
  <c r="C712" i="3"/>
  <c r="F712" i="3"/>
  <c r="E712" i="3" s="1"/>
  <c r="D712" i="3" s="1"/>
  <c r="C713" i="3"/>
  <c r="F713" i="3"/>
  <c r="E713" i="3" s="1"/>
  <c r="D713" i="3" s="1"/>
  <c r="C714" i="3"/>
  <c r="F714" i="3"/>
  <c r="E714" i="3" s="1"/>
  <c r="D714" i="3" s="1"/>
  <c r="C715" i="3"/>
  <c r="F715" i="3"/>
  <c r="E715" i="3" s="1"/>
  <c r="D715" i="3" s="1"/>
  <c r="C716" i="3"/>
  <c r="F716" i="3"/>
  <c r="E716" i="3" s="1"/>
  <c r="D716" i="3" s="1"/>
  <c r="C717" i="3"/>
  <c r="F717" i="3"/>
  <c r="E717" i="3" s="1"/>
  <c r="D717" i="3" s="1"/>
  <c r="C718" i="3"/>
  <c r="F718" i="3"/>
  <c r="E718" i="3" s="1"/>
  <c r="D718" i="3" s="1"/>
  <c r="C719" i="3"/>
  <c r="F719" i="3"/>
  <c r="E719" i="3" s="1"/>
  <c r="D719" i="3" s="1"/>
  <c r="C720" i="3"/>
  <c r="F720" i="3"/>
  <c r="E720" i="3" s="1"/>
  <c r="D720" i="3" s="1"/>
  <c r="C721" i="3"/>
  <c r="F721" i="3"/>
  <c r="E721" i="3" s="1"/>
  <c r="D721" i="3" s="1"/>
  <c r="C722" i="3"/>
  <c r="F722" i="3"/>
  <c r="E722" i="3" s="1"/>
  <c r="D722" i="3" s="1"/>
  <c r="C723" i="3"/>
  <c r="F723" i="3"/>
  <c r="E723" i="3" s="1"/>
  <c r="D723" i="3" s="1"/>
  <c r="C724" i="3"/>
  <c r="F724" i="3"/>
  <c r="E724" i="3" s="1"/>
  <c r="D724" i="3" s="1"/>
  <c r="C725" i="3"/>
  <c r="F725" i="3"/>
  <c r="E725" i="3" s="1"/>
  <c r="D725" i="3" s="1"/>
  <c r="C726" i="3"/>
  <c r="F726" i="3"/>
  <c r="E726" i="3" s="1"/>
  <c r="D726" i="3" s="1"/>
  <c r="C727" i="3"/>
  <c r="F727" i="3"/>
  <c r="E727" i="3" s="1"/>
  <c r="D727" i="3" s="1"/>
  <c r="C728" i="3"/>
  <c r="F728" i="3"/>
  <c r="E728" i="3" s="1"/>
  <c r="D728" i="3" s="1"/>
  <c r="C729" i="3"/>
  <c r="F729" i="3"/>
  <c r="E729" i="3" s="1"/>
  <c r="D729" i="3" s="1"/>
  <c r="C730" i="3"/>
  <c r="F730" i="3"/>
  <c r="E730" i="3" s="1"/>
  <c r="D730" i="3" s="1"/>
  <c r="C731" i="3"/>
  <c r="F731" i="3"/>
  <c r="E731" i="3" s="1"/>
  <c r="D731" i="3" s="1"/>
  <c r="C732" i="3"/>
  <c r="F732" i="3"/>
  <c r="E732" i="3" s="1"/>
  <c r="D732" i="3" s="1"/>
  <c r="C733" i="3"/>
  <c r="F733" i="3"/>
  <c r="E733" i="3" s="1"/>
  <c r="D733" i="3" s="1"/>
  <c r="C734" i="3"/>
  <c r="F734" i="3"/>
  <c r="E734" i="3" s="1"/>
  <c r="D734" i="3" s="1"/>
  <c r="C735" i="3"/>
  <c r="F735" i="3"/>
  <c r="E735" i="3" s="1"/>
  <c r="D735" i="3" s="1"/>
  <c r="C736" i="3"/>
  <c r="F736" i="3"/>
  <c r="E736" i="3" s="1"/>
  <c r="D736" i="3" s="1"/>
  <c r="C737" i="3"/>
  <c r="F737" i="3"/>
  <c r="E737" i="3" s="1"/>
  <c r="D737" i="3" s="1"/>
  <c r="C738" i="3"/>
  <c r="F738" i="3"/>
  <c r="E738" i="3" s="1"/>
  <c r="D738" i="3" s="1"/>
  <c r="C739" i="3"/>
  <c r="F739" i="3"/>
  <c r="E739" i="3" s="1"/>
  <c r="D739" i="3" s="1"/>
  <c r="C740" i="3"/>
  <c r="F740" i="3"/>
  <c r="E740" i="3" s="1"/>
  <c r="D740" i="3" s="1"/>
  <c r="C741" i="3"/>
  <c r="F741" i="3"/>
  <c r="E741" i="3" s="1"/>
  <c r="D741" i="3" s="1"/>
  <c r="C742" i="3"/>
  <c r="F742" i="3"/>
  <c r="E742" i="3" s="1"/>
  <c r="D742" i="3" s="1"/>
  <c r="C743" i="3"/>
  <c r="F743" i="3"/>
  <c r="E743" i="3" s="1"/>
  <c r="D743" i="3" s="1"/>
  <c r="C744" i="3"/>
  <c r="F744" i="3"/>
  <c r="E744" i="3" s="1"/>
  <c r="D744" i="3" s="1"/>
  <c r="C745" i="3"/>
  <c r="F745" i="3"/>
  <c r="E745" i="3" s="1"/>
  <c r="D745" i="3" s="1"/>
  <c r="C746" i="3"/>
  <c r="F746" i="3"/>
  <c r="E746" i="3" s="1"/>
  <c r="D746" i="3" s="1"/>
  <c r="C747" i="3"/>
  <c r="F747" i="3"/>
  <c r="E747" i="3" s="1"/>
  <c r="D747" i="3" s="1"/>
  <c r="C748" i="3"/>
  <c r="F748" i="3"/>
  <c r="E748" i="3" s="1"/>
  <c r="D748" i="3" s="1"/>
  <c r="C749" i="3"/>
  <c r="F749" i="3"/>
  <c r="E749" i="3" s="1"/>
  <c r="D749" i="3" s="1"/>
  <c r="C750" i="3"/>
  <c r="F750" i="3"/>
  <c r="E750" i="3" s="1"/>
  <c r="D750" i="3" s="1"/>
  <c r="C751" i="3"/>
  <c r="F751" i="3"/>
  <c r="E751" i="3" s="1"/>
  <c r="D751" i="3" s="1"/>
  <c r="C752" i="3"/>
  <c r="F752" i="3"/>
  <c r="E752" i="3" s="1"/>
  <c r="D752" i="3" s="1"/>
  <c r="C753" i="3"/>
  <c r="F753" i="3"/>
  <c r="E753" i="3" s="1"/>
  <c r="D753" i="3" s="1"/>
  <c r="C754" i="3"/>
  <c r="F754" i="3"/>
  <c r="E754" i="3" s="1"/>
  <c r="D754" i="3" s="1"/>
  <c r="C755" i="3"/>
  <c r="F755" i="3"/>
  <c r="E755" i="3" s="1"/>
  <c r="D755" i="3" s="1"/>
  <c r="C756" i="3"/>
  <c r="F756" i="3"/>
  <c r="E756" i="3" s="1"/>
  <c r="D756" i="3" s="1"/>
  <c r="C757" i="3"/>
  <c r="F757" i="3"/>
  <c r="E757" i="3" s="1"/>
  <c r="D757" i="3" s="1"/>
  <c r="C758" i="3"/>
  <c r="F758" i="3"/>
  <c r="E758" i="3" s="1"/>
  <c r="D758" i="3" s="1"/>
  <c r="C759" i="3"/>
  <c r="F759" i="3"/>
  <c r="E759" i="3" s="1"/>
  <c r="D759" i="3" s="1"/>
  <c r="C760" i="3"/>
  <c r="F760" i="3"/>
  <c r="E760" i="3" s="1"/>
  <c r="D760" i="3" s="1"/>
  <c r="C761" i="3"/>
  <c r="F761" i="3"/>
  <c r="E761" i="3" s="1"/>
  <c r="D761" i="3" s="1"/>
  <c r="C762" i="3"/>
  <c r="F762" i="3"/>
  <c r="E762" i="3" s="1"/>
  <c r="D762" i="3" s="1"/>
  <c r="C763" i="3"/>
  <c r="F763" i="3"/>
  <c r="E763" i="3" s="1"/>
  <c r="D763" i="3" s="1"/>
  <c r="C764" i="3"/>
  <c r="F764" i="3"/>
  <c r="E764" i="3" s="1"/>
  <c r="D764" i="3" s="1"/>
  <c r="C765" i="3"/>
  <c r="F765" i="3"/>
  <c r="E765" i="3" s="1"/>
  <c r="D765" i="3" s="1"/>
  <c r="C766" i="3"/>
  <c r="F766" i="3"/>
  <c r="E766" i="3" s="1"/>
  <c r="D766" i="3" s="1"/>
  <c r="C767" i="3"/>
  <c r="F767" i="3"/>
  <c r="E767" i="3" s="1"/>
  <c r="D767" i="3" s="1"/>
  <c r="C768" i="3"/>
  <c r="F768" i="3"/>
  <c r="E768" i="3" s="1"/>
  <c r="D768" i="3" s="1"/>
  <c r="C769" i="3"/>
  <c r="F769" i="3"/>
  <c r="E769" i="3" s="1"/>
  <c r="D769" i="3" s="1"/>
  <c r="C770" i="3"/>
  <c r="F770" i="3"/>
  <c r="E770" i="3" s="1"/>
  <c r="D770" i="3" s="1"/>
  <c r="C771" i="3"/>
  <c r="F771" i="3"/>
  <c r="E771" i="3" s="1"/>
  <c r="D771" i="3" s="1"/>
  <c r="C772" i="3"/>
  <c r="F772" i="3"/>
  <c r="E772" i="3" s="1"/>
  <c r="D772" i="3" s="1"/>
  <c r="C773" i="3"/>
  <c r="F773" i="3"/>
  <c r="E773" i="3" s="1"/>
  <c r="D773" i="3" s="1"/>
  <c r="C774" i="3"/>
  <c r="F774" i="3"/>
  <c r="E774" i="3" s="1"/>
  <c r="D774" i="3" s="1"/>
  <c r="C775" i="3"/>
  <c r="F775" i="3"/>
  <c r="E775" i="3" s="1"/>
  <c r="D775" i="3" s="1"/>
  <c r="C776" i="3"/>
  <c r="F776" i="3"/>
  <c r="E776" i="3" s="1"/>
  <c r="D776" i="3" s="1"/>
  <c r="C777" i="3"/>
  <c r="F777" i="3"/>
  <c r="E777" i="3" s="1"/>
  <c r="D777" i="3" s="1"/>
  <c r="C778" i="3"/>
  <c r="F778" i="3"/>
  <c r="E778" i="3" s="1"/>
  <c r="D778" i="3" s="1"/>
  <c r="C779" i="3"/>
  <c r="F779" i="3"/>
  <c r="E779" i="3" s="1"/>
  <c r="D779" i="3" s="1"/>
  <c r="C780" i="3"/>
  <c r="F780" i="3"/>
  <c r="E780" i="3" s="1"/>
  <c r="D780" i="3" s="1"/>
  <c r="C781" i="3"/>
  <c r="F781" i="3"/>
  <c r="E781" i="3" s="1"/>
  <c r="D781" i="3" s="1"/>
  <c r="C782" i="3"/>
  <c r="F782" i="3"/>
  <c r="E782" i="3" s="1"/>
  <c r="D782" i="3" s="1"/>
  <c r="C783" i="3"/>
  <c r="F783" i="3"/>
  <c r="E783" i="3" s="1"/>
  <c r="D783" i="3" s="1"/>
  <c r="C784" i="3"/>
  <c r="F784" i="3"/>
  <c r="E784" i="3" s="1"/>
  <c r="D784" i="3" s="1"/>
  <c r="C785" i="3"/>
  <c r="F785" i="3"/>
  <c r="E785" i="3" s="1"/>
  <c r="D785" i="3" s="1"/>
  <c r="C786" i="3"/>
  <c r="F786" i="3"/>
  <c r="E786" i="3" s="1"/>
  <c r="D786" i="3" s="1"/>
  <c r="C787" i="3"/>
  <c r="F787" i="3"/>
  <c r="E787" i="3" s="1"/>
  <c r="D787" i="3" s="1"/>
  <c r="C788" i="3"/>
  <c r="F788" i="3"/>
  <c r="E788" i="3" s="1"/>
  <c r="D788" i="3" s="1"/>
  <c r="C789" i="3"/>
  <c r="F789" i="3"/>
  <c r="E789" i="3" s="1"/>
  <c r="D789" i="3" s="1"/>
  <c r="C790" i="3"/>
  <c r="F790" i="3"/>
  <c r="E790" i="3" s="1"/>
  <c r="D790" i="3" s="1"/>
  <c r="C791" i="3"/>
  <c r="F791" i="3"/>
  <c r="E791" i="3" s="1"/>
  <c r="D791" i="3" s="1"/>
  <c r="C792" i="3"/>
  <c r="F792" i="3"/>
  <c r="E792" i="3" s="1"/>
  <c r="D792" i="3" s="1"/>
  <c r="C793" i="3"/>
  <c r="F793" i="3"/>
  <c r="E793" i="3" s="1"/>
  <c r="D793" i="3" s="1"/>
  <c r="C794" i="3"/>
  <c r="F794" i="3"/>
  <c r="E794" i="3" s="1"/>
  <c r="D794" i="3" s="1"/>
  <c r="C795" i="3"/>
  <c r="F795" i="3"/>
  <c r="E795" i="3" s="1"/>
  <c r="D795" i="3" s="1"/>
  <c r="C796" i="3"/>
  <c r="F796" i="3"/>
  <c r="E796" i="3" s="1"/>
  <c r="D796" i="3" s="1"/>
  <c r="C797" i="3"/>
  <c r="F797" i="3"/>
  <c r="E797" i="3" s="1"/>
  <c r="D797" i="3" s="1"/>
  <c r="C798" i="3"/>
  <c r="F798" i="3"/>
  <c r="E798" i="3" s="1"/>
  <c r="D798" i="3" s="1"/>
  <c r="C799" i="3"/>
  <c r="F799" i="3"/>
  <c r="E799" i="3" s="1"/>
  <c r="D799" i="3" s="1"/>
  <c r="C800" i="3"/>
  <c r="F800" i="3"/>
  <c r="E800" i="3" s="1"/>
  <c r="D800" i="3" s="1"/>
  <c r="C801" i="3"/>
  <c r="F801" i="3"/>
  <c r="E801" i="3" s="1"/>
  <c r="D801" i="3" s="1"/>
  <c r="C802" i="3"/>
  <c r="F802" i="3"/>
  <c r="E802" i="3" s="1"/>
  <c r="D802" i="3" s="1"/>
  <c r="C803" i="3"/>
  <c r="F803" i="3"/>
  <c r="E803" i="3" s="1"/>
  <c r="D803" i="3" s="1"/>
  <c r="C804" i="3"/>
  <c r="F804" i="3"/>
  <c r="E804" i="3" s="1"/>
  <c r="D804" i="3" s="1"/>
  <c r="C805" i="3"/>
  <c r="F805" i="3"/>
  <c r="E805" i="3" s="1"/>
  <c r="D805" i="3" s="1"/>
  <c r="C806" i="3"/>
  <c r="F806" i="3"/>
  <c r="E806" i="3" s="1"/>
  <c r="D806" i="3" s="1"/>
  <c r="C807" i="3"/>
  <c r="F807" i="3"/>
  <c r="E807" i="3" s="1"/>
  <c r="D807" i="3" s="1"/>
  <c r="C808" i="3"/>
  <c r="F808" i="3"/>
  <c r="E808" i="3" s="1"/>
  <c r="D808" i="3" s="1"/>
  <c r="C809" i="3"/>
  <c r="F809" i="3"/>
  <c r="E809" i="3" s="1"/>
  <c r="D809" i="3" s="1"/>
  <c r="C810" i="3"/>
  <c r="F810" i="3"/>
  <c r="E810" i="3" s="1"/>
  <c r="D810" i="3" s="1"/>
  <c r="C811" i="3"/>
  <c r="F811" i="3"/>
  <c r="E811" i="3" s="1"/>
  <c r="D811" i="3" s="1"/>
  <c r="C812" i="3"/>
  <c r="F812" i="3"/>
  <c r="E812" i="3" s="1"/>
  <c r="D812" i="3" s="1"/>
  <c r="C813" i="3"/>
  <c r="F813" i="3"/>
  <c r="E813" i="3" s="1"/>
  <c r="D813" i="3" s="1"/>
  <c r="C814" i="3"/>
  <c r="F814" i="3"/>
  <c r="E814" i="3" s="1"/>
  <c r="D814" i="3" s="1"/>
  <c r="C815" i="3"/>
  <c r="F815" i="3"/>
  <c r="E815" i="3" s="1"/>
  <c r="D815" i="3" s="1"/>
  <c r="C816" i="3"/>
  <c r="F816" i="3"/>
  <c r="E816" i="3" s="1"/>
  <c r="D816" i="3" s="1"/>
  <c r="C817" i="3"/>
  <c r="F817" i="3"/>
  <c r="E817" i="3" s="1"/>
  <c r="D817" i="3" s="1"/>
  <c r="C818" i="3"/>
  <c r="F818" i="3"/>
  <c r="E818" i="3" s="1"/>
  <c r="D818" i="3" s="1"/>
  <c r="C819" i="3"/>
  <c r="F819" i="3"/>
  <c r="E819" i="3" s="1"/>
  <c r="D819" i="3" s="1"/>
  <c r="C820" i="3"/>
  <c r="F820" i="3"/>
  <c r="E820" i="3" s="1"/>
  <c r="D820" i="3" s="1"/>
  <c r="C821" i="3"/>
  <c r="F821" i="3"/>
  <c r="E821" i="3" s="1"/>
  <c r="D821" i="3" s="1"/>
  <c r="C822" i="3"/>
  <c r="F822" i="3"/>
  <c r="E822" i="3" s="1"/>
  <c r="D822" i="3" s="1"/>
  <c r="C823" i="3"/>
  <c r="F823" i="3"/>
  <c r="E823" i="3" s="1"/>
  <c r="D823" i="3" s="1"/>
  <c r="C824" i="3"/>
  <c r="F824" i="3"/>
  <c r="E824" i="3" s="1"/>
  <c r="D824" i="3" s="1"/>
  <c r="C825" i="3"/>
  <c r="F825" i="3"/>
  <c r="E825" i="3" s="1"/>
  <c r="D825" i="3" s="1"/>
  <c r="C826" i="3"/>
  <c r="F826" i="3"/>
  <c r="E826" i="3" s="1"/>
  <c r="D826" i="3" s="1"/>
  <c r="C827" i="3"/>
  <c r="F827" i="3"/>
  <c r="E827" i="3" s="1"/>
  <c r="D827" i="3" s="1"/>
  <c r="C828" i="3"/>
  <c r="F828" i="3"/>
  <c r="E828" i="3" s="1"/>
  <c r="D828" i="3" s="1"/>
  <c r="C829" i="3"/>
  <c r="F829" i="3"/>
  <c r="E829" i="3" s="1"/>
  <c r="D829" i="3" s="1"/>
  <c r="C830" i="3"/>
  <c r="F830" i="3"/>
  <c r="E830" i="3" s="1"/>
  <c r="D830" i="3" s="1"/>
  <c r="C831" i="3"/>
  <c r="F831" i="3"/>
  <c r="E831" i="3" s="1"/>
  <c r="D831" i="3" s="1"/>
  <c r="C832" i="3"/>
  <c r="F832" i="3"/>
  <c r="E832" i="3" s="1"/>
  <c r="D832" i="3" s="1"/>
  <c r="C833" i="3"/>
  <c r="F833" i="3"/>
  <c r="E833" i="3" s="1"/>
  <c r="D833" i="3" s="1"/>
  <c r="C834" i="3"/>
  <c r="F834" i="3"/>
  <c r="E834" i="3" s="1"/>
  <c r="D834" i="3" s="1"/>
  <c r="C835" i="3"/>
  <c r="F835" i="3"/>
  <c r="E835" i="3" s="1"/>
  <c r="D835" i="3" s="1"/>
  <c r="C836" i="3"/>
  <c r="F836" i="3"/>
  <c r="E836" i="3" s="1"/>
  <c r="D836" i="3" s="1"/>
  <c r="C837" i="3"/>
  <c r="F837" i="3"/>
  <c r="E837" i="3" s="1"/>
  <c r="D837" i="3" s="1"/>
  <c r="C838" i="3"/>
  <c r="F838" i="3"/>
  <c r="E838" i="3" s="1"/>
  <c r="D838" i="3" s="1"/>
  <c r="C839" i="3"/>
  <c r="F839" i="3"/>
  <c r="E839" i="3" s="1"/>
  <c r="D839" i="3" s="1"/>
  <c r="C840" i="3"/>
  <c r="F840" i="3"/>
  <c r="E840" i="3" s="1"/>
  <c r="D840" i="3" s="1"/>
  <c r="C841" i="3"/>
  <c r="F841" i="3"/>
  <c r="E841" i="3" s="1"/>
  <c r="D841" i="3" s="1"/>
  <c r="C842" i="3"/>
  <c r="F842" i="3"/>
  <c r="E842" i="3" s="1"/>
  <c r="D842" i="3" s="1"/>
  <c r="C843" i="3"/>
  <c r="F843" i="3"/>
  <c r="E843" i="3" s="1"/>
  <c r="D843" i="3" s="1"/>
  <c r="C844" i="3"/>
  <c r="F844" i="3"/>
  <c r="E844" i="3" s="1"/>
  <c r="D844" i="3" s="1"/>
  <c r="C845" i="3"/>
  <c r="F845" i="3"/>
  <c r="E845" i="3" s="1"/>
  <c r="D845" i="3" s="1"/>
  <c r="C846" i="3"/>
  <c r="F846" i="3"/>
  <c r="E846" i="3" s="1"/>
  <c r="D846" i="3" s="1"/>
  <c r="C847" i="3"/>
  <c r="F847" i="3"/>
  <c r="E847" i="3" s="1"/>
  <c r="D847" i="3" s="1"/>
  <c r="C848" i="3"/>
  <c r="F848" i="3"/>
  <c r="E848" i="3" s="1"/>
  <c r="D848" i="3" s="1"/>
  <c r="C849" i="3"/>
  <c r="F849" i="3"/>
  <c r="E849" i="3" s="1"/>
  <c r="D849" i="3" s="1"/>
  <c r="C850" i="3"/>
  <c r="F850" i="3"/>
  <c r="E850" i="3" s="1"/>
  <c r="D850" i="3" s="1"/>
  <c r="C851" i="3"/>
  <c r="F851" i="3"/>
  <c r="E851" i="3" s="1"/>
  <c r="D851" i="3" s="1"/>
  <c r="C852" i="3"/>
  <c r="F852" i="3"/>
  <c r="E852" i="3" s="1"/>
  <c r="D852" i="3" s="1"/>
  <c r="C853" i="3"/>
  <c r="F853" i="3"/>
  <c r="E853" i="3" s="1"/>
  <c r="D853" i="3" s="1"/>
  <c r="C854" i="3"/>
  <c r="F854" i="3"/>
  <c r="E854" i="3" s="1"/>
  <c r="D854" i="3" s="1"/>
  <c r="C855" i="3"/>
  <c r="F855" i="3"/>
  <c r="E855" i="3" s="1"/>
  <c r="D855" i="3" s="1"/>
  <c r="C856" i="3"/>
  <c r="F856" i="3"/>
  <c r="E856" i="3" s="1"/>
  <c r="D856" i="3" s="1"/>
  <c r="C857" i="3"/>
  <c r="F857" i="3"/>
  <c r="E857" i="3" s="1"/>
  <c r="D857" i="3" s="1"/>
  <c r="C858" i="3"/>
  <c r="F858" i="3"/>
  <c r="E858" i="3" s="1"/>
  <c r="D858" i="3" s="1"/>
  <c r="C859" i="3"/>
  <c r="F859" i="3"/>
  <c r="E859" i="3" s="1"/>
  <c r="D859" i="3" s="1"/>
  <c r="C860" i="3"/>
  <c r="F860" i="3"/>
  <c r="E860" i="3" s="1"/>
  <c r="D860" i="3" s="1"/>
  <c r="C861" i="3"/>
  <c r="F861" i="3"/>
  <c r="E861" i="3" s="1"/>
  <c r="D861" i="3" s="1"/>
  <c r="C862" i="3"/>
  <c r="F862" i="3"/>
  <c r="E862" i="3" s="1"/>
  <c r="D862" i="3" s="1"/>
  <c r="C863" i="3"/>
  <c r="F863" i="3"/>
  <c r="E863" i="3" s="1"/>
  <c r="D863" i="3" s="1"/>
  <c r="C864" i="3"/>
  <c r="F864" i="3"/>
  <c r="E864" i="3" s="1"/>
  <c r="D864" i="3" s="1"/>
  <c r="C865" i="3"/>
  <c r="F865" i="3"/>
  <c r="E865" i="3" s="1"/>
  <c r="D865" i="3" s="1"/>
  <c r="C866" i="3"/>
  <c r="F866" i="3"/>
  <c r="E866" i="3" s="1"/>
  <c r="D866" i="3" s="1"/>
  <c r="C867" i="3"/>
  <c r="F867" i="3"/>
  <c r="E867" i="3" s="1"/>
  <c r="D867" i="3" s="1"/>
  <c r="C868" i="3"/>
  <c r="F868" i="3"/>
  <c r="E868" i="3" s="1"/>
  <c r="D868" i="3" s="1"/>
  <c r="C869" i="3"/>
  <c r="F869" i="3"/>
  <c r="E869" i="3" s="1"/>
  <c r="D869" i="3" s="1"/>
  <c r="C870" i="3"/>
  <c r="F870" i="3"/>
  <c r="E870" i="3" s="1"/>
  <c r="D870" i="3" s="1"/>
  <c r="C871" i="3"/>
  <c r="F871" i="3"/>
  <c r="E871" i="3" s="1"/>
  <c r="D871" i="3" s="1"/>
  <c r="C872" i="3"/>
  <c r="F872" i="3"/>
  <c r="E872" i="3" s="1"/>
  <c r="D872" i="3" s="1"/>
  <c r="C873" i="3"/>
  <c r="F873" i="3"/>
  <c r="E873" i="3" s="1"/>
  <c r="D873" i="3" s="1"/>
  <c r="C874" i="3"/>
  <c r="F874" i="3"/>
  <c r="E874" i="3" s="1"/>
  <c r="D874" i="3" s="1"/>
  <c r="C875" i="3"/>
  <c r="F875" i="3"/>
  <c r="E875" i="3" s="1"/>
  <c r="D875" i="3" s="1"/>
  <c r="C876" i="3"/>
  <c r="F876" i="3"/>
  <c r="E876" i="3" s="1"/>
  <c r="D876" i="3" s="1"/>
  <c r="C877" i="3"/>
  <c r="F877" i="3"/>
  <c r="E877" i="3" s="1"/>
  <c r="D877" i="3" s="1"/>
  <c r="C878" i="3"/>
  <c r="F878" i="3"/>
  <c r="E878" i="3" s="1"/>
  <c r="D878" i="3" s="1"/>
  <c r="C879" i="3"/>
  <c r="F879" i="3"/>
  <c r="E879" i="3" s="1"/>
  <c r="D879" i="3" s="1"/>
  <c r="C880" i="3"/>
  <c r="F880" i="3"/>
  <c r="E880" i="3" s="1"/>
  <c r="D880" i="3" s="1"/>
  <c r="C881" i="3"/>
  <c r="F881" i="3"/>
  <c r="E881" i="3" s="1"/>
  <c r="D881" i="3" s="1"/>
  <c r="C882" i="3"/>
  <c r="F882" i="3"/>
  <c r="E882" i="3" s="1"/>
  <c r="D882" i="3" s="1"/>
  <c r="C883" i="3"/>
  <c r="F883" i="3"/>
  <c r="E883" i="3" s="1"/>
  <c r="D883" i="3" s="1"/>
  <c r="C884" i="3"/>
  <c r="F884" i="3"/>
  <c r="E884" i="3" s="1"/>
  <c r="D884" i="3" s="1"/>
  <c r="C885" i="3"/>
  <c r="F885" i="3"/>
  <c r="E885" i="3" s="1"/>
  <c r="D885" i="3" s="1"/>
  <c r="C886" i="3"/>
  <c r="F886" i="3"/>
  <c r="E886" i="3" s="1"/>
  <c r="D886" i="3" s="1"/>
  <c r="C887" i="3"/>
  <c r="F887" i="3"/>
  <c r="E887" i="3" s="1"/>
  <c r="D887" i="3" s="1"/>
  <c r="C888" i="3"/>
  <c r="F888" i="3"/>
  <c r="E888" i="3" s="1"/>
  <c r="D888" i="3" s="1"/>
  <c r="C889" i="3"/>
  <c r="F889" i="3"/>
  <c r="E889" i="3" s="1"/>
  <c r="D889" i="3" s="1"/>
  <c r="C890" i="3"/>
  <c r="F890" i="3"/>
  <c r="E890" i="3" s="1"/>
  <c r="D890" i="3" s="1"/>
  <c r="C891" i="3"/>
  <c r="F891" i="3"/>
  <c r="E891" i="3" s="1"/>
  <c r="D891" i="3" s="1"/>
  <c r="C892" i="3"/>
  <c r="F892" i="3"/>
  <c r="E892" i="3" s="1"/>
  <c r="D892" i="3" s="1"/>
  <c r="C893" i="3"/>
  <c r="F893" i="3"/>
  <c r="E893" i="3" s="1"/>
  <c r="D893" i="3" s="1"/>
  <c r="C894" i="3"/>
  <c r="F894" i="3"/>
  <c r="E894" i="3" s="1"/>
  <c r="D894" i="3" s="1"/>
  <c r="C895" i="3"/>
  <c r="F895" i="3"/>
  <c r="E895" i="3" s="1"/>
  <c r="D895" i="3" s="1"/>
  <c r="C896" i="3"/>
  <c r="F896" i="3"/>
  <c r="E896" i="3" s="1"/>
  <c r="D896" i="3" s="1"/>
  <c r="C897" i="3"/>
  <c r="F897" i="3"/>
  <c r="E897" i="3" s="1"/>
  <c r="D897" i="3" s="1"/>
  <c r="C898" i="3"/>
  <c r="F898" i="3"/>
  <c r="E898" i="3" s="1"/>
  <c r="D898" i="3" s="1"/>
  <c r="C899" i="3"/>
  <c r="F899" i="3"/>
  <c r="E899" i="3" s="1"/>
  <c r="D899" i="3" s="1"/>
  <c r="C900" i="3"/>
  <c r="F900" i="3"/>
  <c r="E900" i="3" s="1"/>
  <c r="D900" i="3" s="1"/>
  <c r="C901" i="3"/>
  <c r="F901" i="3"/>
  <c r="E901" i="3" s="1"/>
  <c r="D901" i="3" s="1"/>
  <c r="C902" i="3"/>
  <c r="F902" i="3"/>
  <c r="E902" i="3" s="1"/>
  <c r="D902" i="3" s="1"/>
  <c r="C903" i="3"/>
  <c r="F903" i="3"/>
  <c r="E903" i="3" s="1"/>
  <c r="D903" i="3" s="1"/>
  <c r="C904" i="3"/>
  <c r="F904" i="3"/>
  <c r="E904" i="3" s="1"/>
  <c r="D904" i="3" s="1"/>
  <c r="C905" i="3"/>
  <c r="F905" i="3"/>
  <c r="E905" i="3" s="1"/>
  <c r="D905" i="3" s="1"/>
  <c r="C906" i="3"/>
  <c r="F906" i="3"/>
  <c r="E906" i="3" s="1"/>
  <c r="D906" i="3" s="1"/>
  <c r="C907" i="3"/>
  <c r="F907" i="3"/>
  <c r="E907" i="3" s="1"/>
  <c r="D907" i="3" s="1"/>
  <c r="C908" i="3"/>
  <c r="F908" i="3"/>
  <c r="E908" i="3" s="1"/>
  <c r="D908" i="3" s="1"/>
  <c r="C909" i="3"/>
  <c r="F909" i="3"/>
  <c r="E909" i="3" s="1"/>
  <c r="D909" i="3" s="1"/>
  <c r="C910" i="3"/>
  <c r="F910" i="3"/>
  <c r="E910" i="3" s="1"/>
  <c r="D910" i="3" s="1"/>
  <c r="C911" i="3"/>
  <c r="F911" i="3"/>
  <c r="E911" i="3" s="1"/>
  <c r="D911" i="3" s="1"/>
  <c r="C912" i="3"/>
  <c r="F912" i="3"/>
  <c r="E912" i="3" s="1"/>
  <c r="D912" i="3" s="1"/>
  <c r="C913" i="3"/>
  <c r="F913" i="3"/>
  <c r="E913" i="3" s="1"/>
  <c r="D913" i="3" s="1"/>
  <c r="C914" i="3"/>
  <c r="F914" i="3"/>
  <c r="E914" i="3" s="1"/>
  <c r="D914" i="3" s="1"/>
  <c r="C915" i="3"/>
  <c r="F915" i="3"/>
  <c r="E915" i="3" s="1"/>
  <c r="D915" i="3" s="1"/>
  <c r="C916" i="3"/>
  <c r="F916" i="3"/>
  <c r="E916" i="3" s="1"/>
  <c r="D916" i="3" s="1"/>
  <c r="C917" i="3"/>
  <c r="F917" i="3"/>
  <c r="E917" i="3" s="1"/>
  <c r="D917" i="3" s="1"/>
  <c r="C918" i="3"/>
  <c r="F918" i="3"/>
  <c r="E918" i="3" s="1"/>
  <c r="D918" i="3" s="1"/>
  <c r="C919" i="3"/>
  <c r="F919" i="3"/>
  <c r="E919" i="3" s="1"/>
  <c r="D919" i="3" s="1"/>
  <c r="C920" i="3"/>
  <c r="F920" i="3"/>
  <c r="E920" i="3" s="1"/>
  <c r="D920" i="3" s="1"/>
  <c r="C921" i="3"/>
  <c r="F921" i="3"/>
  <c r="E921" i="3" s="1"/>
  <c r="D921" i="3" s="1"/>
  <c r="C922" i="3"/>
  <c r="F922" i="3"/>
  <c r="E922" i="3" s="1"/>
  <c r="D922" i="3" s="1"/>
  <c r="C923" i="3"/>
  <c r="F923" i="3"/>
  <c r="E923" i="3" s="1"/>
  <c r="D923" i="3" s="1"/>
  <c r="C924" i="3"/>
  <c r="F924" i="3"/>
  <c r="E924" i="3" s="1"/>
  <c r="D924" i="3" s="1"/>
  <c r="C925" i="3"/>
  <c r="F925" i="3"/>
  <c r="E925" i="3" s="1"/>
  <c r="D925" i="3" s="1"/>
  <c r="C926" i="3"/>
  <c r="F926" i="3"/>
  <c r="E926" i="3" s="1"/>
  <c r="D926" i="3" s="1"/>
  <c r="C927" i="3"/>
  <c r="F927" i="3"/>
  <c r="E927" i="3" s="1"/>
  <c r="D927" i="3" s="1"/>
  <c r="C928" i="3"/>
  <c r="F928" i="3"/>
  <c r="E928" i="3" s="1"/>
  <c r="D928" i="3" s="1"/>
  <c r="C929" i="3"/>
  <c r="F929" i="3"/>
  <c r="E929" i="3" s="1"/>
  <c r="D929" i="3" s="1"/>
  <c r="C930" i="3"/>
  <c r="F930" i="3"/>
  <c r="E930" i="3" s="1"/>
  <c r="D930" i="3" s="1"/>
  <c r="C931" i="3"/>
  <c r="F931" i="3"/>
  <c r="E931" i="3" s="1"/>
  <c r="D931" i="3" s="1"/>
  <c r="C932" i="3"/>
  <c r="F932" i="3"/>
  <c r="E932" i="3" s="1"/>
  <c r="D932" i="3" s="1"/>
  <c r="C933" i="3"/>
  <c r="F933" i="3"/>
  <c r="E933" i="3" s="1"/>
  <c r="D933" i="3" s="1"/>
  <c r="C934" i="3"/>
  <c r="F934" i="3"/>
  <c r="E934" i="3" s="1"/>
  <c r="D934" i="3" s="1"/>
  <c r="C935" i="3"/>
  <c r="F935" i="3"/>
  <c r="E935" i="3" s="1"/>
  <c r="D935" i="3" s="1"/>
  <c r="C936" i="3"/>
  <c r="F936" i="3"/>
  <c r="E936" i="3" s="1"/>
  <c r="D936" i="3" s="1"/>
  <c r="C937" i="3"/>
  <c r="F937" i="3"/>
  <c r="E937" i="3" s="1"/>
  <c r="D937" i="3" s="1"/>
  <c r="C938" i="3"/>
  <c r="F938" i="3"/>
  <c r="E938" i="3" s="1"/>
  <c r="D938" i="3" s="1"/>
  <c r="C939" i="3"/>
  <c r="F939" i="3"/>
  <c r="E939" i="3" s="1"/>
  <c r="D939" i="3" s="1"/>
  <c r="C940" i="3"/>
  <c r="F940" i="3"/>
  <c r="E940" i="3" s="1"/>
  <c r="D940" i="3" s="1"/>
  <c r="C941" i="3"/>
  <c r="F941" i="3"/>
  <c r="E941" i="3" s="1"/>
  <c r="D941" i="3" s="1"/>
  <c r="C942" i="3"/>
  <c r="F942" i="3"/>
  <c r="E942" i="3" s="1"/>
  <c r="D942" i="3" s="1"/>
  <c r="C943" i="3"/>
  <c r="F943" i="3"/>
  <c r="E943" i="3" s="1"/>
  <c r="D943" i="3" s="1"/>
  <c r="C944" i="3"/>
  <c r="F944" i="3"/>
  <c r="E944" i="3" s="1"/>
  <c r="D944" i="3" s="1"/>
  <c r="C945" i="3"/>
  <c r="F945" i="3"/>
  <c r="E945" i="3" s="1"/>
  <c r="D945" i="3" s="1"/>
  <c r="C946" i="3"/>
  <c r="F946" i="3"/>
  <c r="E946" i="3" s="1"/>
  <c r="D946" i="3" s="1"/>
  <c r="C947" i="3"/>
  <c r="F947" i="3"/>
  <c r="E947" i="3" s="1"/>
  <c r="D947" i="3" s="1"/>
  <c r="C948" i="3"/>
  <c r="F948" i="3"/>
  <c r="E948" i="3" s="1"/>
  <c r="D948" i="3" s="1"/>
  <c r="C949" i="3"/>
  <c r="F949" i="3"/>
  <c r="E949" i="3" s="1"/>
  <c r="D949" i="3" s="1"/>
  <c r="C950" i="3"/>
  <c r="F950" i="3"/>
  <c r="E950" i="3" s="1"/>
  <c r="D950" i="3" s="1"/>
  <c r="C951" i="3"/>
  <c r="F951" i="3"/>
  <c r="E951" i="3" s="1"/>
  <c r="D951" i="3" s="1"/>
  <c r="C952" i="3"/>
  <c r="F952" i="3"/>
  <c r="E952" i="3" s="1"/>
  <c r="D952" i="3" s="1"/>
  <c r="C953" i="3"/>
  <c r="F953" i="3"/>
  <c r="E953" i="3" s="1"/>
  <c r="D953" i="3" s="1"/>
  <c r="C954" i="3"/>
  <c r="F954" i="3"/>
  <c r="E954" i="3" s="1"/>
  <c r="D954" i="3" s="1"/>
  <c r="C955" i="3"/>
  <c r="F955" i="3"/>
  <c r="E955" i="3" s="1"/>
  <c r="D955" i="3" s="1"/>
  <c r="C956" i="3"/>
  <c r="F956" i="3"/>
  <c r="E956" i="3" s="1"/>
  <c r="D956" i="3" s="1"/>
  <c r="C957" i="3"/>
  <c r="F957" i="3"/>
  <c r="E957" i="3" s="1"/>
  <c r="D957" i="3" s="1"/>
  <c r="C958" i="3"/>
  <c r="F958" i="3"/>
  <c r="E958" i="3" s="1"/>
  <c r="D958" i="3" s="1"/>
  <c r="C959" i="3"/>
  <c r="F959" i="3"/>
  <c r="E959" i="3" s="1"/>
  <c r="D959" i="3" s="1"/>
  <c r="C960" i="3"/>
  <c r="F960" i="3"/>
  <c r="E960" i="3" s="1"/>
  <c r="D960" i="3" s="1"/>
  <c r="C961" i="3"/>
  <c r="F961" i="3"/>
  <c r="E961" i="3" s="1"/>
  <c r="D961" i="3" s="1"/>
  <c r="C962" i="3"/>
  <c r="F962" i="3"/>
  <c r="E962" i="3" s="1"/>
  <c r="D962" i="3" s="1"/>
  <c r="C963" i="3"/>
  <c r="F963" i="3"/>
  <c r="E963" i="3" s="1"/>
  <c r="D963" i="3" s="1"/>
  <c r="C964" i="3"/>
  <c r="F964" i="3"/>
  <c r="E964" i="3" s="1"/>
  <c r="D964" i="3" s="1"/>
  <c r="C965" i="3"/>
  <c r="F965" i="3"/>
  <c r="E965" i="3" s="1"/>
  <c r="D965" i="3" s="1"/>
  <c r="C966" i="3"/>
  <c r="F966" i="3"/>
  <c r="E966" i="3" s="1"/>
  <c r="D966" i="3" s="1"/>
  <c r="C967" i="3"/>
  <c r="F967" i="3"/>
  <c r="E967" i="3" s="1"/>
  <c r="D967" i="3" s="1"/>
  <c r="C968" i="3"/>
  <c r="F968" i="3"/>
  <c r="E968" i="3" s="1"/>
  <c r="D968" i="3" s="1"/>
  <c r="C969" i="3"/>
  <c r="F969" i="3"/>
  <c r="E969" i="3" s="1"/>
  <c r="D969" i="3" s="1"/>
  <c r="C970" i="3"/>
  <c r="F970" i="3"/>
  <c r="E970" i="3" s="1"/>
  <c r="D970" i="3" s="1"/>
  <c r="C971" i="3"/>
  <c r="F971" i="3"/>
  <c r="E971" i="3" s="1"/>
  <c r="D971" i="3" s="1"/>
  <c r="C972" i="3"/>
  <c r="F972" i="3"/>
  <c r="E972" i="3" s="1"/>
  <c r="D972" i="3" s="1"/>
  <c r="C973" i="3"/>
  <c r="F973" i="3"/>
  <c r="E973" i="3" s="1"/>
  <c r="D973" i="3" s="1"/>
  <c r="C974" i="3"/>
  <c r="F974" i="3"/>
  <c r="E974" i="3" s="1"/>
  <c r="D974" i="3" s="1"/>
  <c r="C975" i="3"/>
  <c r="F975" i="3"/>
  <c r="E975" i="3" s="1"/>
  <c r="D975" i="3" s="1"/>
  <c r="C976" i="3"/>
  <c r="F976" i="3"/>
  <c r="E976" i="3" s="1"/>
  <c r="D976" i="3" s="1"/>
  <c r="C977" i="3"/>
  <c r="F977" i="3"/>
  <c r="E977" i="3" s="1"/>
  <c r="D977" i="3" s="1"/>
  <c r="C978" i="3"/>
  <c r="F978" i="3"/>
  <c r="E978" i="3" s="1"/>
  <c r="D978" i="3" s="1"/>
  <c r="C979" i="3"/>
  <c r="F979" i="3"/>
  <c r="E979" i="3" s="1"/>
  <c r="D979" i="3" s="1"/>
  <c r="C980" i="3"/>
  <c r="F980" i="3"/>
  <c r="E980" i="3" s="1"/>
  <c r="D980" i="3" s="1"/>
  <c r="C981" i="3"/>
  <c r="F981" i="3"/>
  <c r="E981" i="3" s="1"/>
  <c r="D981" i="3" s="1"/>
  <c r="C982" i="3"/>
  <c r="F982" i="3"/>
  <c r="E982" i="3" s="1"/>
  <c r="D982" i="3" s="1"/>
  <c r="C983" i="3"/>
  <c r="F983" i="3"/>
  <c r="E983" i="3" s="1"/>
  <c r="D983" i="3" s="1"/>
  <c r="C984" i="3"/>
  <c r="F984" i="3"/>
  <c r="E984" i="3" s="1"/>
  <c r="D984" i="3" s="1"/>
  <c r="C985" i="3"/>
  <c r="F985" i="3"/>
  <c r="E985" i="3" s="1"/>
  <c r="D985" i="3" s="1"/>
  <c r="C986" i="3"/>
  <c r="F986" i="3"/>
  <c r="E986" i="3" s="1"/>
  <c r="D986" i="3" s="1"/>
  <c r="C987" i="3"/>
  <c r="F987" i="3"/>
  <c r="E987" i="3" s="1"/>
  <c r="D987" i="3" s="1"/>
  <c r="C988" i="3"/>
  <c r="F988" i="3"/>
  <c r="E988" i="3" s="1"/>
  <c r="D988" i="3" s="1"/>
  <c r="C989" i="3"/>
  <c r="F989" i="3"/>
  <c r="E989" i="3" s="1"/>
  <c r="D989" i="3" s="1"/>
  <c r="C990" i="3"/>
  <c r="F990" i="3"/>
  <c r="E990" i="3" s="1"/>
  <c r="D990" i="3" s="1"/>
  <c r="C991" i="3"/>
  <c r="F991" i="3"/>
  <c r="E991" i="3" s="1"/>
  <c r="D991" i="3" s="1"/>
  <c r="C992" i="3"/>
  <c r="F992" i="3"/>
  <c r="E992" i="3" s="1"/>
  <c r="D992" i="3" s="1"/>
  <c r="C993" i="3"/>
  <c r="F993" i="3"/>
  <c r="E993" i="3" s="1"/>
  <c r="D993" i="3" s="1"/>
  <c r="C994" i="3"/>
  <c r="F994" i="3"/>
  <c r="E994" i="3" s="1"/>
  <c r="D994" i="3" s="1"/>
  <c r="C995" i="3"/>
  <c r="F995" i="3"/>
  <c r="E995" i="3" s="1"/>
  <c r="D995" i="3" s="1"/>
  <c r="C996" i="3"/>
  <c r="F996" i="3"/>
  <c r="E996" i="3" s="1"/>
  <c r="D996" i="3" s="1"/>
  <c r="C997" i="3"/>
  <c r="F997" i="3"/>
  <c r="E997" i="3" s="1"/>
  <c r="D997" i="3" s="1"/>
  <c r="C998" i="3"/>
  <c r="F998" i="3"/>
  <c r="E998" i="3" s="1"/>
  <c r="D998" i="3" s="1"/>
  <c r="C999" i="3"/>
  <c r="F999" i="3"/>
  <c r="E999" i="3" s="1"/>
  <c r="D999" i="3" s="1"/>
  <c r="C1000" i="3"/>
  <c r="F1000" i="3"/>
  <c r="E1000" i="3" s="1"/>
  <c r="D1000" i="3" s="1"/>
  <c r="C1001" i="3"/>
  <c r="F1001" i="3"/>
  <c r="E1001" i="3" s="1"/>
  <c r="D1001" i="3" s="1"/>
  <c r="C1002" i="3"/>
  <c r="F1002" i="3"/>
  <c r="E1002" i="3" s="1"/>
  <c r="D1002" i="3" s="1"/>
  <c r="C1003" i="3"/>
  <c r="F1003" i="3"/>
  <c r="E1003" i="3" s="1"/>
  <c r="D1003" i="3" s="1"/>
  <c r="C1004" i="3"/>
  <c r="F1004" i="3"/>
  <c r="E1004" i="3" s="1"/>
  <c r="D1004" i="3" s="1"/>
  <c r="C1005" i="3"/>
  <c r="F1005" i="3"/>
  <c r="E1005" i="3" s="1"/>
  <c r="D1005" i="3" s="1"/>
  <c r="C1006" i="3"/>
  <c r="F1006" i="3"/>
  <c r="E1006" i="3" s="1"/>
  <c r="D1006" i="3" s="1"/>
  <c r="C1007" i="3"/>
  <c r="F1007" i="3"/>
  <c r="E1007" i="3" s="1"/>
  <c r="D1007" i="3" s="1"/>
  <c r="C1008" i="3"/>
  <c r="F1008" i="3"/>
  <c r="E1008" i="3" s="1"/>
  <c r="D1008" i="3" s="1"/>
  <c r="C1009" i="3"/>
  <c r="F1009" i="3"/>
  <c r="E1009" i="3" s="1"/>
  <c r="D1009" i="3" s="1"/>
  <c r="C1010" i="3"/>
  <c r="F1010" i="3"/>
  <c r="E1010" i="3" s="1"/>
  <c r="D1010" i="3" s="1"/>
  <c r="C1011" i="3"/>
  <c r="F1011" i="3"/>
  <c r="E1011" i="3" s="1"/>
  <c r="D1011" i="3" s="1"/>
  <c r="C1012" i="3"/>
  <c r="F1012" i="3"/>
  <c r="E1012" i="3" s="1"/>
  <c r="D1012" i="3" s="1"/>
  <c r="C1013" i="3"/>
  <c r="F1013" i="3"/>
  <c r="E1013" i="3" s="1"/>
  <c r="D1013" i="3" s="1"/>
  <c r="C1014" i="3"/>
  <c r="F1014" i="3"/>
  <c r="E1014" i="3" s="1"/>
  <c r="D1014" i="3" s="1"/>
  <c r="C1015" i="3"/>
  <c r="F1015" i="3"/>
  <c r="E1015" i="3" s="1"/>
  <c r="D1015" i="3" s="1"/>
  <c r="C1016" i="3"/>
  <c r="F1016" i="3"/>
  <c r="E1016" i="3" s="1"/>
  <c r="D1016" i="3" s="1"/>
  <c r="C1017" i="3"/>
  <c r="F1017" i="3"/>
  <c r="E1017" i="3" s="1"/>
  <c r="D1017" i="3" s="1"/>
  <c r="C1018" i="3"/>
  <c r="F1018" i="3"/>
  <c r="E1018" i="3" s="1"/>
  <c r="D1018" i="3" s="1"/>
  <c r="C1019" i="3"/>
  <c r="F1019" i="3"/>
  <c r="E1019" i="3" s="1"/>
  <c r="D1019" i="3" s="1"/>
  <c r="C1020" i="3"/>
  <c r="F1020" i="3"/>
  <c r="E1020" i="3" s="1"/>
  <c r="D1020" i="3" s="1"/>
  <c r="C1021" i="3"/>
  <c r="F1021" i="3"/>
  <c r="E1021" i="3" s="1"/>
  <c r="D1021" i="3" s="1"/>
  <c r="C1022" i="3"/>
  <c r="F1022" i="3"/>
  <c r="E1022" i="3" s="1"/>
  <c r="D1022" i="3" s="1"/>
  <c r="C1023" i="3"/>
  <c r="F1023" i="3"/>
  <c r="E1023" i="3" s="1"/>
  <c r="D1023" i="3" s="1"/>
  <c r="C1024" i="3"/>
  <c r="F1024" i="3"/>
  <c r="E1024" i="3" s="1"/>
  <c r="D1024" i="3" s="1"/>
  <c r="C1025" i="3"/>
  <c r="F1025" i="3"/>
  <c r="E1025" i="3" s="1"/>
  <c r="D1025" i="3" s="1"/>
  <c r="C1026" i="3"/>
  <c r="F1026" i="3"/>
  <c r="E1026" i="3" s="1"/>
  <c r="D1026" i="3" s="1"/>
  <c r="C1027" i="3"/>
  <c r="F1027" i="3"/>
  <c r="E1027" i="3" s="1"/>
  <c r="D1027" i="3" s="1"/>
  <c r="C1028" i="3"/>
  <c r="F1028" i="3"/>
  <c r="E1028" i="3" s="1"/>
  <c r="D1028" i="3" s="1"/>
  <c r="C1029" i="3"/>
  <c r="F1029" i="3"/>
  <c r="E1029" i="3" s="1"/>
  <c r="D1029" i="3" s="1"/>
  <c r="C1030" i="3"/>
  <c r="F1030" i="3"/>
  <c r="E1030" i="3" s="1"/>
  <c r="D1030" i="3" s="1"/>
  <c r="C1031" i="3"/>
  <c r="F1031" i="3"/>
  <c r="E1031" i="3" s="1"/>
  <c r="D1031" i="3" s="1"/>
  <c r="C1032" i="3"/>
  <c r="F1032" i="3"/>
  <c r="E1032" i="3" s="1"/>
  <c r="D1032" i="3" s="1"/>
  <c r="C1033" i="3"/>
  <c r="F1033" i="3"/>
  <c r="E1033" i="3" s="1"/>
  <c r="D1033" i="3" s="1"/>
  <c r="C1034" i="3"/>
  <c r="F1034" i="3"/>
  <c r="E1034" i="3" s="1"/>
  <c r="D1034" i="3" s="1"/>
  <c r="C1035" i="3"/>
  <c r="F1035" i="3"/>
  <c r="E1035" i="3" s="1"/>
  <c r="D1035" i="3" s="1"/>
  <c r="C1036" i="3"/>
  <c r="F1036" i="3"/>
  <c r="E1036" i="3" s="1"/>
  <c r="D1036" i="3" s="1"/>
  <c r="C1037" i="3"/>
  <c r="F1037" i="3"/>
  <c r="E1037" i="3" s="1"/>
  <c r="D1037" i="3" s="1"/>
  <c r="C1038" i="3"/>
  <c r="F1038" i="3"/>
  <c r="E1038" i="3" s="1"/>
  <c r="D1038" i="3" s="1"/>
  <c r="C1039" i="3"/>
  <c r="F1039" i="3"/>
  <c r="E1039" i="3" s="1"/>
  <c r="D1039" i="3" s="1"/>
  <c r="C1040" i="3"/>
  <c r="F1040" i="3"/>
  <c r="E1040" i="3" s="1"/>
  <c r="D1040" i="3" s="1"/>
  <c r="C1041" i="3"/>
  <c r="F1041" i="3"/>
  <c r="E1041" i="3" s="1"/>
  <c r="D1041" i="3" s="1"/>
  <c r="C1042" i="3"/>
  <c r="F1042" i="3"/>
  <c r="E1042" i="3" s="1"/>
  <c r="D1042" i="3" s="1"/>
  <c r="C1043" i="3"/>
  <c r="F1043" i="3"/>
  <c r="E1043" i="3" s="1"/>
  <c r="D1043" i="3" s="1"/>
  <c r="C1044" i="3"/>
  <c r="F1044" i="3"/>
  <c r="E1044" i="3" s="1"/>
  <c r="D1044" i="3" s="1"/>
  <c r="C1045" i="3"/>
  <c r="F1045" i="3"/>
  <c r="E1045" i="3" s="1"/>
  <c r="D1045" i="3" s="1"/>
  <c r="C1046" i="3"/>
  <c r="F1046" i="3"/>
  <c r="E1046" i="3" s="1"/>
  <c r="D1046" i="3" s="1"/>
  <c r="C1047" i="3"/>
  <c r="F1047" i="3"/>
  <c r="E1047" i="3" s="1"/>
  <c r="D1047" i="3" s="1"/>
  <c r="C1048" i="3"/>
  <c r="F1048" i="3"/>
  <c r="E1048" i="3" s="1"/>
  <c r="D1048" i="3" s="1"/>
  <c r="C1049" i="3"/>
  <c r="F1049" i="3"/>
  <c r="E1049" i="3" s="1"/>
  <c r="D1049" i="3" s="1"/>
  <c r="C1050" i="3"/>
  <c r="F1050" i="3"/>
  <c r="E1050" i="3" s="1"/>
  <c r="D1050" i="3" s="1"/>
  <c r="C1051" i="3"/>
  <c r="F1051" i="3"/>
  <c r="E1051" i="3" s="1"/>
  <c r="D1051" i="3" s="1"/>
  <c r="C1052" i="3"/>
  <c r="F1052" i="3"/>
  <c r="E1052" i="3" s="1"/>
  <c r="D1052" i="3" s="1"/>
  <c r="C1053" i="3"/>
  <c r="F1053" i="3"/>
  <c r="E1053" i="3" s="1"/>
  <c r="D1053" i="3" s="1"/>
  <c r="C1054" i="3"/>
  <c r="F1054" i="3"/>
  <c r="E1054" i="3" s="1"/>
  <c r="D1054" i="3" s="1"/>
  <c r="C1055" i="3"/>
  <c r="F1055" i="3"/>
  <c r="E1055" i="3" s="1"/>
  <c r="D1055" i="3" s="1"/>
  <c r="C1056" i="3"/>
  <c r="F1056" i="3"/>
  <c r="E1056" i="3" s="1"/>
  <c r="D1056" i="3" s="1"/>
  <c r="C1057" i="3"/>
  <c r="F1057" i="3"/>
  <c r="E1057" i="3" s="1"/>
  <c r="D1057" i="3" s="1"/>
  <c r="C1058" i="3"/>
  <c r="F1058" i="3"/>
  <c r="E1058" i="3" s="1"/>
  <c r="D1058" i="3" s="1"/>
  <c r="C1059" i="3"/>
  <c r="F1059" i="3"/>
  <c r="E1059" i="3" s="1"/>
  <c r="D1059" i="3" s="1"/>
  <c r="C1060" i="3"/>
  <c r="F1060" i="3"/>
  <c r="E1060" i="3" s="1"/>
  <c r="D1060" i="3" s="1"/>
  <c r="C1061" i="3"/>
  <c r="F1061" i="3"/>
  <c r="E1061" i="3" s="1"/>
  <c r="D1061" i="3" s="1"/>
  <c r="C1062" i="3"/>
  <c r="F1062" i="3"/>
  <c r="E1062" i="3" s="1"/>
  <c r="D1062" i="3" s="1"/>
  <c r="C1063" i="3"/>
  <c r="F1063" i="3"/>
  <c r="E1063" i="3" s="1"/>
  <c r="D1063" i="3" s="1"/>
  <c r="C1064" i="3"/>
  <c r="F1064" i="3"/>
  <c r="E1064" i="3" s="1"/>
  <c r="D1064" i="3" s="1"/>
  <c r="C1065" i="3"/>
  <c r="F1065" i="3"/>
  <c r="E1065" i="3" s="1"/>
  <c r="D1065" i="3" s="1"/>
  <c r="C1066" i="3"/>
  <c r="F1066" i="3"/>
  <c r="E1066" i="3" s="1"/>
  <c r="D1066" i="3" s="1"/>
  <c r="C1067" i="3"/>
  <c r="F1067" i="3"/>
  <c r="E1067" i="3" s="1"/>
  <c r="D1067" i="3" s="1"/>
  <c r="C1068" i="3"/>
  <c r="F1068" i="3"/>
  <c r="E1068" i="3" s="1"/>
  <c r="D1068" i="3" s="1"/>
  <c r="C1069" i="3"/>
  <c r="F1069" i="3"/>
  <c r="E1069" i="3" s="1"/>
  <c r="D1069" i="3" s="1"/>
  <c r="C1070" i="3"/>
  <c r="F1070" i="3"/>
  <c r="E1070" i="3" s="1"/>
  <c r="D1070" i="3" s="1"/>
  <c r="C1071" i="3"/>
  <c r="F1071" i="3"/>
  <c r="E1071" i="3" s="1"/>
  <c r="D1071" i="3" s="1"/>
  <c r="C1072" i="3"/>
  <c r="F1072" i="3"/>
  <c r="E1072" i="3" s="1"/>
  <c r="D1072" i="3" s="1"/>
  <c r="C1073" i="3"/>
  <c r="F1073" i="3"/>
  <c r="E1073" i="3" s="1"/>
  <c r="D1073" i="3" s="1"/>
  <c r="C1074" i="3"/>
  <c r="F1074" i="3"/>
  <c r="E1074" i="3" s="1"/>
  <c r="D1074" i="3" s="1"/>
  <c r="C1075" i="3"/>
  <c r="F1075" i="3"/>
  <c r="E1075" i="3" s="1"/>
  <c r="D1075" i="3" s="1"/>
  <c r="C1076" i="3"/>
  <c r="F1076" i="3"/>
  <c r="E1076" i="3" s="1"/>
  <c r="D1076" i="3" s="1"/>
  <c r="C1077" i="3"/>
  <c r="F1077" i="3"/>
  <c r="E1077" i="3" s="1"/>
  <c r="D1077" i="3" s="1"/>
  <c r="C1078" i="3"/>
  <c r="F1078" i="3"/>
  <c r="E1078" i="3" s="1"/>
  <c r="D1078" i="3" s="1"/>
  <c r="C1079" i="3"/>
  <c r="F1079" i="3"/>
  <c r="E1079" i="3" s="1"/>
  <c r="D1079" i="3" s="1"/>
  <c r="C1080" i="3"/>
  <c r="F1080" i="3"/>
  <c r="E1080" i="3" s="1"/>
  <c r="D1080" i="3" s="1"/>
  <c r="C1081" i="3"/>
  <c r="F1081" i="3"/>
  <c r="E1081" i="3" s="1"/>
  <c r="D1081" i="3" s="1"/>
  <c r="C1082" i="3"/>
  <c r="F1082" i="3"/>
  <c r="E1082" i="3" s="1"/>
  <c r="D1082" i="3" s="1"/>
  <c r="C1083" i="3"/>
  <c r="F1083" i="3"/>
  <c r="E1083" i="3" s="1"/>
  <c r="D1083" i="3" s="1"/>
  <c r="C1084" i="3"/>
  <c r="F1084" i="3"/>
  <c r="E1084" i="3" s="1"/>
  <c r="D1084" i="3" s="1"/>
  <c r="C1085" i="3"/>
  <c r="F1085" i="3"/>
  <c r="E1085" i="3" s="1"/>
  <c r="D1085" i="3" s="1"/>
  <c r="C1086" i="3"/>
  <c r="F1086" i="3"/>
  <c r="E1086" i="3" s="1"/>
  <c r="D1086" i="3" s="1"/>
  <c r="C1087" i="3"/>
  <c r="F1087" i="3"/>
  <c r="E1087" i="3" s="1"/>
  <c r="D1087" i="3" s="1"/>
  <c r="C1088" i="3"/>
  <c r="F1088" i="3"/>
  <c r="E1088" i="3" s="1"/>
  <c r="D1088" i="3" s="1"/>
  <c r="C1089" i="3"/>
  <c r="F1089" i="3"/>
  <c r="E1089" i="3" s="1"/>
  <c r="D1089" i="3" s="1"/>
  <c r="C1090" i="3"/>
  <c r="F1090" i="3"/>
  <c r="E1090" i="3" s="1"/>
  <c r="D1090" i="3" s="1"/>
  <c r="C1091" i="3"/>
  <c r="F1091" i="3"/>
  <c r="E1091" i="3" s="1"/>
  <c r="D1091" i="3" s="1"/>
  <c r="C1092" i="3"/>
  <c r="F1092" i="3"/>
  <c r="E1092" i="3" s="1"/>
  <c r="D1092" i="3" s="1"/>
  <c r="C1093" i="3"/>
  <c r="F1093" i="3"/>
  <c r="E1093" i="3" s="1"/>
  <c r="D1093" i="3" s="1"/>
  <c r="C1094" i="3"/>
  <c r="F1094" i="3"/>
  <c r="E1094" i="3" s="1"/>
  <c r="D1094" i="3" s="1"/>
  <c r="C1095" i="3"/>
  <c r="F1095" i="3"/>
  <c r="E1095" i="3" s="1"/>
  <c r="D1095" i="3" s="1"/>
  <c r="C1096" i="3"/>
  <c r="F1096" i="3"/>
  <c r="E1096" i="3" s="1"/>
  <c r="D1096" i="3" s="1"/>
  <c r="C1097" i="3"/>
  <c r="F1097" i="3"/>
  <c r="E1097" i="3" s="1"/>
  <c r="D1097" i="3" s="1"/>
  <c r="C1098" i="3"/>
  <c r="F1098" i="3"/>
  <c r="E1098" i="3" s="1"/>
  <c r="D1098" i="3" s="1"/>
  <c r="C1099" i="3"/>
  <c r="F1099" i="3"/>
  <c r="E1099" i="3" s="1"/>
  <c r="D1099" i="3" s="1"/>
  <c r="C1100" i="3"/>
  <c r="F1100" i="3"/>
  <c r="E1100" i="3" s="1"/>
  <c r="D1100" i="3" s="1"/>
  <c r="C1101" i="3"/>
  <c r="F1101" i="3"/>
  <c r="E1101" i="3" s="1"/>
  <c r="D1101" i="3" s="1"/>
  <c r="C1102" i="3"/>
  <c r="F1102" i="3"/>
  <c r="E1102" i="3" s="1"/>
  <c r="D1102" i="3" s="1"/>
  <c r="C1103" i="3"/>
  <c r="F1103" i="3"/>
  <c r="E1103" i="3" s="1"/>
  <c r="D1103" i="3" s="1"/>
  <c r="C1104" i="3"/>
  <c r="F1104" i="3"/>
  <c r="E1104" i="3" s="1"/>
  <c r="D1104" i="3" s="1"/>
  <c r="C1105" i="3"/>
  <c r="F1105" i="3"/>
  <c r="E1105" i="3" s="1"/>
  <c r="D1105" i="3" s="1"/>
  <c r="C1106" i="3"/>
  <c r="F1106" i="3"/>
  <c r="E1106" i="3" s="1"/>
  <c r="D1106" i="3" s="1"/>
  <c r="C1107" i="3"/>
  <c r="F1107" i="3"/>
  <c r="E1107" i="3" s="1"/>
  <c r="D1107" i="3" s="1"/>
  <c r="C1108" i="3"/>
  <c r="F1108" i="3"/>
  <c r="E1108" i="3" s="1"/>
  <c r="D1108" i="3" s="1"/>
  <c r="C1109" i="3"/>
  <c r="F1109" i="3"/>
  <c r="E1109" i="3" s="1"/>
  <c r="D1109" i="3" s="1"/>
  <c r="C1110" i="3"/>
  <c r="F1110" i="3"/>
  <c r="E1110" i="3" s="1"/>
  <c r="D1110" i="3" s="1"/>
  <c r="C1111" i="3"/>
  <c r="F1111" i="3"/>
  <c r="E1111" i="3" s="1"/>
  <c r="D1111" i="3" s="1"/>
  <c r="C1112" i="3"/>
  <c r="F1112" i="3"/>
  <c r="E1112" i="3" s="1"/>
  <c r="D1112" i="3" s="1"/>
  <c r="C1113" i="3"/>
  <c r="F1113" i="3"/>
  <c r="E1113" i="3" s="1"/>
  <c r="D1113" i="3" s="1"/>
  <c r="C1114" i="3"/>
  <c r="F1114" i="3"/>
  <c r="E1114" i="3" s="1"/>
  <c r="D1114" i="3" s="1"/>
  <c r="C1115" i="3"/>
  <c r="F1115" i="3"/>
  <c r="E1115" i="3" s="1"/>
  <c r="D1115" i="3" s="1"/>
  <c r="C1116" i="3"/>
  <c r="F1116" i="3"/>
  <c r="E1116" i="3" s="1"/>
  <c r="D1116" i="3" s="1"/>
  <c r="C1117" i="3"/>
  <c r="F1117" i="3"/>
  <c r="E1117" i="3" s="1"/>
  <c r="D1117" i="3" s="1"/>
  <c r="C1118" i="3"/>
  <c r="F1118" i="3"/>
  <c r="E1118" i="3" s="1"/>
  <c r="D1118" i="3" s="1"/>
  <c r="C1119" i="3"/>
  <c r="F1119" i="3"/>
  <c r="E1119" i="3" s="1"/>
  <c r="D1119" i="3" s="1"/>
  <c r="C1120" i="3"/>
  <c r="F1120" i="3"/>
  <c r="E1120" i="3" s="1"/>
  <c r="D1120" i="3" s="1"/>
  <c r="C1121" i="3"/>
  <c r="F1121" i="3"/>
  <c r="E1121" i="3" s="1"/>
  <c r="D1121" i="3" s="1"/>
  <c r="C1122" i="3"/>
  <c r="F1122" i="3"/>
  <c r="E1122" i="3" s="1"/>
  <c r="D1122" i="3" s="1"/>
  <c r="C1123" i="3"/>
  <c r="F1123" i="3"/>
  <c r="E1123" i="3" s="1"/>
  <c r="D1123" i="3" s="1"/>
  <c r="C1124" i="3"/>
  <c r="F1124" i="3"/>
  <c r="E1124" i="3" s="1"/>
  <c r="D1124" i="3" s="1"/>
  <c r="C1125" i="3"/>
  <c r="F1125" i="3"/>
  <c r="E1125" i="3" s="1"/>
  <c r="D1125" i="3" s="1"/>
  <c r="C1126" i="3"/>
  <c r="F1126" i="3"/>
  <c r="E1126" i="3" s="1"/>
  <c r="D1126" i="3" s="1"/>
  <c r="C1127" i="3"/>
  <c r="F1127" i="3"/>
  <c r="E1127" i="3" s="1"/>
  <c r="D1127" i="3" s="1"/>
  <c r="C1128" i="3"/>
  <c r="F1128" i="3"/>
  <c r="E1128" i="3" s="1"/>
  <c r="D1128" i="3" s="1"/>
  <c r="C1129" i="3"/>
  <c r="F1129" i="3"/>
  <c r="E1129" i="3" s="1"/>
  <c r="D1129" i="3" s="1"/>
  <c r="C1130" i="3"/>
  <c r="F1130" i="3"/>
  <c r="E1130" i="3" s="1"/>
  <c r="D1130" i="3" s="1"/>
  <c r="C1131" i="3"/>
  <c r="F1131" i="3"/>
  <c r="E1131" i="3" s="1"/>
  <c r="D1131" i="3" s="1"/>
  <c r="C1132" i="3"/>
  <c r="F1132" i="3"/>
  <c r="E1132" i="3" s="1"/>
  <c r="D1132" i="3" s="1"/>
  <c r="C1133" i="3"/>
  <c r="F1133" i="3"/>
  <c r="E1133" i="3" s="1"/>
  <c r="D1133" i="3" s="1"/>
  <c r="C1134" i="3"/>
  <c r="F1134" i="3"/>
  <c r="E1134" i="3" s="1"/>
  <c r="D1134" i="3" s="1"/>
  <c r="C1135" i="3"/>
  <c r="F1135" i="3"/>
  <c r="E1135" i="3" s="1"/>
  <c r="D1135" i="3" s="1"/>
  <c r="C1136" i="3"/>
  <c r="F1136" i="3"/>
  <c r="E1136" i="3" s="1"/>
  <c r="D1136" i="3" s="1"/>
  <c r="C1137" i="3"/>
  <c r="F1137" i="3"/>
  <c r="E1137" i="3" s="1"/>
  <c r="D1137" i="3" s="1"/>
  <c r="C1138" i="3"/>
  <c r="F1138" i="3"/>
  <c r="E1138" i="3" s="1"/>
  <c r="D1138" i="3" s="1"/>
  <c r="C1139" i="3"/>
  <c r="F1139" i="3"/>
  <c r="E1139" i="3" s="1"/>
  <c r="D1139" i="3" s="1"/>
  <c r="C1140" i="3"/>
  <c r="F1140" i="3"/>
  <c r="E1140" i="3" s="1"/>
  <c r="D1140" i="3" s="1"/>
  <c r="C1141" i="3"/>
  <c r="F1141" i="3"/>
  <c r="E1141" i="3" s="1"/>
  <c r="D1141" i="3" s="1"/>
  <c r="C1142" i="3"/>
  <c r="F1142" i="3"/>
  <c r="E1142" i="3" s="1"/>
  <c r="D1142" i="3" s="1"/>
  <c r="C1143" i="3"/>
  <c r="F1143" i="3"/>
  <c r="E1143" i="3" s="1"/>
  <c r="D1143" i="3" s="1"/>
  <c r="C1144" i="3"/>
  <c r="F1144" i="3"/>
  <c r="E1144" i="3" s="1"/>
  <c r="D1144" i="3" s="1"/>
  <c r="C1145" i="3"/>
  <c r="F1145" i="3"/>
  <c r="E1145" i="3" s="1"/>
  <c r="D1145" i="3" s="1"/>
  <c r="C1146" i="3"/>
  <c r="F1146" i="3"/>
  <c r="E1146" i="3" s="1"/>
  <c r="D1146" i="3" s="1"/>
  <c r="C1147" i="3"/>
  <c r="F1147" i="3"/>
  <c r="E1147" i="3" s="1"/>
  <c r="D1147" i="3" s="1"/>
  <c r="C1148" i="3"/>
  <c r="F1148" i="3"/>
  <c r="E1148" i="3" s="1"/>
  <c r="D1148" i="3" s="1"/>
  <c r="C1149" i="3"/>
  <c r="F1149" i="3"/>
  <c r="E1149" i="3" s="1"/>
  <c r="D1149" i="3" s="1"/>
  <c r="C1150" i="3"/>
  <c r="F1150" i="3"/>
  <c r="E1150" i="3" s="1"/>
  <c r="D1150" i="3" s="1"/>
  <c r="C1151" i="3"/>
  <c r="F1151" i="3"/>
  <c r="E1151" i="3" s="1"/>
  <c r="D1151" i="3" s="1"/>
  <c r="C1152" i="3"/>
  <c r="F1152" i="3"/>
  <c r="E1152" i="3" s="1"/>
  <c r="D1152" i="3" s="1"/>
  <c r="C1153" i="3"/>
  <c r="F1153" i="3"/>
  <c r="E1153" i="3" s="1"/>
  <c r="D1153" i="3" s="1"/>
  <c r="C1154" i="3"/>
  <c r="F1154" i="3"/>
  <c r="E1154" i="3" s="1"/>
  <c r="D1154" i="3" s="1"/>
  <c r="C1155" i="3"/>
  <c r="F1155" i="3"/>
  <c r="E1155" i="3" s="1"/>
  <c r="D1155" i="3" s="1"/>
  <c r="C1156" i="3"/>
  <c r="F1156" i="3"/>
  <c r="E1156" i="3" s="1"/>
  <c r="D1156" i="3" s="1"/>
  <c r="C1157" i="3"/>
  <c r="F1157" i="3"/>
  <c r="E1157" i="3" s="1"/>
  <c r="D1157" i="3" s="1"/>
  <c r="C1158" i="3"/>
  <c r="F1158" i="3"/>
  <c r="E1158" i="3" s="1"/>
  <c r="D1158" i="3" s="1"/>
  <c r="C1159" i="3"/>
  <c r="F1159" i="3"/>
  <c r="E1159" i="3" s="1"/>
  <c r="D1159" i="3" s="1"/>
  <c r="C1160" i="3"/>
  <c r="F1160" i="3"/>
  <c r="E1160" i="3" s="1"/>
  <c r="D1160" i="3" s="1"/>
  <c r="C1161" i="3"/>
  <c r="F1161" i="3"/>
  <c r="E1161" i="3" s="1"/>
  <c r="D1161" i="3" s="1"/>
  <c r="C1162" i="3"/>
  <c r="F1162" i="3"/>
  <c r="E1162" i="3" s="1"/>
  <c r="D1162" i="3" s="1"/>
  <c r="C1163" i="3"/>
  <c r="F1163" i="3"/>
  <c r="E1163" i="3" s="1"/>
  <c r="D1163" i="3" s="1"/>
  <c r="C1164" i="3"/>
  <c r="F1164" i="3"/>
  <c r="E1164" i="3" s="1"/>
  <c r="D1164" i="3" s="1"/>
  <c r="C1165" i="3"/>
  <c r="F1165" i="3"/>
  <c r="E1165" i="3" s="1"/>
  <c r="D1165" i="3" s="1"/>
  <c r="C1166" i="3"/>
  <c r="F1166" i="3"/>
  <c r="E1166" i="3" s="1"/>
  <c r="D1166" i="3" s="1"/>
  <c r="C1167" i="3"/>
  <c r="F1167" i="3"/>
  <c r="E1167" i="3" s="1"/>
  <c r="D1167" i="3" s="1"/>
  <c r="C1168" i="3"/>
  <c r="F1168" i="3"/>
  <c r="E1168" i="3" s="1"/>
  <c r="D1168" i="3" s="1"/>
  <c r="C1169" i="3"/>
  <c r="F1169" i="3"/>
  <c r="E1169" i="3" s="1"/>
  <c r="D1169" i="3" s="1"/>
  <c r="C1170" i="3"/>
  <c r="F1170" i="3"/>
  <c r="E1170" i="3" s="1"/>
  <c r="D1170" i="3" s="1"/>
  <c r="C1171" i="3"/>
  <c r="F1171" i="3"/>
  <c r="E1171" i="3" s="1"/>
  <c r="D1171" i="3" s="1"/>
  <c r="C1172" i="3"/>
  <c r="F1172" i="3"/>
  <c r="E1172" i="3" s="1"/>
  <c r="D1172" i="3" s="1"/>
  <c r="C1173" i="3"/>
  <c r="F1173" i="3"/>
  <c r="E1173" i="3" s="1"/>
  <c r="D1173" i="3" s="1"/>
  <c r="C1174" i="3"/>
  <c r="F1174" i="3"/>
  <c r="E1174" i="3" s="1"/>
  <c r="D1174" i="3" s="1"/>
  <c r="C1175" i="3"/>
  <c r="F1175" i="3"/>
  <c r="E1175" i="3" s="1"/>
  <c r="D1175" i="3" s="1"/>
  <c r="C1176" i="3"/>
  <c r="F1176" i="3"/>
  <c r="E1176" i="3" s="1"/>
  <c r="D1176" i="3" s="1"/>
  <c r="C1177" i="3"/>
  <c r="F1177" i="3"/>
  <c r="E1177" i="3" s="1"/>
  <c r="D1177" i="3" s="1"/>
  <c r="C1178" i="3"/>
  <c r="F1178" i="3"/>
  <c r="E1178" i="3" s="1"/>
  <c r="D1178" i="3" s="1"/>
  <c r="C1179" i="3"/>
  <c r="F1179" i="3"/>
  <c r="E1179" i="3" s="1"/>
  <c r="D1179" i="3" s="1"/>
  <c r="C1180" i="3"/>
  <c r="F1180" i="3"/>
  <c r="E1180" i="3" s="1"/>
  <c r="D1180" i="3" s="1"/>
  <c r="C1181" i="3"/>
  <c r="F1181" i="3"/>
  <c r="E1181" i="3" s="1"/>
  <c r="D1181" i="3" s="1"/>
  <c r="C1182" i="3"/>
  <c r="F1182" i="3"/>
  <c r="E1182" i="3" s="1"/>
  <c r="D1182" i="3" s="1"/>
  <c r="C1183" i="3"/>
  <c r="F1183" i="3"/>
  <c r="E1183" i="3" s="1"/>
  <c r="D1183" i="3" s="1"/>
  <c r="C1184" i="3"/>
  <c r="F1184" i="3"/>
  <c r="E1184" i="3" s="1"/>
  <c r="D1184" i="3" s="1"/>
  <c r="C1185" i="3"/>
  <c r="F1185" i="3"/>
  <c r="E1185" i="3" s="1"/>
  <c r="D1185" i="3" s="1"/>
  <c r="C1186" i="3"/>
  <c r="F1186" i="3"/>
  <c r="E1186" i="3" s="1"/>
  <c r="D1186" i="3" s="1"/>
  <c r="C1187" i="3"/>
  <c r="F1187" i="3"/>
  <c r="E1187" i="3" s="1"/>
  <c r="D1187" i="3" s="1"/>
  <c r="C1188" i="3"/>
  <c r="F1188" i="3"/>
  <c r="E1188" i="3" s="1"/>
  <c r="D1188" i="3" s="1"/>
  <c r="C1189" i="3"/>
  <c r="F1189" i="3"/>
  <c r="E1189" i="3" s="1"/>
  <c r="D1189" i="3" s="1"/>
  <c r="C1190" i="3"/>
  <c r="F1190" i="3"/>
  <c r="E1190" i="3" s="1"/>
  <c r="D1190" i="3" s="1"/>
  <c r="C1191" i="3"/>
  <c r="F1191" i="3"/>
  <c r="E1191" i="3" s="1"/>
  <c r="D1191" i="3" s="1"/>
  <c r="C1192" i="3"/>
  <c r="F1192" i="3"/>
  <c r="E1192" i="3" s="1"/>
  <c r="D1192" i="3" s="1"/>
  <c r="C1193" i="3"/>
  <c r="F1193" i="3"/>
  <c r="E1193" i="3" s="1"/>
  <c r="D1193" i="3" s="1"/>
  <c r="C1194" i="3"/>
  <c r="F1194" i="3"/>
  <c r="E1194" i="3" s="1"/>
  <c r="D1194" i="3" s="1"/>
  <c r="C1195" i="3"/>
  <c r="F1195" i="3"/>
  <c r="E1195" i="3" s="1"/>
  <c r="D1195" i="3" s="1"/>
  <c r="C1196" i="3"/>
  <c r="F1196" i="3"/>
  <c r="E1196" i="3" s="1"/>
  <c r="D1196" i="3" s="1"/>
  <c r="C1197" i="3"/>
  <c r="F1197" i="3"/>
  <c r="E1197" i="3" s="1"/>
  <c r="D1197" i="3" s="1"/>
  <c r="C1198" i="3"/>
  <c r="F1198" i="3"/>
  <c r="E1198" i="3" s="1"/>
  <c r="D1198" i="3" s="1"/>
  <c r="C1199" i="3"/>
  <c r="F1199" i="3"/>
  <c r="E1199" i="3" s="1"/>
  <c r="D1199" i="3" s="1"/>
  <c r="C1200" i="3"/>
  <c r="F1200" i="3"/>
  <c r="E1200" i="3" s="1"/>
  <c r="D1200" i="3" s="1"/>
  <c r="C1201" i="3"/>
  <c r="F1201" i="3"/>
  <c r="E1201" i="3" s="1"/>
  <c r="D1201" i="3" s="1"/>
  <c r="C1202" i="3"/>
  <c r="F1202" i="3"/>
  <c r="E1202" i="3" s="1"/>
  <c r="D1202" i="3" s="1"/>
  <c r="C1203" i="3"/>
  <c r="F1203" i="3"/>
  <c r="E1203" i="3" s="1"/>
  <c r="D1203" i="3" s="1"/>
  <c r="C1204" i="3"/>
  <c r="F1204" i="3"/>
  <c r="E1204" i="3" s="1"/>
  <c r="D1204" i="3" s="1"/>
  <c r="C1205" i="3"/>
  <c r="F1205" i="3"/>
  <c r="E1205" i="3" s="1"/>
  <c r="D1205" i="3" s="1"/>
  <c r="C1206" i="3"/>
  <c r="F1206" i="3"/>
  <c r="E1206" i="3" s="1"/>
  <c r="D1206" i="3" s="1"/>
  <c r="C1207" i="3"/>
  <c r="F1207" i="3"/>
  <c r="E1207" i="3" s="1"/>
  <c r="D1207" i="3" s="1"/>
  <c r="C1208" i="3"/>
  <c r="F1208" i="3"/>
  <c r="E1208" i="3" s="1"/>
  <c r="D1208" i="3" s="1"/>
  <c r="C1209" i="3"/>
  <c r="F1209" i="3"/>
  <c r="E1209" i="3" s="1"/>
  <c r="D1209" i="3" s="1"/>
  <c r="C1210" i="3"/>
  <c r="F1210" i="3"/>
  <c r="E1210" i="3" s="1"/>
  <c r="D1210" i="3" s="1"/>
  <c r="C1211" i="3"/>
  <c r="F1211" i="3"/>
  <c r="E1211" i="3" s="1"/>
  <c r="D1211" i="3" s="1"/>
  <c r="C1212" i="3"/>
  <c r="F1212" i="3"/>
  <c r="E1212" i="3" s="1"/>
  <c r="D1212" i="3" s="1"/>
  <c r="C1213" i="3"/>
  <c r="F1213" i="3"/>
  <c r="E1213" i="3" s="1"/>
  <c r="D1213" i="3" s="1"/>
  <c r="C1214" i="3"/>
  <c r="F1214" i="3"/>
  <c r="E1214" i="3" s="1"/>
  <c r="D1214" i="3" s="1"/>
  <c r="C1215" i="3"/>
  <c r="F1215" i="3"/>
  <c r="E1215" i="3" s="1"/>
  <c r="D1215" i="3" s="1"/>
  <c r="C1216" i="3"/>
  <c r="F1216" i="3"/>
  <c r="E1216" i="3" s="1"/>
  <c r="D1216" i="3" s="1"/>
  <c r="C1217" i="3"/>
  <c r="F1217" i="3"/>
  <c r="E1217" i="3" s="1"/>
  <c r="D1217" i="3" s="1"/>
  <c r="C1218" i="3"/>
  <c r="F1218" i="3"/>
  <c r="E1218" i="3" s="1"/>
  <c r="D1218" i="3" s="1"/>
  <c r="C1219" i="3"/>
  <c r="F1219" i="3"/>
  <c r="E1219" i="3" s="1"/>
  <c r="D1219" i="3" s="1"/>
  <c r="C1220" i="3"/>
  <c r="F1220" i="3"/>
  <c r="E1220" i="3" s="1"/>
  <c r="D1220" i="3" s="1"/>
  <c r="C1221" i="3"/>
  <c r="F1221" i="3"/>
  <c r="E1221" i="3" s="1"/>
  <c r="D1221" i="3" s="1"/>
  <c r="C1222" i="3"/>
  <c r="F1222" i="3"/>
  <c r="E1222" i="3" s="1"/>
  <c r="D1222" i="3" s="1"/>
  <c r="C1223" i="3"/>
  <c r="F1223" i="3"/>
  <c r="E1223" i="3" s="1"/>
  <c r="D1223" i="3" s="1"/>
  <c r="C1224" i="3"/>
  <c r="F1224" i="3"/>
  <c r="E1224" i="3" s="1"/>
  <c r="D1224" i="3" s="1"/>
  <c r="C1225" i="3"/>
  <c r="F1225" i="3"/>
  <c r="E1225" i="3" s="1"/>
  <c r="D1225" i="3" s="1"/>
  <c r="C1226" i="3"/>
  <c r="F1226" i="3"/>
  <c r="E1226" i="3" s="1"/>
  <c r="D1226" i="3" s="1"/>
  <c r="C1227" i="3"/>
  <c r="F1227" i="3"/>
  <c r="E1227" i="3" s="1"/>
  <c r="D1227" i="3" s="1"/>
  <c r="C1228" i="3"/>
  <c r="F1228" i="3"/>
  <c r="E1228" i="3" s="1"/>
  <c r="D1228" i="3" s="1"/>
  <c r="C1229" i="3"/>
  <c r="F1229" i="3"/>
  <c r="E1229" i="3" s="1"/>
  <c r="D1229" i="3" s="1"/>
  <c r="C1230" i="3"/>
  <c r="F1230" i="3"/>
  <c r="E1230" i="3" s="1"/>
  <c r="D1230" i="3" s="1"/>
  <c r="C1231" i="3"/>
  <c r="F1231" i="3"/>
  <c r="E1231" i="3" s="1"/>
  <c r="D1231" i="3" s="1"/>
  <c r="C1232" i="3"/>
  <c r="F1232" i="3"/>
  <c r="E1232" i="3" s="1"/>
  <c r="D1232" i="3" s="1"/>
  <c r="C1233" i="3"/>
  <c r="F1233" i="3"/>
  <c r="E1233" i="3" s="1"/>
  <c r="D1233" i="3" s="1"/>
  <c r="C1234" i="3"/>
  <c r="F1234" i="3"/>
  <c r="E1234" i="3" s="1"/>
  <c r="D1234" i="3" s="1"/>
  <c r="C1235" i="3"/>
  <c r="F1235" i="3"/>
  <c r="E1235" i="3" s="1"/>
  <c r="D1235" i="3" s="1"/>
  <c r="C1236" i="3"/>
  <c r="F1236" i="3"/>
  <c r="E1236" i="3" s="1"/>
  <c r="D1236" i="3" s="1"/>
  <c r="C1237" i="3"/>
  <c r="F1237" i="3"/>
  <c r="E1237" i="3" s="1"/>
  <c r="D1237" i="3" s="1"/>
  <c r="C1238" i="3"/>
  <c r="F1238" i="3"/>
  <c r="E1238" i="3" s="1"/>
  <c r="D1238" i="3" s="1"/>
  <c r="C1239" i="3"/>
  <c r="F1239" i="3"/>
  <c r="E1239" i="3" s="1"/>
  <c r="D1239" i="3" s="1"/>
  <c r="C1240" i="3"/>
  <c r="F1240" i="3"/>
  <c r="E1240" i="3" s="1"/>
  <c r="D1240" i="3" s="1"/>
  <c r="C1241" i="3"/>
  <c r="F1241" i="3"/>
  <c r="E1241" i="3" s="1"/>
  <c r="D1241" i="3" s="1"/>
  <c r="C1242" i="3"/>
  <c r="F1242" i="3"/>
  <c r="E1242" i="3" s="1"/>
  <c r="D1242" i="3" s="1"/>
  <c r="C1243" i="3"/>
  <c r="F1243" i="3"/>
  <c r="E1243" i="3" s="1"/>
  <c r="D1243" i="3" s="1"/>
  <c r="C1244" i="3"/>
  <c r="F1244" i="3"/>
  <c r="E1244" i="3" s="1"/>
  <c r="D1244" i="3" s="1"/>
  <c r="C1245" i="3"/>
  <c r="F1245" i="3"/>
  <c r="E1245" i="3" s="1"/>
  <c r="D1245" i="3" s="1"/>
  <c r="C1246" i="3"/>
  <c r="F1246" i="3"/>
  <c r="E1246" i="3" s="1"/>
  <c r="D1246" i="3" s="1"/>
  <c r="C1247" i="3"/>
  <c r="F1247" i="3"/>
  <c r="E1247" i="3" s="1"/>
  <c r="D1247" i="3" s="1"/>
  <c r="C1248" i="3"/>
  <c r="F1248" i="3"/>
  <c r="E1248" i="3" s="1"/>
  <c r="D1248" i="3" s="1"/>
  <c r="C1249" i="3"/>
  <c r="F1249" i="3"/>
  <c r="E1249" i="3" s="1"/>
  <c r="D1249" i="3" s="1"/>
  <c r="C1250" i="3"/>
  <c r="F1250" i="3"/>
  <c r="E1250" i="3" s="1"/>
  <c r="D1250" i="3" s="1"/>
  <c r="C1251" i="3"/>
  <c r="F1251" i="3"/>
  <c r="E1251" i="3" s="1"/>
  <c r="D1251" i="3" s="1"/>
  <c r="C1252" i="3"/>
  <c r="F1252" i="3"/>
  <c r="E1252" i="3" s="1"/>
  <c r="D1252" i="3" s="1"/>
  <c r="C1253" i="3"/>
  <c r="F1253" i="3"/>
  <c r="E1253" i="3" s="1"/>
  <c r="D1253" i="3" s="1"/>
  <c r="C1254" i="3"/>
  <c r="F1254" i="3"/>
  <c r="E1254" i="3" s="1"/>
  <c r="D1254" i="3" s="1"/>
  <c r="C1255" i="3"/>
  <c r="F1255" i="3"/>
  <c r="E1255" i="3" s="1"/>
  <c r="D1255" i="3" s="1"/>
  <c r="C1256" i="3"/>
  <c r="F1256" i="3"/>
  <c r="E1256" i="3" s="1"/>
  <c r="D1256" i="3" s="1"/>
  <c r="C1257" i="3"/>
  <c r="F1257" i="3"/>
  <c r="E1257" i="3" s="1"/>
  <c r="D1257" i="3" s="1"/>
  <c r="C1258" i="3"/>
  <c r="F1258" i="3"/>
  <c r="E1258" i="3" s="1"/>
  <c r="D1258" i="3" s="1"/>
  <c r="C1259" i="3"/>
  <c r="F1259" i="3"/>
  <c r="E1259" i="3" s="1"/>
  <c r="D1259" i="3" s="1"/>
  <c r="C1260" i="3"/>
  <c r="F1260" i="3"/>
  <c r="E1260" i="3" s="1"/>
  <c r="D1260" i="3" s="1"/>
  <c r="C1261" i="3"/>
  <c r="F1261" i="3"/>
  <c r="E1261" i="3" s="1"/>
  <c r="D1261" i="3" s="1"/>
  <c r="C1262" i="3"/>
  <c r="F1262" i="3"/>
  <c r="E1262" i="3" s="1"/>
  <c r="D1262" i="3" s="1"/>
  <c r="C1263" i="3"/>
  <c r="F1263" i="3"/>
  <c r="E1263" i="3" s="1"/>
  <c r="D1263" i="3" s="1"/>
  <c r="C1264" i="3"/>
  <c r="F1264" i="3"/>
  <c r="E1264" i="3" s="1"/>
  <c r="D1264" i="3" s="1"/>
  <c r="C1265" i="3"/>
  <c r="F1265" i="3"/>
  <c r="E1265" i="3" s="1"/>
  <c r="D1265" i="3" s="1"/>
  <c r="C1266" i="3"/>
  <c r="F1266" i="3"/>
  <c r="E1266" i="3" s="1"/>
  <c r="D1266" i="3" s="1"/>
  <c r="C1267" i="3"/>
  <c r="F1267" i="3"/>
  <c r="E1267" i="3" s="1"/>
  <c r="D1267" i="3" s="1"/>
  <c r="C1268" i="3"/>
  <c r="F1268" i="3"/>
  <c r="E1268" i="3" s="1"/>
  <c r="D1268" i="3" s="1"/>
  <c r="C1269" i="3"/>
  <c r="F1269" i="3"/>
  <c r="E1269" i="3" s="1"/>
  <c r="D1269" i="3" s="1"/>
  <c r="C1270" i="3"/>
  <c r="F1270" i="3"/>
  <c r="E1270" i="3" s="1"/>
  <c r="D1270" i="3" s="1"/>
  <c r="C1271" i="3"/>
  <c r="F1271" i="3"/>
  <c r="E1271" i="3" s="1"/>
  <c r="D1271" i="3" s="1"/>
  <c r="C1272" i="3"/>
  <c r="F1272" i="3"/>
  <c r="E1272" i="3" s="1"/>
  <c r="D1272" i="3" s="1"/>
  <c r="C1273" i="3"/>
  <c r="F1273" i="3"/>
  <c r="E1273" i="3" s="1"/>
  <c r="D1273" i="3" s="1"/>
  <c r="C1274" i="3"/>
  <c r="F1274" i="3"/>
  <c r="E1274" i="3" s="1"/>
  <c r="D1274" i="3" s="1"/>
  <c r="C1275" i="3"/>
  <c r="F1275" i="3"/>
  <c r="E1275" i="3" s="1"/>
  <c r="D1275" i="3" s="1"/>
  <c r="C1276" i="3"/>
  <c r="F1276" i="3"/>
  <c r="E1276" i="3" s="1"/>
  <c r="D1276" i="3" s="1"/>
  <c r="C1277" i="3"/>
  <c r="F1277" i="3"/>
  <c r="E1277" i="3" s="1"/>
  <c r="D1277" i="3" s="1"/>
  <c r="C1278" i="3"/>
  <c r="F1278" i="3"/>
  <c r="E1278" i="3" s="1"/>
  <c r="D1278" i="3" s="1"/>
  <c r="C1279" i="3"/>
  <c r="F1279" i="3"/>
  <c r="E1279" i="3" s="1"/>
  <c r="D1279" i="3" s="1"/>
  <c r="C1280" i="3"/>
  <c r="F1280" i="3"/>
  <c r="E1280" i="3" s="1"/>
  <c r="D1280" i="3" s="1"/>
  <c r="C1281" i="3"/>
  <c r="F1281" i="3"/>
  <c r="E1281" i="3" s="1"/>
  <c r="D1281" i="3" s="1"/>
  <c r="C1282" i="3"/>
  <c r="F1282" i="3"/>
  <c r="E1282" i="3" s="1"/>
  <c r="D1282" i="3" s="1"/>
  <c r="C1283" i="3"/>
  <c r="F1283" i="3"/>
  <c r="E1283" i="3" s="1"/>
  <c r="D1283" i="3" s="1"/>
  <c r="C1284" i="3"/>
  <c r="F1284" i="3"/>
  <c r="E1284" i="3" s="1"/>
  <c r="D1284" i="3" s="1"/>
  <c r="C1285" i="3"/>
  <c r="F1285" i="3"/>
  <c r="E1285" i="3" s="1"/>
  <c r="D1285" i="3" s="1"/>
  <c r="C1286" i="3"/>
  <c r="F1286" i="3"/>
  <c r="E1286" i="3" s="1"/>
  <c r="D1286" i="3" s="1"/>
  <c r="C1287" i="3"/>
  <c r="F1287" i="3"/>
  <c r="E1287" i="3" s="1"/>
  <c r="D1287" i="3" s="1"/>
  <c r="C1288" i="3"/>
  <c r="F1288" i="3"/>
  <c r="E1288" i="3" s="1"/>
  <c r="D1288" i="3" s="1"/>
  <c r="C1289" i="3"/>
  <c r="F1289" i="3"/>
  <c r="E1289" i="3" s="1"/>
  <c r="D1289" i="3" s="1"/>
  <c r="C1290" i="3"/>
  <c r="F1290" i="3"/>
  <c r="E1290" i="3" s="1"/>
  <c r="D1290" i="3" s="1"/>
  <c r="C1291" i="3"/>
  <c r="F1291" i="3"/>
  <c r="E1291" i="3" s="1"/>
  <c r="D1291" i="3" s="1"/>
  <c r="C1292" i="3"/>
  <c r="F1292" i="3"/>
  <c r="E1292" i="3" s="1"/>
  <c r="D1292" i="3" s="1"/>
  <c r="C1293" i="3"/>
  <c r="F1293" i="3"/>
  <c r="E1293" i="3" s="1"/>
  <c r="D1293" i="3" s="1"/>
  <c r="C1294" i="3"/>
  <c r="F1294" i="3"/>
  <c r="E1294" i="3" s="1"/>
  <c r="D1294" i="3" s="1"/>
  <c r="C1295" i="3"/>
  <c r="F1295" i="3"/>
  <c r="E1295" i="3" s="1"/>
  <c r="D1295" i="3" s="1"/>
  <c r="C1296" i="3"/>
  <c r="F1296" i="3"/>
  <c r="E1296" i="3" s="1"/>
  <c r="D1296" i="3" s="1"/>
  <c r="C1297" i="3"/>
  <c r="F1297" i="3"/>
  <c r="E1297" i="3" s="1"/>
  <c r="D1297" i="3" s="1"/>
  <c r="C1298" i="3"/>
  <c r="F1298" i="3"/>
  <c r="E1298" i="3" s="1"/>
  <c r="D1298" i="3" s="1"/>
  <c r="C1299" i="3"/>
  <c r="F1299" i="3"/>
  <c r="E1299" i="3" s="1"/>
  <c r="D1299" i="3" s="1"/>
  <c r="C1300" i="3"/>
  <c r="F1300" i="3"/>
  <c r="E1300" i="3" s="1"/>
  <c r="D1300" i="3" s="1"/>
  <c r="C1301" i="3"/>
  <c r="F1301" i="3"/>
  <c r="E1301" i="3" s="1"/>
  <c r="D1301" i="3" s="1"/>
  <c r="C1302" i="3"/>
  <c r="F1302" i="3"/>
  <c r="E1302" i="3" s="1"/>
  <c r="D1302" i="3" s="1"/>
  <c r="C1303" i="3"/>
  <c r="F1303" i="3"/>
  <c r="E1303" i="3" s="1"/>
  <c r="D1303" i="3" s="1"/>
  <c r="C1304" i="3"/>
  <c r="F1304" i="3"/>
  <c r="E1304" i="3" s="1"/>
  <c r="D1304" i="3" s="1"/>
  <c r="C1305" i="3"/>
  <c r="F1305" i="3"/>
  <c r="E1305" i="3" s="1"/>
  <c r="D1305" i="3" s="1"/>
  <c r="C1306" i="3"/>
  <c r="F1306" i="3"/>
  <c r="E1306" i="3" s="1"/>
  <c r="D1306" i="3" s="1"/>
  <c r="C1307" i="3"/>
  <c r="F1307" i="3"/>
  <c r="E1307" i="3" s="1"/>
  <c r="D1307" i="3" s="1"/>
  <c r="C1308" i="3"/>
  <c r="F1308" i="3"/>
  <c r="E1308" i="3" s="1"/>
  <c r="D1308" i="3" s="1"/>
  <c r="C1309" i="3"/>
  <c r="F1309" i="3"/>
  <c r="E1309" i="3" s="1"/>
  <c r="D1309" i="3" s="1"/>
  <c r="C1310" i="3"/>
  <c r="F1310" i="3"/>
  <c r="E1310" i="3" s="1"/>
  <c r="D1310" i="3" s="1"/>
  <c r="C1311" i="3"/>
  <c r="F1311" i="3"/>
  <c r="E1311" i="3" s="1"/>
  <c r="D1311" i="3" s="1"/>
  <c r="C1312" i="3"/>
  <c r="F1312" i="3"/>
  <c r="E1312" i="3" s="1"/>
  <c r="D1312" i="3" s="1"/>
  <c r="C1313" i="3"/>
  <c r="F1313" i="3"/>
  <c r="E1313" i="3" s="1"/>
  <c r="D1313" i="3" s="1"/>
  <c r="C1314" i="3"/>
  <c r="F1314" i="3"/>
  <c r="E1314" i="3" s="1"/>
  <c r="D1314" i="3" s="1"/>
  <c r="C1315" i="3"/>
  <c r="F1315" i="3"/>
  <c r="E1315" i="3" s="1"/>
  <c r="D1315" i="3" s="1"/>
  <c r="C1316" i="3"/>
  <c r="F1316" i="3"/>
  <c r="E1316" i="3" s="1"/>
  <c r="D1316" i="3" s="1"/>
  <c r="C1317" i="3"/>
  <c r="F1317" i="3"/>
  <c r="E1317" i="3" s="1"/>
  <c r="D1317" i="3" s="1"/>
  <c r="C1318" i="3"/>
  <c r="F1318" i="3"/>
  <c r="E1318" i="3" s="1"/>
  <c r="D1318" i="3" s="1"/>
  <c r="C1319" i="3"/>
  <c r="F1319" i="3"/>
  <c r="E1319" i="3" s="1"/>
  <c r="D1319" i="3" s="1"/>
  <c r="C1320" i="3"/>
  <c r="F1320" i="3"/>
  <c r="E1320" i="3" s="1"/>
  <c r="D1320" i="3" s="1"/>
  <c r="C1321" i="3"/>
  <c r="F1321" i="3"/>
  <c r="E1321" i="3" s="1"/>
  <c r="D1321" i="3" s="1"/>
  <c r="C1322" i="3"/>
  <c r="F1322" i="3"/>
  <c r="E1322" i="3" s="1"/>
  <c r="D1322" i="3" s="1"/>
  <c r="C1323" i="3"/>
  <c r="F1323" i="3"/>
  <c r="E1323" i="3" s="1"/>
  <c r="D1323" i="3" s="1"/>
  <c r="C1324" i="3"/>
  <c r="F1324" i="3"/>
  <c r="E1324" i="3" s="1"/>
  <c r="D1324" i="3" s="1"/>
  <c r="C1325" i="3"/>
  <c r="F1325" i="3"/>
  <c r="E1325" i="3" s="1"/>
  <c r="D1325" i="3" s="1"/>
  <c r="C1326" i="3"/>
  <c r="F1326" i="3"/>
  <c r="E1326" i="3" s="1"/>
  <c r="D1326" i="3" s="1"/>
  <c r="C1327" i="3"/>
  <c r="F1327" i="3"/>
  <c r="E1327" i="3" s="1"/>
  <c r="D1327" i="3" s="1"/>
  <c r="C1328" i="3"/>
  <c r="F1328" i="3"/>
  <c r="E1328" i="3" s="1"/>
  <c r="D1328" i="3" s="1"/>
  <c r="C1329" i="3"/>
  <c r="F1329" i="3"/>
  <c r="E1329" i="3" s="1"/>
  <c r="D1329" i="3" s="1"/>
  <c r="C1330" i="3"/>
  <c r="F1330" i="3"/>
  <c r="E1330" i="3" s="1"/>
  <c r="D1330" i="3" s="1"/>
  <c r="C1331" i="3"/>
  <c r="F1331" i="3"/>
  <c r="E1331" i="3" s="1"/>
  <c r="D1331" i="3" s="1"/>
  <c r="C1332" i="3"/>
  <c r="F1332" i="3"/>
  <c r="E1332" i="3" s="1"/>
  <c r="D1332" i="3" s="1"/>
  <c r="C1333" i="3"/>
  <c r="F1333" i="3"/>
  <c r="E1333" i="3" s="1"/>
  <c r="D1333" i="3" s="1"/>
  <c r="C1334" i="3"/>
  <c r="F1334" i="3"/>
  <c r="E1334" i="3" s="1"/>
  <c r="D1334" i="3" s="1"/>
  <c r="C1335" i="3"/>
  <c r="F1335" i="3"/>
  <c r="E1335" i="3" s="1"/>
  <c r="D1335" i="3" s="1"/>
  <c r="C1336" i="3"/>
  <c r="F1336" i="3"/>
  <c r="E1336" i="3" s="1"/>
  <c r="D1336" i="3" s="1"/>
  <c r="C1337" i="3"/>
  <c r="F1337" i="3"/>
  <c r="E1337" i="3" s="1"/>
  <c r="D1337" i="3" s="1"/>
  <c r="C1338" i="3"/>
  <c r="F1338" i="3"/>
  <c r="E1338" i="3" s="1"/>
  <c r="D1338" i="3" s="1"/>
  <c r="C1339" i="3"/>
  <c r="F1339" i="3"/>
  <c r="E1339" i="3" s="1"/>
  <c r="D1339" i="3" s="1"/>
  <c r="C1340" i="3"/>
  <c r="F1340" i="3"/>
  <c r="E1340" i="3" s="1"/>
  <c r="D1340" i="3" s="1"/>
  <c r="C1341" i="3"/>
  <c r="F1341" i="3"/>
  <c r="E1341" i="3" s="1"/>
  <c r="D1341" i="3" s="1"/>
  <c r="C1342" i="3"/>
  <c r="F1342" i="3"/>
  <c r="E1342" i="3" s="1"/>
  <c r="D1342" i="3" s="1"/>
  <c r="C1343" i="3"/>
  <c r="F1343" i="3"/>
  <c r="E1343" i="3" s="1"/>
  <c r="D1343" i="3" s="1"/>
  <c r="C1344" i="3"/>
  <c r="F1344" i="3"/>
  <c r="E1344" i="3" s="1"/>
  <c r="D1344" i="3" s="1"/>
  <c r="C1345" i="3"/>
  <c r="F1345" i="3"/>
  <c r="E1345" i="3" s="1"/>
  <c r="D1345" i="3" s="1"/>
  <c r="C1346" i="3"/>
  <c r="F1346" i="3"/>
  <c r="E1346" i="3" s="1"/>
  <c r="D1346" i="3" s="1"/>
  <c r="C1347" i="3"/>
  <c r="F1347" i="3"/>
  <c r="E1347" i="3" s="1"/>
  <c r="D1347" i="3" s="1"/>
  <c r="C1348" i="3"/>
  <c r="F1348" i="3"/>
  <c r="E1348" i="3" s="1"/>
  <c r="D1348" i="3" s="1"/>
  <c r="C1349" i="3"/>
  <c r="F1349" i="3"/>
  <c r="E1349" i="3" s="1"/>
  <c r="D1349" i="3" s="1"/>
  <c r="C1350" i="3"/>
  <c r="F1350" i="3"/>
  <c r="E1350" i="3" s="1"/>
  <c r="D1350" i="3" s="1"/>
  <c r="C1351" i="3"/>
  <c r="F1351" i="3"/>
  <c r="E1351" i="3" s="1"/>
  <c r="D1351" i="3" s="1"/>
  <c r="C1352" i="3"/>
  <c r="F1352" i="3"/>
  <c r="E1352" i="3" s="1"/>
  <c r="D1352" i="3" s="1"/>
  <c r="C1353" i="3"/>
  <c r="F1353" i="3"/>
  <c r="E1353" i="3" s="1"/>
  <c r="D1353" i="3" s="1"/>
  <c r="C1354" i="3"/>
  <c r="F1354" i="3"/>
  <c r="E1354" i="3" s="1"/>
  <c r="D1354" i="3" s="1"/>
  <c r="C1355" i="3"/>
  <c r="F1355" i="3"/>
  <c r="E1355" i="3" s="1"/>
  <c r="D1355" i="3" s="1"/>
  <c r="C1356" i="3"/>
  <c r="F1356" i="3"/>
  <c r="E1356" i="3" s="1"/>
  <c r="D1356" i="3" s="1"/>
  <c r="C1357" i="3"/>
  <c r="F1357" i="3"/>
  <c r="E1357" i="3" s="1"/>
  <c r="D1357" i="3" s="1"/>
  <c r="C1358" i="3"/>
  <c r="F1358" i="3"/>
  <c r="E1358" i="3" s="1"/>
  <c r="D1358" i="3" s="1"/>
  <c r="C1359" i="3"/>
  <c r="F1359" i="3"/>
  <c r="E1359" i="3" s="1"/>
  <c r="D1359" i="3" s="1"/>
  <c r="C1360" i="3"/>
  <c r="F1360" i="3"/>
  <c r="E1360" i="3" s="1"/>
  <c r="D1360" i="3" s="1"/>
  <c r="C1361" i="3"/>
  <c r="F1361" i="3"/>
  <c r="E1361" i="3" s="1"/>
  <c r="D1361" i="3" s="1"/>
  <c r="C1362" i="3"/>
  <c r="F1362" i="3"/>
  <c r="E1362" i="3" s="1"/>
  <c r="D1362" i="3" s="1"/>
  <c r="C1363" i="3"/>
  <c r="F1363" i="3"/>
  <c r="E1363" i="3" s="1"/>
  <c r="D1363" i="3" s="1"/>
  <c r="C1364" i="3"/>
  <c r="F1364" i="3"/>
  <c r="E1364" i="3" s="1"/>
  <c r="D1364" i="3" s="1"/>
  <c r="C1365" i="3"/>
  <c r="F1365" i="3"/>
  <c r="E1365" i="3" s="1"/>
  <c r="D1365" i="3" s="1"/>
  <c r="C1366" i="3"/>
  <c r="F1366" i="3"/>
  <c r="E1366" i="3" s="1"/>
  <c r="D1366" i="3" s="1"/>
  <c r="C1367" i="3"/>
  <c r="F1367" i="3"/>
  <c r="E1367" i="3" s="1"/>
  <c r="D1367" i="3" s="1"/>
  <c r="C1368" i="3"/>
  <c r="F1368" i="3"/>
  <c r="E1368" i="3" s="1"/>
  <c r="D1368" i="3" s="1"/>
  <c r="C1369" i="3"/>
  <c r="F1369" i="3"/>
  <c r="E1369" i="3" s="1"/>
  <c r="D1369" i="3" s="1"/>
  <c r="C1370" i="3"/>
  <c r="F1370" i="3"/>
  <c r="E1370" i="3" s="1"/>
  <c r="D1370" i="3" s="1"/>
  <c r="C1371" i="3"/>
  <c r="F1371" i="3"/>
  <c r="E1371" i="3" s="1"/>
  <c r="D1371" i="3" s="1"/>
  <c r="C1372" i="3"/>
  <c r="F1372" i="3"/>
  <c r="E1372" i="3" s="1"/>
  <c r="D1372" i="3" s="1"/>
  <c r="C1373" i="3"/>
  <c r="F1373" i="3"/>
  <c r="E1373" i="3" s="1"/>
  <c r="D1373" i="3" s="1"/>
  <c r="C1374" i="3"/>
  <c r="F1374" i="3"/>
  <c r="E1374" i="3" s="1"/>
  <c r="D1374" i="3" s="1"/>
  <c r="C1375" i="3"/>
  <c r="F1375" i="3"/>
  <c r="E1375" i="3" s="1"/>
  <c r="D1375" i="3" s="1"/>
  <c r="C1376" i="3"/>
  <c r="F1376" i="3"/>
  <c r="E1376" i="3" s="1"/>
  <c r="D1376" i="3" s="1"/>
  <c r="C1377" i="3"/>
  <c r="F1377" i="3"/>
  <c r="E1377" i="3" s="1"/>
  <c r="D1377" i="3" s="1"/>
  <c r="C1378" i="3"/>
  <c r="F1378" i="3"/>
  <c r="E1378" i="3" s="1"/>
  <c r="D1378" i="3" s="1"/>
  <c r="C1379" i="3"/>
  <c r="F1379" i="3"/>
  <c r="E1379" i="3" s="1"/>
  <c r="D1379" i="3" s="1"/>
  <c r="C1380" i="3"/>
  <c r="F1380" i="3"/>
  <c r="E1380" i="3" s="1"/>
  <c r="D1380" i="3" s="1"/>
  <c r="C1381" i="3"/>
  <c r="F1381" i="3"/>
  <c r="E1381" i="3" s="1"/>
  <c r="D1381" i="3" s="1"/>
  <c r="C1382" i="3"/>
  <c r="F1382" i="3"/>
  <c r="E1382" i="3" s="1"/>
  <c r="D1382" i="3" s="1"/>
  <c r="C1383" i="3"/>
  <c r="F1383" i="3"/>
  <c r="E1383" i="3" s="1"/>
  <c r="D1383" i="3" s="1"/>
  <c r="C1384" i="3"/>
  <c r="F1384" i="3"/>
  <c r="E1384" i="3" s="1"/>
  <c r="D1384" i="3" s="1"/>
  <c r="C1385" i="3"/>
  <c r="F1385" i="3"/>
  <c r="E1385" i="3" s="1"/>
  <c r="D1385" i="3" s="1"/>
  <c r="C1386" i="3"/>
  <c r="F1386" i="3"/>
  <c r="E1386" i="3" s="1"/>
  <c r="D1386" i="3" s="1"/>
  <c r="C1387" i="3"/>
  <c r="F1387" i="3"/>
  <c r="E1387" i="3" s="1"/>
  <c r="D1387" i="3" s="1"/>
  <c r="C1388" i="3"/>
  <c r="F1388" i="3"/>
  <c r="E1388" i="3" s="1"/>
  <c r="D1388" i="3" s="1"/>
  <c r="C1389" i="3"/>
  <c r="F1389" i="3"/>
  <c r="E1389" i="3" s="1"/>
  <c r="D1389" i="3" s="1"/>
  <c r="C1390" i="3"/>
  <c r="F1390" i="3"/>
  <c r="E1390" i="3" s="1"/>
  <c r="D1390" i="3" s="1"/>
  <c r="C1391" i="3"/>
  <c r="F1391" i="3"/>
  <c r="E1391" i="3" s="1"/>
  <c r="D1391" i="3" s="1"/>
  <c r="C1392" i="3"/>
  <c r="F1392" i="3"/>
  <c r="E1392" i="3" s="1"/>
  <c r="D1392" i="3" s="1"/>
  <c r="C1393" i="3"/>
  <c r="F1393" i="3"/>
  <c r="E1393" i="3" s="1"/>
  <c r="D1393" i="3" s="1"/>
  <c r="C1394" i="3"/>
  <c r="F1394" i="3"/>
  <c r="E1394" i="3" s="1"/>
  <c r="D1394" i="3" s="1"/>
  <c r="C1395" i="3"/>
  <c r="F1395" i="3"/>
  <c r="E1395" i="3" s="1"/>
  <c r="D1395" i="3" s="1"/>
  <c r="C1396" i="3"/>
  <c r="F1396" i="3"/>
  <c r="E1396" i="3" s="1"/>
  <c r="D1396" i="3" s="1"/>
  <c r="C1397" i="3"/>
  <c r="F1397" i="3"/>
  <c r="E1397" i="3" s="1"/>
  <c r="D1397" i="3" s="1"/>
  <c r="C1398" i="3"/>
  <c r="F1398" i="3"/>
  <c r="E1398" i="3" s="1"/>
  <c r="D1398" i="3" s="1"/>
  <c r="C1399" i="3"/>
  <c r="F1399" i="3"/>
  <c r="E1399" i="3" s="1"/>
  <c r="D1399" i="3" s="1"/>
  <c r="C1400" i="3"/>
  <c r="F1400" i="3"/>
  <c r="E1400" i="3" s="1"/>
  <c r="D1400" i="3" s="1"/>
  <c r="C1401" i="3"/>
  <c r="F1401" i="3"/>
  <c r="E1401" i="3" s="1"/>
  <c r="D1401" i="3" s="1"/>
  <c r="C1402" i="3"/>
  <c r="F1402" i="3"/>
  <c r="E1402" i="3" s="1"/>
  <c r="D1402" i="3" s="1"/>
  <c r="C1403" i="3"/>
  <c r="F1403" i="3"/>
  <c r="E1403" i="3" s="1"/>
  <c r="D1403" i="3" s="1"/>
  <c r="C1404" i="3"/>
  <c r="F1404" i="3"/>
  <c r="E1404" i="3" s="1"/>
  <c r="D1404" i="3" s="1"/>
  <c r="C1405" i="3"/>
  <c r="F1405" i="3"/>
  <c r="E1405" i="3" s="1"/>
  <c r="D1405" i="3" s="1"/>
  <c r="C1406" i="3"/>
  <c r="F1406" i="3"/>
  <c r="E1406" i="3" s="1"/>
  <c r="D1406" i="3" s="1"/>
  <c r="C1407" i="3"/>
  <c r="F1407" i="3"/>
  <c r="E1407" i="3" s="1"/>
  <c r="D1407" i="3" s="1"/>
  <c r="C1408" i="3"/>
  <c r="F1408" i="3"/>
  <c r="E1408" i="3" s="1"/>
  <c r="D1408" i="3" s="1"/>
  <c r="C1409" i="3"/>
  <c r="F1409" i="3"/>
  <c r="E1409" i="3" s="1"/>
  <c r="D1409" i="3" s="1"/>
  <c r="C1410" i="3"/>
  <c r="F1410" i="3"/>
  <c r="E1410" i="3" s="1"/>
  <c r="D1410" i="3" s="1"/>
  <c r="C1411" i="3"/>
  <c r="F1411" i="3"/>
  <c r="E1411" i="3" s="1"/>
  <c r="D1411" i="3" s="1"/>
  <c r="C1412" i="3"/>
  <c r="F1412" i="3"/>
  <c r="E1412" i="3" s="1"/>
  <c r="D1412" i="3" s="1"/>
  <c r="C1413" i="3"/>
  <c r="F1413" i="3"/>
  <c r="E1413" i="3" s="1"/>
  <c r="D1413" i="3" s="1"/>
  <c r="C1414" i="3"/>
  <c r="F1414" i="3"/>
  <c r="E1414" i="3" s="1"/>
  <c r="D1414" i="3" s="1"/>
  <c r="C1415" i="3"/>
  <c r="F1415" i="3"/>
  <c r="E1415" i="3" s="1"/>
  <c r="D1415" i="3" s="1"/>
  <c r="C1416" i="3"/>
  <c r="F1416" i="3"/>
  <c r="E1416" i="3" s="1"/>
  <c r="D1416" i="3" s="1"/>
  <c r="C1417" i="3"/>
  <c r="F1417" i="3"/>
  <c r="E1417" i="3" s="1"/>
  <c r="D1417" i="3" s="1"/>
  <c r="C1418" i="3"/>
  <c r="F1418" i="3"/>
  <c r="E1418" i="3" s="1"/>
  <c r="D1418" i="3" s="1"/>
  <c r="C1419" i="3"/>
  <c r="F1419" i="3"/>
  <c r="E1419" i="3" s="1"/>
  <c r="D1419" i="3" s="1"/>
  <c r="C1420" i="3"/>
  <c r="F1420" i="3"/>
  <c r="E1420" i="3" s="1"/>
  <c r="D1420" i="3" s="1"/>
  <c r="C1421" i="3"/>
  <c r="F1421" i="3"/>
  <c r="E1421" i="3" s="1"/>
  <c r="D1421" i="3" s="1"/>
  <c r="C1422" i="3"/>
  <c r="F1422" i="3"/>
  <c r="E1422" i="3" s="1"/>
  <c r="D1422" i="3" s="1"/>
  <c r="C1423" i="3"/>
  <c r="F1423" i="3"/>
  <c r="E1423" i="3" s="1"/>
  <c r="D1423" i="3" s="1"/>
  <c r="C1424" i="3"/>
  <c r="F1424" i="3"/>
  <c r="E1424" i="3" s="1"/>
  <c r="D1424" i="3" s="1"/>
  <c r="C1425" i="3"/>
  <c r="F1425" i="3"/>
  <c r="E1425" i="3" s="1"/>
  <c r="D1425" i="3" s="1"/>
  <c r="C1426" i="3"/>
  <c r="F1426" i="3"/>
  <c r="E1426" i="3" s="1"/>
  <c r="D1426" i="3" s="1"/>
  <c r="C1427" i="3"/>
  <c r="F1427" i="3"/>
  <c r="E1427" i="3" s="1"/>
  <c r="D1427" i="3" s="1"/>
  <c r="C1428" i="3"/>
  <c r="F1428" i="3"/>
  <c r="E1428" i="3" s="1"/>
  <c r="D1428" i="3" s="1"/>
  <c r="C1429" i="3"/>
  <c r="F1429" i="3"/>
  <c r="E1429" i="3" s="1"/>
  <c r="D1429" i="3" s="1"/>
  <c r="C1430" i="3"/>
  <c r="F1430" i="3"/>
  <c r="E1430" i="3" s="1"/>
  <c r="D1430" i="3" s="1"/>
  <c r="C1431" i="3"/>
  <c r="F1431" i="3"/>
  <c r="E1431" i="3" s="1"/>
  <c r="D1431" i="3" s="1"/>
  <c r="C1432" i="3"/>
  <c r="F1432" i="3"/>
  <c r="E1432" i="3" s="1"/>
  <c r="D1432" i="3" s="1"/>
  <c r="C1433" i="3"/>
  <c r="F1433" i="3"/>
  <c r="E1433" i="3" s="1"/>
  <c r="D1433" i="3" s="1"/>
  <c r="C1434" i="3"/>
  <c r="F1434" i="3"/>
  <c r="E1434" i="3" s="1"/>
  <c r="D1434" i="3" s="1"/>
  <c r="C1435" i="3"/>
  <c r="F1435" i="3"/>
  <c r="E1435" i="3" s="1"/>
  <c r="D1435" i="3" s="1"/>
  <c r="C1436" i="3"/>
  <c r="F1436" i="3"/>
  <c r="E1436" i="3" s="1"/>
  <c r="D1436" i="3" s="1"/>
  <c r="C1437" i="3"/>
  <c r="F1437" i="3"/>
  <c r="E1437" i="3" s="1"/>
  <c r="D1437" i="3" s="1"/>
  <c r="C1438" i="3"/>
  <c r="F1438" i="3"/>
  <c r="E1438" i="3" s="1"/>
  <c r="D1438" i="3" s="1"/>
  <c r="C1439" i="3"/>
  <c r="F1439" i="3"/>
  <c r="E1439" i="3" s="1"/>
  <c r="D1439" i="3" s="1"/>
  <c r="C1440" i="3"/>
  <c r="F1440" i="3"/>
  <c r="E1440" i="3" s="1"/>
  <c r="D1440" i="3" s="1"/>
  <c r="C1441" i="3"/>
  <c r="F1441" i="3"/>
  <c r="E1441" i="3" s="1"/>
  <c r="D1441" i="3" s="1"/>
  <c r="C1442" i="3"/>
  <c r="F1442" i="3"/>
  <c r="E1442" i="3" s="1"/>
  <c r="D1442" i="3" s="1"/>
  <c r="C1443" i="3"/>
  <c r="F1443" i="3"/>
  <c r="E1443" i="3" s="1"/>
  <c r="D1443" i="3" s="1"/>
  <c r="C1444" i="3"/>
  <c r="F1444" i="3"/>
  <c r="E1444" i="3" s="1"/>
  <c r="D1444" i="3" s="1"/>
  <c r="C1445" i="3"/>
  <c r="F1445" i="3"/>
  <c r="E1445" i="3" s="1"/>
  <c r="D1445" i="3" s="1"/>
  <c r="C1446" i="3"/>
  <c r="F1446" i="3"/>
  <c r="E1446" i="3" s="1"/>
  <c r="D1446" i="3" s="1"/>
  <c r="C1447" i="3"/>
  <c r="F1447" i="3"/>
  <c r="E1447" i="3" s="1"/>
  <c r="D1447" i="3" s="1"/>
  <c r="C1448" i="3"/>
  <c r="F1448" i="3"/>
  <c r="E1448" i="3" s="1"/>
  <c r="D1448" i="3" s="1"/>
  <c r="C1449" i="3"/>
  <c r="F1449" i="3"/>
  <c r="E1449" i="3" s="1"/>
  <c r="D1449" i="3" s="1"/>
  <c r="C1450" i="3"/>
  <c r="F1450" i="3"/>
  <c r="E1450" i="3" s="1"/>
  <c r="D1450" i="3" s="1"/>
  <c r="C1451" i="3"/>
  <c r="F1451" i="3"/>
  <c r="E1451" i="3" s="1"/>
  <c r="D1451" i="3" s="1"/>
  <c r="C1452" i="3"/>
  <c r="F1452" i="3"/>
  <c r="E1452" i="3" s="1"/>
  <c r="D1452" i="3" s="1"/>
  <c r="C1453" i="3"/>
  <c r="F1453" i="3"/>
  <c r="E1453" i="3" s="1"/>
  <c r="D1453" i="3" s="1"/>
  <c r="C1454" i="3"/>
  <c r="F1454" i="3"/>
  <c r="E1454" i="3" s="1"/>
  <c r="D1454" i="3" s="1"/>
  <c r="C1455" i="3"/>
  <c r="F1455" i="3"/>
  <c r="E1455" i="3" s="1"/>
  <c r="D1455" i="3" s="1"/>
  <c r="C1456" i="3"/>
  <c r="F1456" i="3"/>
  <c r="E1456" i="3" s="1"/>
  <c r="D1456" i="3" s="1"/>
  <c r="C1457" i="3"/>
  <c r="F1457" i="3"/>
  <c r="E1457" i="3" s="1"/>
  <c r="D1457" i="3" s="1"/>
  <c r="C1458" i="3"/>
  <c r="F1458" i="3"/>
  <c r="E1458" i="3" s="1"/>
  <c r="D1458" i="3" s="1"/>
  <c r="C1459" i="3"/>
  <c r="F1459" i="3"/>
  <c r="E1459" i="3" s="1"/>
  <c r="D1459" i="3" s="1"/>
  <c r="C1460" i="3"/>
  <c r="F1460" i="3"/>
  <c r="E1460" i="3" s="1"/>
  <c r="D1460" i="3" s="1"/>
  <c r="C1461" i="3"/>
  <c r="F1461" i="3"/>
  <c r="E1461" i="3" s="1"/>
  <c r="D1461" i="3" s="1"/>
  <c r="C1462" i="3"/>
  <c r="F1462" i="3"/>
  <c r="E1462" i="3" s="1"/>
  <c r="D1462" i="3" s="1"/>
  <c r="C1463" i="3"/>
  <c r="F1463" i="3"/>
  <c r="E1463" i="3" s="1"/>
  <c r="D1463" i="3" s="1"/>
  <c r="C1464" i="3"/>
  <c r="F1464" i="3"/>
  <c r="E1464" i="3" s="1"/>
  <c r="D1464" i="3" s="1"/>
  <c r="C1465" i="3"/>
  <c r="F1465" i="3"/>
  <c r="E1465" i="3" s="1"/>
  <c r="D1465" i="3" s="1"/>
  <c r="C1466" i="3"/>
  <c r="F1466" i="3"/>
  <c r="E1466" i="3" s="1"/>
  <c r="D1466" i="3" s="1"/>
  <c r="C1467" i="3"/>
  <c r="F1467" i="3"/>
  <c r="E1467" i="3" s="1"/>
  <c r="D1467" i="3" s="1"/>
  <c r="C1468" i="3"/>
  <c r="F1468" i="3"/>
  <c r="E1468" i="3" s="1"/>
  <c r="D1468" i="3" s="1"/>
  <c r="C1469" i="3"/>
  <c r="F1469" i="3"/>
  <c r="E1469" i="3" s="1"/>
  <c r="D1469" i="3" s="1"/>
  <c r="C1470" i="3"/>
  <c r="F1470" i="3"/>
  <c r="E1470" i="3" s="1"/>
  <c r="D1470" i="3" s="1"/>
  <c r="C1471" i="3"/>
  <c r="F1471" i="3"/>
  <c r="E1471" i="3" s="1"/>
  <c r="D1471" i="3" s="1"/>
  <c r="C1472" i="3"/>
  <c r="F1472" i="3"/>
  <c r="E1472" i="3" s="1"/>
  <c r="D1472" i="3" s="1"/>
  <c r="C1473" i="3"/>
  <c r="F1473" i="3"/>
  <c r="E1473" i="3" s="1"/>
  <c r="D1473" i="3" s="1"/>
  <c r="C1474" i="3"/>
  <c r="F1474" i="3"/>
  <c r="E1474" i="3" s="1"/>
  <c r="D1474" i="3" s="1"/>
  <c r="C1475" i="3"/>
  <c r="F1475" i="3"/>
  <c r="E1475" i="3" s="1"/>
  <c r="D1475" i="3" s="1"/>
  <c r="C1476" i="3"/>
  <c r="F1476" i="3"/>
  <c r="E1476" i="3" s="1"/>
  <c r="D1476" i="3" s="1"/>
  <c r="C1477" i="3"/>
  <c r="F1477" i="3"/>
  <c r="E1477" i="3" s="1"/>
  <c r="D1477" i="3" s="1"/>
  <c r="C1478" i="3"/>
  <c r="F1478" i="3"/>
  <c r="E1478" i="3" s="1"/>
  <c r="D1478" i="3" s="1"/>
  <c r="C1479" i="3"/>
  <c r="F1479" i="3"/>
  <c r="E1479" i="3" s="1"/>
  <c r="D1479" i="3" s="1"/>
  <c r="C1480" i="3"/>
  <c r="F1480" i="3"/>
  <c r="E1480" i="3" s="1"/>
  <c r="D1480" i="3" s="1"/>
  <c r="C1481" i="3"/>
  <c r="F1481" i="3"/>
  <c r="E1481" i="3" s="1"/>
  <c r="D1481" i="3" s="1"/>
  <c r="C1482" i="3"/>
  <c r="F1482" i="3"/>
  <c r="E1482" i="3" s="1"/>
  <c r="D1482" i="3" s="1"/>
  <c r="C1483" i="3"/>
  <c r="F1483" i="3"/>
  <c r="E1483" i="3" s="1"/>
  <c r="D1483" i="3" s="1"/>
  <c r="C1484" i="3"/>
  <c r="F1484" i="3"/>
  <c r="E1484" i="3" s="1"/>
  <c r="D1484" i="3" s="1"/>
  <c r="C1485" i="3"/>
  <c r="F1485" i="3"/>
  <c r="E1485" i="3" s="1"/>
  <c r="D1485" i="3" s="1"/>
  <c r="C1486" i="3"/>
  <c r="F1486" i="3"/>
  <c r="E1486" i="3" s="1"/>
  <c r="D1486" i="3" s="1"/>
  <c r="C1487" i="3"/>
  <c r="F1487" i="3"/>
  <c r="E1487" i="3" s="1"/>
  <c r="D1487" i="3" s="1"/>
  <c r="C1488" i="3"/>
  <c r="F1488" i="3"/>
  <c r="E1488" i="3" s="1"/>
  <c r="D1488" i="3" s="1"/>
  <c r="C1489" i="3"/>
  <c r="F1489" i="3"/>
  <c r="E1489" i="3" s="1"/>
  <c r="D1489" i="3" s="1"/>
  <c r="C1490" i="3"/>
  <c r="F1490" i="3"/>
  <c r="E1490" i="3" s="1"/>
  <c r="D1490" i="3" s="1"/>
  <c r="C1491" i="3"/>
  <c r="F1491" i="3"/>
  <c r="E1491" i="3" s="1"/>
  <c r="D1491" i="3" s="1"/>
  <c r="C1492" i="3"/>
  <c r="F1492" i="3"/>
  <c r="E1492" i="3" s="1"/>
  <c r="D1492" i="3" s="1"/>
  <c r="C1493" i="3"/>
  <c r="F1493" i="3"/>
  <c r="E1493" i="3" s="1"/>
  <c r="D1493" i="3" s="1"/>
  <c r="C1494" i="3"/>
  <c r="F1494" i="3"/>
  <c r="E1494" i="3" s="1"/>
  <c r="D1494" i="3" s="1"/>
  <c r="C1495" i="3"/>
  <c r="F1495" i="3"/>
  <c r="E1495" i="3" s="1"/>
  <c r="D1495" i="3" s="1"/>
  <c r="C1496" i="3"/>
  <c r="F1496" i="3"/>
  <c r="E1496" i="3" s="1"/>
  <c r="D1496" i="3" s="1"/>
  <c r="C1497" i="3"/>
  <c r="F1497" i="3"/>
  <c r="E1497" i="3" s="1"/>
  <c r="D1497" i="3" s="1"/>
  <c r="C1498" i="3"/>
  <c r="F1498" i="3"/>
  <c r="E1498" i="3" s="1"/>
  <c r="D1498" i="3" s="1"/>
  <c r="C1499" i="3"/>
  <c r="F1499" i="3"/>
  <c r="E1499" i="3" s="1"/>
  <c r="D1499" i="3" s="1"/>
  <c r="C1500" i="3"/>
  <c r="F1500" i="3"/>
  <c r="E1500" i="3" s="1"/>
  <c r="D1500" i="3" s="1"/>
  <c r="C1501" i="3"/>
  <c r="F1501" i="3"/>
  <c r="E1501" i="3" s="1"/>
  <c r="D1501" i="3" s="1"/>
  <c r="C1502" i="3"/>
  <c r="F1502" i="3"/>
  <c r="E1502" i="3" s="1"/>
  <c r="D1502" i="3" s="1"/>
  <c r="C1503" i="3"/>
  <c r="F1503" i="3"/>
  <c r="E1503" i="3" s="1"/>
  <c r="D1503" i="3" s="1"/>
  <c r="C1504" i="3"/>
  <c r="F1504" i="3"/>
  <c r="E1504" i="3" s="1"/>
  <c r="D1504" i="3" s="1"/>
  <c r="C1505" i="3"/>
  <c r="F1505" i="3"/>
  <c r="E1505" i="3" s="1"/>
  <c r="D1505" i="3" s="1"/>
  <c r="C1506" i="3"/>
  <c r="F1506" i="3"/>
  <c r="E1506" i="3" s="1"/>
  <c r="D1506" i="3" s="1"/>
  <c r="C1507" i="3"/>
  <c r="F1507" i="3"/>
  <c r="E1507" i="3" s="1"/>
  <c r="D1507" i="3" s="1"/>
  <c r="C1508" i="3"/>
  <c r="F1508" i="3"/>
  <c r="E1508" i="3" s="1"/>
  <c r="D1508" i="3" s="1"/>
  <c r="C1509" i="3"/>
  <c r="F1509" i="3"/>
  <c r="E1509" i="3" s="1"/>
  <c r="D1509" i="3" s="1"/>
  <c r="C1510" i="3"/>
  <c r="F1510" i="3"/>
  <c r="E1510" i="3" s="1"/>
  <c r="D1510" i="3" s="1"/>
  <c r="C1511" i="3"/>
  <c r="F1511" i="3"/>
  <c r="E1511" i="3" s="1"/>
  <c r="D1511" i="3" s="1"/>
  <c r="C1512" i="3"/>
  <c r="F1512" i="3"/>
  <c r="E1512" i="3" s="1"/>
  <c r="D1512" i="3" s="1"/>
  <c r="C1513" i="3"/>
  <c r="F1513" i="3"/>
  <c r="E1513" i="3" s="1"/>
  <c r="D1513" i="3" s="1"/>
  <c r="C1514" i="3"/>
  <c r="F1514" i="3"/>
  <c r="E1514" i="3" s="1"/>
  <c r="D1514" i="3" s="1"/>
  <c r="C1515" i="3"/>
  <c r="F1515" i="3"/>
  <c r="E1515" i="3" s="1"/>
  <c r="D1515" i="3" s="1"/>
  <c r="C1516" i="3"/>
  <c r="F1516" i="3"/>
  <c r="E1516" i="3" s="1"/>
  <c r="D1516" i="3" s="1"/>
  <c r="C1517" i="3"/>
  <c r="F1517" i="3"/>
  <c r="E1517" i="3" s="1"/>
  <c r="D1517" i="3" s="1"/>
  <c r="C1518" i="3"/>
  <c r="F1518" i="3"/>
  <c r="E1518" i="3" s="1"/>
  <c r="D1518" i="3" s="1"/>
  <c r="C1519" i="3"/>
  <c r="F1519" i="3"/>
  <c r="E1519" i="3" s="1"/>
  <c r="D1519" i="3" s="1"/>
  <c r="C1520" i="3"/>
  <c r="F1520" i="3"/>
  <c r="E1520" i="3" s="1"/>
  <c r="D1520" i="3" s="1"/>
  <c r="C1521" i="3"/>
  <c r="F1521" i="3"/>
  <c r="E1521" i="3" s="1"/>
  <c r="D1521" i="3" s="1"/>
  <c r="C1522" i="3"/>
  <c r="F1522" i="3"/>
  <c r="E1522" i="3" s="1"/>
  <c r="D1522" i="3" s="1"/>
  <c r="C1523" i="3"/>
  <c r="F1523" i="3"/>
  <c r="E1523" i="3" s="1"/>
  <c r="D1523" i="3" s="1"/>
  <c r="C1524" i="3"/>
  <c r="F1524" i="3"/>
  <c r="E1524" i="3" s="1"/>
  <c r="D1524" i="3" s="1"/>
  <c r="C1525" i="3"/>
  <c r="F1525" i="3"/>
  <c r="E1525" i="3" s="1"/>
  <c r="D1525" i="3" s="1"/>
  <c r="C1526" i="3"/>
  <c r="F1526" i="3"/>
  <c r="E1526" i="3" s="1"/>
  <c r="D1526" i="3" s="1"/>
  <c r="C1527" i="3"/>
  <c r="F1527" i="3"/>
  <c r="E1527" i="3" s="1"/>
  <c r="D1527" i="3" s="1"/>
  <c r="C1528" i="3"/>
  <c r="F1528" i="3"/>
  <c r="E1528" i="3" s="1"/>
  <c r="D1528" i="3" s="1"/>
  <c r="C1529" i="3"/>
  <c r="F1529" i="3"/>
  <c r="E1529" i="3" s="1"/>
  <c r="D1529" i="3" s="1"/>
  <c r="C1530" i="3"/>
  <c r="F1530" i="3"/>
  <c r="E1530" i="3" s="1"/>
  <c r="D1530" i="3" s="1"/>
  <c r="C1531" i="3"/>
  <c r="F1531" i="3"/>
  <c r="E1531" i="3" s="1"/>
  <c r="D1531" i="3" s="1"/>
  <c r="C1532" i="3"/>
  <c r="F1532" i="3"/>
  <c r="E1532" i="3" s="1"/>
  <c r="D1532" i="3" s="1"/>
  <c r="C1533" i="3"/>
  <c r="F1533" i="3"/>
  <c r="E1533" i="3" s="1"/>
  <c r="D1533" i="3" s="1"/>
  <c r="C1534" i="3"/>
  <c r="F1534" i="3"/>
  <c r="E1534" i="3" s="1"/>
  <c r="D1534" i="3" s="1"/>
  <c r="C1535" i="3"/>
  <c r="F1535" i="3"/>
  <c r="E1535" i="3" s="1"/>
  <c r="D1535" i="3" s="1"/>
  <c r="C1536" i="3"/>
  <c r="F1536" i="3"/>
  <c r="E1536" i="3" s="1"/>
  <c r="D1536" i="3" s="1"/>
  <c r="C1537" i="3"/>
  <c r="F1537" i="3"/>
  <c r="E1537" i="3" s="1"/>
  <c r="D1537" i="3" s="1"/>
  <c r="C1538" i="3"/>
  <c r="F1538" i="3"/>
  <c r="E1538" i="3" s="1"/>
  <c r="D1538" i="3" s="1"/>
  <c r="C1539" i="3"/>
  <c r="F1539" i="3"/>
  <c r="E1539" i="3" s="1"/>
  <c r="D1539" i="3" s="1"/>
  <c r="C1540" i="3"/>
  <c r="F1540" i="3"/>
  <c r="E1540" i="3" s="1"/>
  <c r="D1540" i="3" s="1"/>
  <c r="C1541" i="3"/>
  <c r="F1541" i="3"/>
  <c r="E1541" i="3" s="1"/>
  <c r="D1541" i="3" s="1"/>
  <c r="C1542" i="3"/>
  <c r="F1542" i="3"/>
  <c r="E1542" i="3" s="1"/>
  <c r="D1542" i="3" s="1"/>
  <c r="C1543" i="3"/>
  <c r="F1543" i="3"/>
  <c r="E1543" i="3" s="1"/>
  <c r="D1543" i="3" s="1"/>
  <c r="C1544" i="3"/>
  <c r="F1544" i="3"/>
  <c r="E1544" i="3" s="1"/>
  <c r="D1544" i="3" s="1"/>
  <c r="C1545" i="3"/>
  <c r="F1545" i="3"/>
  <c r="E1545" i="3" s="1"/>
  <c r="D1545" i="3" s="1"/>
  <c r="C1546" i="3"/>
  <c r="F1546" i="3"/>
  <c r="E1546" i="3" s="1"/>
  <c r="D1546" i="3" s="1"/>
  <c r="C1547" i="3"/>
  <c r="F1547" i="3"/>
  <c r="E1547" i="3" s="1"/>
  <c r="D1547" i="3" s="1"/>
  <c r="C1548" i="3"/>
  <c r="F1548" i="3"/>
  <c r="E1548" i="3" s="1"/>
  <c r="D1548" i="3" s="1"/>
  <c r="C1549" i="3"/>
  <c r="F1549" i="3"/>
  <c r="E1549" i="3" s="1"/>
  <c r="D1549" i="3" s="1"/>
  <c r="C1550" i="3"/>
  <c r="F1550" i="3"/>
  <c r="E1550" i="3" s="1"/>
  <c r="D1550" i="3" s="1"/>
  <c r="C1551" i="3"/>
  <c r="F1551" i="3"/>
  <c r="E1551" i="3" s="1"/>
  <c r="D1551" i="3" s="1"/>
  <c r="C1552" i="3"/>
  <c r="F1552" i="3"/>
  <c r="E1552" i="3" s="1"/>
  <c r="D1552" i="3" s="1"/>
  <c r="C1553" i="3"/>
  <c r="F1553" i="3"/>
  <c r="E1553" i="3" s="1"/>
  <c r="D1553" i="3" s="1"/>
  <c r="C3" i="3"/>
  <c r="F3" i="3"/>
  <c r="E3" i="3" s="1"/>
  <c r="D3" i="3" s="1"/>
  <c r="K31" i="4" l="1"/>
  <c r="Q31" i="4" s="1"/>
  <c r="D2" i="3"/>
  <c r="I12" i="3"/>
  <c r="H12" i="3" s="1"/>
  <c r="G12" i="3" s="1"/>
  <c r="I14" i="3"/>
  <c r="H14" i="3" s="1"/>
  <c r="G14" i="3" s="1"/>
  <c r="K32" i="4" l="1"/>
  <c r="Q32" i="4" s="1"/>
  <c r="K33" i="4"/>
  <c r="Q33" i="4" s="1"/>
  <c r="I13" i="3"/>
  <c r="H13" i="3" s="1"/>
  <c r="G13" i="3" s="1"/>
  <c r="I11" i="3" l="1"/>
  <c r="H11" i="3" s="1"/>
  <c r="G11" i="3" s="1"/>
  <c r="I21" i="3" l="1"/>
  <c r="H21" i="3" s="1"/>
  <c r="I19" i="3" l="1"/>
  <c r="H19" i="3" s="1"/>
  <c r="G19" i="3" s="1"/>
  <c r="I18" i="3" l="1"/>
  <c r="H18" i="3" s="1"/>
  <c r="G18" i="3" s="1"/>
  <c r="I282" i="3" l="1"/>
  <c r="H282" i="3" s="1"/>
  <c r="G282" i="3" s="1"/>
  <c r="I1224" i="3"/>
  <c r="H1224" i="3" s="1"/>
  <c r="G1224" i="3" s="1"/>
  <c r="I212" i="3"/>
  <c r="H212" i="3" s="1"/>
  <c r="G212" i="3" s="1"/>
  <c r="I983" i="3"/>
  <c r="H983" i="3" s="1"/>
  <c r="G983" i="3" s="1"/>
  <c r="I1212" i="3"/>
  <c r="H1212" i="3" s="1"/>
  <c r="G1212" i="3" s="1"/>
  <c r="I549" i="3"/>
  <c r="H549" i="3" s="1"/>
  <c r="G549" i="3" s="1"/>
  <c r="I953" i="3"/>
  <c r="H953" i="3" s="1"/>
  <c r="G953" i="3" s="1"/>
  <c r="I320" i="3"/>
  <c r="H320" i="3" s="1"/>
  <c r="G320" i="3" s="1"/>
  <c r="I381" i="3"/>
  <c r="H381" i="3" s="1"/>
  <c r="G381" i="3" s="1"/>
  <c r="I644" i="3"/>
  <c r="H644" i="3" s="1"/>
  <c r="G644" i="3" s="1"/>
  <c r="I1150" i="3"/>
  <c r="H1150" i="3" s="1"/>
  <c r="G1150" i="3" s="1"/>
  <c r="I1509" i="3"/>
  <c r="H1509" i="3" s="1"/>
  <c r="G1509" i="3" s="1"/>
  <c r="I1521" i="3"/>
  <c r="H1521" i="3" s="1"/>
  <c r="G1521" i="3" s="1"/>
  <c r="I1363" i="3"/>
  <c r="H1363" i="3" s="1"/>
  <c r="G1363" i="3" s="1"/>
  <c r="I514" i="3"/>
  <c r="H514" i="3" s="1"/>
  <c r="G514" i="3" s="1"/>
  <c r="I1381" i="3"/>
  <c r="H1381" i="3" s="1"/>
  <c r="G1381" i="3" s="1"/>
  <c r="I78" i="3"/>
  <c r="H78" i="3" s="1"/>
  <c r="G78" i="3" s="1"/>
  <c r="I739" i="3"/>
  <c r="H739" i="3" s="1"/>
  <c r="G739" i="3" s="1"/>
  <c r="I234" i="3"/>
  <c r="H234" i="3" s="1"/>
  <c r="G234" i="3" s="1"/>
  <c r="I404" i="3"/>
  <c r="H404" i="3" s="1"/>
  <c r="G404" i="3" s="1"/>
  <c r="I907" i="3"/>
  <c r="H907" i="3" s="1"/>
  <c r="G907" i="3" s="1"/>
  <c r="I1059" i="3"/>
  <c r="H1059" i="3" s="1"/>
  <c r="G1059" i="3" s="1"/>
  <c r="I1049" i="3"/>
  <c r="H1049" i="3" s="1"/>
  <c r="G1049" i="3" s="1"/>
  <c r="I315" i="3"/>
  <c r="H315" i="3" s="1"/>
  <c r="G315" i="3" s="1"/>
  <c r="I255" i="3"/>
  <c r="H255" i="3" s="1"/>
  <c r="G255" i="3" s="1"/>
  <c r="I803" i="3"/>
  <c r="H803" i="3" s="1"/>
  <c r="G803" i="3" s="1"/>
  <c r="I382" i="3"/>
  <c r="H382" i="3" s="1"/>
  <c r="G382" i="3" s="1"/>
  <c r="I510" i="3"/>
  <c r="H510" i="3" s="1"/>
  <c r="G510" i="3" s="1"/>
  <c r="I766" i="3"/>
  <c r="H766" i="3" s="1"/>
  <c r="G766" i="3" s="1"/>
  <c r="I1219" i="3"/>
  <c r="H1219" i="3" s="1"/>
  <c r="G1219" i="3" s="1"/>
  <c r="I1135" i="3"/>
  <c r="H1135" i="3" s="1"/>
  <c r="G1135" i="3" s="1"/>
  <c r="I1266" i="3"/>
  <c r="H1266" i="3" s="1"/>
  <c r="G1266" i="3" s="1"/>
  <c r="I748" i="3"/>
  <c r="H748" i="3" s="1"/>
  <c r="G748" i="3" s="1"/>
  <c r="I505" i="3"/>
  <c r="H505" i="3" s="1"/>
  <c r="G505" i="3" s="1"/>
  <c r="I1518" i="3"/>
  <c r="H1518" i="3" s="1"/>
  <c r="G1518" i="3" s="1"/>
  <c r="I570" i="3"/>
  <c r="H570" i="3" s="1"/>
  <c r="G570" i="3" s="1"/>
  <c r="I1181" i="3"/>
  <c r="H1181" i="3" s="1"/>
  <c r="G1181" i="3" s="1"/>
  <c r="I222" i="3"/>
  <c r="H222" i="3" s="1"/>
  <c r="G222" i="3" s="1"/>
  <c r="I870" i="3"/>
  <c r="H870" i="3" s="1"/>
  <c r="G870" i="3" s="1"/>
  <c r="I148" i="3"/>
  <c r="H148" i="3" s="1"/>
  <c r="G148" i="3" s="1"/>
  <c r="I896" i="3"/>
  <c r="H896" i="3" s="1"/>
  <c r="G896" i="3" s="1"/>
  <c r="I1041" i="3"/>
  <c r="H1041" i="3" s="1"/>
  <c r="G1041" i="3" s="1"/>
  <c r="I1379" i="3"/>
  <c r="H1379" i="3" s="1"/>
  <c r="G1379" i="3" s="1"/>
  <c r="I511" i="3"/>
  <c r="H511" i="3" s="1"/>
  <c r="G511" i="3" s="1"/>
  <c r="I697" i="3"/>
  <c r="H697" i="3" s="1"/>
  <c r="G697" i="3" s="1"/>
  <c r="I1295" i="3"/>
  <c r="H1295" i="3" s="1"/>
  <c r="G1295" i="3" s="1"/>
  <c r="I270" i="3"/>
  <c r="H270" i="3" s="1"/>
  <c r="G270" i="3" s="1"/>
  <c r="I638" i="3"/>
  <c r="H638" i="3" s="1"/>
  <c r="G638" i="3" s="1"/>
  <c r="I239" i="3"/>
  <c r="H239" i="3" s="1"/>
  <c r="G239" i="3" s="1"/>
  <c r="I316" i="3"/>
  <c r="H316" i="3" s="1"/>
  <c r="G316" i="3" s="1"/>
  <c r="I431" i="3"/>
  <c r="H431" i="3" s="1"/>
  <c r="G431" i="3" s="1"/>
  <c r="I1202" i="3"/>
  <c r="H1202" i="3" s="1"/>
  <c r="G1202" i="3" s="1"/>
  <c r="I428" i="3"/>
  <c r="H428" i="3" s="1"/>
  <c r="G428" i="3" s="1"/>
  <c r="I1536" i="3"/>
  <c r="H1536" i="3" s="1"/>
  <c r="G1536" i="3" s="1"/>
  <c r="I759" i="3"/>
  <c r="H759" i="3" s="1"/>
  <c r="G759" i="3" s="1"/>
  <c r="I684" i="3"/>
  <c r="H684" i="3" s="1"/>
  <c r="G684" i="3" s="1"/>
  <c r="I826" i="3"/>
  <c r="H826" i="3" s="1"/>
  <c r="G826" i="3" s="1"/>
  <c r="I580" i="3"/>
  <c r="H580" i="3" s="1"/>
  <c r="G580" i="3" s="1"/>
  <c r="I1466" i="3"/>
  <c r="H1466" i="3" s="1"/>
  <c r="G1466" i="3" s="1"/>
  <c r="I705" i="3"/>
  <c r="H705" i="3" s="1"/>
  <c r="G705" i="3" s="1"/>
  <c r="I652" i="3"/>
  <c r="H652" i="3" s="1"/>
  <c r="G652" i="3" s="1"/>
  <c r="I224" i="3"/>
  <c r="H224" i="3" s="1"/>
  <c r="G224" i="3" s="1"/>
  <c r="I186" i="3"/>
  <c r="H186" i="3" s="1"/>
  <c r="G186" i="3" s="1"/>
  <c r="I1092" i="3"/>
  <c r="H1092" i="3" s="1"/>
  <c r="G1092" i="3" s="1"/>
  <c r="I396" i="3"/>
  <c r="H396" i="3" s="1"/>
  <c r="G396" i="3" s="1"/>
  <c r="I778" i="3"/>
  <c r="H778" i="3" s="1"/>
  <c r="G778" i="3" s="1"/>
  <c r="I439" i="3"/>
  <c r="H439" i="3" s="1"/>
  <c r="G439" i="3" s="1"/>
  <c r="I1076" i="3"/>
  <c r="H1076" i="3" s="1"/>
  <c r="G1076" i="3" s="1"/>
  <c r="I801" i="3"/>
  <c r="H801" i="3" s="1"/>
  <c r="G801" i="3" s="1"/>
  <c r="I806" i="3"/>
  <c r="H806" i="3" s="1"/>
  <c r="G806" i="3" s="1"/>
  <c r="I1210" i="3"/>
  <c r="H1210" i="3" s="1"/>
  <c r="G1210" i="3" s="1"/>
  <c r="I1183" i="3"/>
  <c r="H1183" i="3" s="1"/>
  <c r="G1183" i="3" s="1"/>
  <c r="I553" i="3"/>
  <c r="H553" i="3" s="1"/>
  <c r="G553" i="3" s="1"/>
  <c r="I112" i="3"/>
  <c r="H112" i="3" s="1"/>
  <c r="G112" i="3" s="1"/>
  <c r="I144" i="3"/>
  <c r="H144" i="3" s="1"/>
  <c r="G144" i="3" s="1"/>
  <c r="I995" i="3"/>
  <c r="H995" i="3" s="1"/>
  <c r="G995" i="3" s="1"/>
  <c r="I1415" i="3"/>
  <c r="H1415" i="3" s="1"/>
  <c r="G1415" i="3" s="1"/>
  <c r="I854" i="3"/>
  <c r="H854" i="3" s="1"/>
  <c r="G854" i="3" s="1"/>
  <c r="I1526" i="3"/>
  <c r="H1526" i="3" s="1"/>
  <c r="G1526" i="3" s="1"/>
  <c r="I936" i="3"/>
  <c r="H936" i="3" s="1"/>
  <c r="G936" i="3" s="1"/>
  <c r="I1082" i="3"/>
  <c r="H1082" i="3" s="1"/>
  <c r="G1082" i="3" s="1"/>
  <c r="I291" i="3"/>
  <c r="H291" i="3" s="1"/>
  <c r="G291" i="3" s="1"/>
  <c r="I9" i="3"/>
  <c r="H9" i="3" s="1"/>
  <c r="G9" i="3" s="1"/>
  <c r="I1004" i="3"/>
  <c r="H1004" i="3" s="1"/>
  <c r="G1004" i="3" s="1"/>
  <c r="I275" i="3"/>
  <c r="H275" i="3" s="1"/>
  <c r="G275" i="3" s="1"/>
  <c r="I343" i="3"/>
  <c r="H343" i="3" s="1"/>
  <c r="G343" i="3" s="1"/>
  <c r="I669" i="3"/>
  <c r="H669" i="3" s="1"/>
  <c r="G669" i="3" s="1"/>
  <c r="I531" i="3"/>
  <c r="H531" i="3" s="1"/>
  <c r="G531" i="3" s="1"/>
  <c r="I1383" i="3"/>
  <c r="H1383" i="3" s="1"/>
  <c r="G1383" i="3" s="1"/>
  <c r="I671" i="3"/>
  <c r="H671" i="3" s="1"/>
  <c r="G671" i="3" s="1"/>
  <c r="I1077" i="3"/>
  <c r="H1077" i="3" s="1"/>
  <c r="G1077" i="3" s="1"/>
  <c r="I1233" i="3"/>
  <c r="H1233" i="3" s="1"/>
  <c r="G1233" i="3" s="1"/>
  <c r="I1445" i="3"/>
  <c r="H1445" i="3" s="1"/>
  <c r="G1445" i="3" s="1"/>
  <c r="I1372" i="3"/>
  <c r="H1372" i="3" s="1"/>
  <c r="G1372" i="3" s="1"/>
  <c r="I1523" i="3"/>
  <c r="H1523" i="3" s="1"/>
  <c r="G1523" i="3" s="1"/>
  <c r="I1257" i="3"/>
  <c r="H1257" i="3" s="1"/>
  <c r="G1257" i="3" s="1"/>
  <c r="I818" i="3"/>
  <c r="H818" i="3" s="1"/>
  <c r="G818" i="3" s="1"/>
  <c r="I436" i="3"/>
  <c r="H436" i="3" s="1"/>
  <c r="G436" i="3" s="1"/>
  <c r="I351" i="3"/>
  <c r="H351" i="3" s="1"/>
  <c r="G351" i="3" s="1"/>
  <c r="I1258" i="3"/>
  <c r="H1258" i="3" s="1"/>
  <c r="G1258" i="3" s="1"/>
  <c r="I209" i="3"/>
  <c r="H209" i="3" s="1"/>
  <c r="G209" i="3" s="1"/>
  <c r="I116" i="3"/>
  <c r="H116" i="3" s="1"/>
  <c r="G116" i="3" s="1"/>
  <c r="I1154" i="3"/>
  <c r="H1154" i="3" s="1"/>
  <c r="G1154" i="3" s="1"/>
  <c r="I1494" i="3"/>
  <c r="H1494" i="3" s="1"/>
  <c r="G1494" i="3" s="1"/>
  <c r="I858" i="3"/>
  <c r="H858" i="3" s="1"/>
  <c r="G858" i="3" s="1"/>
  <c r="I752" i="3"/>
  <c r="H752" i="3" s="1"/>
  <c r="G752" i="3" s="1"/>
  <c r="I614" i="3"/>
  <c r="H614" i="3" s="1"/>
  <c r="G614" i="3" s="1"/>
  <c r="I486" i="3"/>
  <c r="H486" i="3" s="1"/>
  <c r="G486" i="3" s="1"/>
  <c r="I1503" i="3"/>
  <c r="H1503" i="3" s="1"/>
  <c r="G1503" i="3" s="1"/>
  <c r="I1401" i="3"/>
  <c r="H1401" i="3" s="1"/>
  <c r="G1401" i="3" s="1"/>
  <c r="I682" i="3"/>
  <c r="H682" i="3" s="1"/>
  <c r="G682" i="3" s="1"/>
  <c r="I496" i="3"/>
  <c r="H496" i="3" s="1"/>
  <c r="G496" i="3" s="1"/>
  <c r="I1512" i="3"/>
  <c r="H1512" i="3" s="1"/>
  <c r="G1512" i="3" s="1"/>
  <c r="I1474" i="3"/>
  <c r="H1474" i="3" s="1"/>
  <c r="G1474" i="3" s="1"/>
  <c r="I1511" i="3"/>
  <c r="H1511" i="3" s="1"/>
  <c r="G1511" i="3" s="1"/>
  <c r="I1553" i="3"/>
  <c r="H1553" i="3" s="1"/>
  <c r="G1553" i="3" s="1"/>
  <c r="I1365" i="3"/>
  <c r="H1365" i="3" s="1"/>
  <c r="G1365" i="3" s="1"/>
  <c r="I437" i="3"/>
  <c r="H437" i="3" s="1"/>
  <c r="G437" i="3" s="1"/>
  <c r="I928" i="3"/>
  <c r="H928" i="3" s="1"/>
  <c r="G928" i="3" s="1"/>
  <c r="I1211" i="3"/>
  <c r="H1211" i="3" s="1"/>
  <c r="G1211" i="3" s="1"/>
  <c r="I1288" i="3"/>
  <c r="H1288" i="3" s="1"/>
  <c r="G1288" i="3" s="1"/>
  <c r="I1291" i="3"/>
  <c r="H1291" i="3" s="1"/>
  <c r="G1291" i="3" s="1"/>
  <c r="I1112" i="3"/>
  <c r="H1112" i="3" s="1"/>
  <c r="G1112" i="3" s="1"/>
  <c r="I1546" i="3"/>
  <c r="H1546" i="3" s="1"/>
  <c r="G1546" i="3" s="1"/>
  <c r="I689" i="3"/>
  <c r="H689" i="3" s="1"/>
  <c r="G689" i="3" s="1"/>
  <c r="I627" i="3"/>
  <c r="H627" i="3" s="1"/>
  <c r="G627" i="3" s="1"/>
  <c r="I1364" i="3"/>
  <c r="H1364" i="3" s="1"/>
  <c r="G1364" i="3" s="1"/>
  <c r="I814" i="3"/>
  <c r="H814" i="3" s="1"/>
  <c r="G814" i="3" s="1"/>
  <c r="I225" i="3"/>
  <c r="H225" i="3" s="1"/>
  <c r="G225" i="3" s="1"/>
  <c r="I167" i="3"/>
  <c r="H167" i="3" s="1"/>
  <c r="G167" i="3" s="1"/>
  <c r="I551" i="3"/>
  <c r="H551" i="3" s="1"/>
  <c r="G551" i="3" s="1"/>
  <c r="I1044" i="3"/>
  <c r="H1044" i="3" s="1"/>
  <c r="G1044" i="3" s="1"/>
  <c r="I1456" i="3"/>
  <c r="H1456" i="3" s="1"/>
  <c r="G1456" i="3" s="1"/>
  <c r="I1149" i="3"/>
  <c r="H1149" i="3" s="1"/>
  <c r="G1149" i="3" s="1"/>
  <c r="I457" i="3"/>
  <c r="H457" i="3" s="1"/>
  <c r="G457" i="3" s="1"/>
  <c r="I1265" i="3"/>
  <c r="H1265" i="3" s="1"/>
  <c r="G1265" i="3" s="1"/>
  <c r="I963" i="3"/>
  <c r="H963" i="3" s="1"/>
  <c r="G963" i="3" s="1"/>
  <c r="I142" i="3"/>
  <c r="H142" i="3" s="1"/>
  <c r="G142" i="3" s="1"/>
  <c r="I1296" i="3"/>
  <c r="H1296" i="3" s="1"/>
  <c r="G1296" i="3" s="1"/>
  <c r="I1479" i="3"/>
  <c r="H1479" i="3" s="1"/>
  <c r="G1479" i="3" s="1"/>
  <c r="I4" i="3"/>
  <c r="I1447" i="3"/>
  <c r="H1447" i="3" s="1"/>
  <c r="G1447" i="3" s="1"/>
  <c r="I272" i="3"/>
  <c r="H272" i="3" s="1"/>
  <c r="G272" i="3" s="1"/>
  <c r="I36" i="3"/>
  <c r="H36" i="3" s="1"/>
  <c r="G36" i="3" s="1"/>
  <c r="I1261" i="3"/>
  <c r="H1261" i="3" s="1"/>
  <c r="G1261" i="3" s="1"/>
  <c r="I165" i="3"/>
  <c r="H165" i="3" s="1"/>
  <c r="G165" i="3" s="1"/>
  <c r="I1060" i="3"/>
  <c r="H1060" i="3" s="1"/>
  <c r="G1060" i="3" s="1"/>
  <c r="I861" i="3"/>
  <c r="H861" i="3" s="1"/>
  <c r="G861" i="3" s="1"/>
  <c r="I1030" i="3"/>
  <c r="H1030" i="3" s="1"/>
  <c r="G1030" i="3" s="1"/>
  <c r="I1238" i="3"/>
  <c r="H1238" i="3" s="1"/>
  <c r="G1238" i="3" s="1"/>
  <c r="I1172" i="3"/>
  <c r="H1172" i="3" s="1"/>
  <c r="G1172" i="3" s="1"/>
  <c r="I1079" i="3"/>
  <c r="H1079" i="3" s="1"/>
  <c r="G1079" i="3" s="1"/>
  <c r="I878" i="3"/>
  <c r="H878" i="3" s="1"/>
  <c r="G878" i="3" s="1"/>
  <c r="I467" i="3"/>
  <c r="H467" i="3" s="1"/>
  <c r="G467" i="3" s="1"/>
  <c r="I795" i="3"/>
  <c r="H795" i="3" s="1"/>
  <c r="G795" i="3" s="1"/>
  <c r="I649" i="3"/>
  <c r="H649" i="3" s="1"/>
  <c r="G649" i="3" s="1"/>
  <c r="I91" i="3"/>
  <c r="H91" i="3" s="1"/>
  <c r="G91" i="3" s="1"/>
  <c r="I761" i="3"/>
  <c r="H761" i="3" s="1"/>
  <c r="G761" i="3" s="1"/>
  <c r="I85" i="3"/>
  <c r="H85" i="3" s="1"/>
  <c r="G85" i="3" s="1"/>
  <c r="I1035" i="3"/>
  <c r="H1035" i="3" s="1"/>
  <c r="G1035" i="3" s="1"/>
  <c r="I1552" i="3"/>
  <c r="H1552" i="3" s="1"/>
  <c r="G1552" i="3" s="1"/>
  <c r="I1527" i="3"/>
  <c r="H1527" i="3" s="1"/>
  <c r="G1527" i="3" s="1"/>
  <c r="I1507" i="3"/>
  <c r="H1507" i="3" s="1"/>
  <c r="G1507" i="3" s="1"/>
  <c r="I779" i="3"/>
  <c r="H779" i="3" s="1"/>
  <c r="G779" i="3" s="1"/>
  <c r="I1481" i="3"/>
  <c r="H1481" i="3" s="1"/>
  <c r="G1481" i="3" s="1"/>
  <c r="I1148" i="3"/>
  <c r="H1148" i="3" s="1"/>
  <c r="G1148" i="3" s="1"/>
  <c r="I768" i="3"/>
  <c r="H768" i="3" s="1"/>
  <c r="G768" i="3" s="1"/>
  <c r="I959" i="3"/>
  <c r="H959" i="3" s="1"/>
  <c r="G959" i="3" s="1"/>
  <c r="I210" i="3"/>
  <c r="H210" i="3" s="1"/>
  <c r="G210" i="3" s="1"/>
  <c r="I1272" i="3"/>
  <c r="H1272" i="3" s="1"/>
  <c r="G1272" i="3" s="1"/>
  <c r="I180" i="3"/>
  <c r="H180" i="3" s="1"/>
  <c r="G180" i="3" s="1"/>
  <c r="I481" i="3"/>
  <c r="H481" i="3" s="1"/>
  <c r="G481" i="3" s="1"/>
  <c r="I292" i="3"/>
  <c r="H292" i="3" s="1"/>
  <c r="G292" i="3" s="1"/>
  <c r="I655" i="3"/>
  <c r="H655" i="3" s="1"/>
  <c r="G655" i="3" s="1"/>
  <c r="I95" i="3"/>
  <c r="H95" i="3" s="1"/>
  <c r="G95" i="3" s="1"/>
  <c r="I247" i="3"/>
  <c r="H247" i="3" s="1"/>
  <c r="G247" i="3" s="1"/>
  <c r="I1031" i="3"/>
  <c r="H1031" i="3" s="1"/>
  <c r="G1031" i="3" s="1"/>
  <c r="I62" i="3"/>
  <c r="H62" i="3" s="1"/>
  <c r="G62" i="3" s="1"/>
  <c r="I94" i="3"/>
  <c r="H94" i="3" s="1"/>
  <c r="G94" i="3" s="1"/>
  <c r="I793" i="3"/>
  <c r="H793" i="3" s="1"/>
  <c r="G793" i="3" s="1"/>
  <c r="I472" i="3"/>
  <c r="H472" i="3" s="1"/>
  <c r="G472" i="3" s="1"/>
  <c r="I1508" i="3"/>
  <c r="H1508" i="3" s="1"/>
  <c r="G1508" i="3" s="1"/>
  <c r="I333" i="3"/>
  <c r="H333" i="3" s="1"/>
  <c r="G333" i="3" s="1"/>
  <c r="I466" i="3"/>
  <c r="H466" i="3" s="1"/>
  <c r="G466" i="3" s="1"/>
  <c r="I451" i="3"/>
  <c r="H451" i="3" s="1"/>
  <c r="G451" i="3" s="1"/>
  <c r="I577" i="3"/>
  <c r="H577" i="3" s="1"/>
  <c r="G577" i="3" s="1"/>
  <c r="I872" i="3"/>
  <c r="H872" i="3" s="1"/>
  <c r="G872" i="3" s="1"/>
  <c r="I1506" i="3"/>
  <c r="H1506" i="3" s="1"/>
  <c r="G1506" i="3" s="1"/>
  <c r="I469" i="3"/>
  <c r="H469" i="3" s="1"/>
  <c r="G469" i="3" s="1"/>
  <c r="I663" i="3"/>
  <c r="H663" i="3" s="1"/>
  <c r="G663" i="3" s="1"/>
  <c r="I1068" i="3"/>
  <c r="H1068" i="3" s="1"/>
  <c r="G1068" i="3" s="1"/>
  <c r="I499" i="3"/>
  <c r="H499" i="3" s="1"/>
  <c r="G499" i="3" s="1"/>
  <c r="I1096" i="3"/>
  <c r="H1096" i="3" s="1"/>
  <c r="G1096" i="3" s="1"/>
  <c r="I159" i="3"/>
  <c r="H159" i="3" s="1"/>
  <c r="G159" i="3" s="1"/>
  <c r="I191" i="3"/>
  <c r="H191" i="3" s="1"/>
  <c r="G191" i="3" s="1"/>
  <c r="I235" i="3"/>
  <c r="H235" i="3" s="1"/>
  <c r="G235" i="3" s="1"/>
  <c r="I388" i="3"/>
  <c r="H388" i="3" s="1"/>
  <c r="G388" i="3" s="1"/>
  <c r="I1113" i="3"/>
  <c r="H1113" i="3" s="1"/>
  <c r="G1113" i="3" s="1"/>
  <c r="I326" i="3"/>
  <c r="H326" i="3" s="1"/>
  <c r="G326" i="3" s="1"/>
  <c r="I1473" i="3"/>
  <c r="H1473" i="3" s="1"/>
  <c r="G1473" i="3" s="1"/>
  <c r="I1532" i="3"/>
  <c r="H1532" i="3" s="1"/>
  <c r="G1532" i="3" s="1"/>
  <c r="I672" i="3"/>
  <c r="H672" i="3" s="1"/>
  <c r="G672" i="3" s="1"/>
  <c r="I38" i="3"/>
  <c r="H38" i="3" s="1"/>
  <c r="G38" i="3" s="1"/>
  <c r="I1200" i="3"/>
  <c r="H1200" i="3" s="1"/>
  <c r="G1200" i="3" s="1"/>
  <c r="I30" i="3"/>
  <c r="H30" i="3" s="1"/>
  <c r="G30" i="3" s="1"/>
  <c r="I1520" i="3"/>
  <c r="H1520" i="3" s="1"/>
  <c r="G1520" i="3" s="1"/>
  <c r="I592" i="3"/>
  <c r="H592" i="3" s="1"/>
  <c r="G592" i="3" s="1"/>
  <c r="I849" i="3"/>
  <c r="H849" i="3" s="1"/>
  <c r="G849" i="3" s="1"/>
  <c r="I1306" i="3"/>
  <c r="H1306" i="3" s="1"/>
  <c r="G1306" i="3" s="1"/>
  <c r="I325" i="3"/>
  <c r="H325" i="3" s="1"/>
  <c r="G325" i="3" s="1"/>
  <c r="I128" i="3"/>
  <c r="H128" i="3" s="1"/>
  <c r="G128" i="3" s="1"/>
  <c r="I1038" i="3"/>
  <c r="H1038" i="3" s="1"/>
  <c r="G1038" i="3" s="1"/>
  <c r="I864" i="3"/>
  <c r="H864" i="3" s="1"/>
  <c r="G864" i="3" s="1"/>
  <c r="I1241" i="3"/>
  <c r="H1241" i="3" s="1"/>
  <c r="G1241" i="3" s="1"/>
  <c r="I1062" i="3"/>
  <c r="H1062" i="3" s="1"/>
  <c r="G1062" i="3" s="1"/>
  <c r="I991" i="3"/>
  <c r="H991" i="3" s="1"/>
  <c r="G991" i="3" s="1"/>
  <c r="I1144" i="3"/>
  <c r="H1144" i="3" s="1"/>
  <c r="G1144" i="3" s="1"/>
  <c r="I90" i="3"/>
  <c r="H90" i="3" s="1"/>
  <c r="G90" i="3" s="1"/>
  <c r="I603" i="3"/>
  <c r="H603" i="3" s="1"/>
  <c r="G603" i="3" s="1"/>
  <c r="I989" i="3"/>
  <c r="H989" i="3" s="1"/>
  <c r="G989" i="3" s="1"/>
  <c r="I240" i="3"/>
  <c r="H240" i="3" s="1"/>
  <c r="G240" i="3" s="1"/>
  <c r="I286" i="3"/>
  <c r="H286" i="3" s="1"/>
  <c r="G286" i="3" s="1"/>
  <c r="I140" i="3"/>
  <c r="H140" i="3" s="1"/>
  <c r="G140" i="3" s="1"/>
  <c r="I1091" i="3"/>
  <c r="H1091" i="3" s="1"/>
  <c r="G1091" i="3" s="1"/>
  <c r="I109" i="3"/>
  <c r="H109" i="3" s="1"/>
  <c r="G109" i="3" s="1"/>
  <c r="I3" i="3"/>
  <c r="I1347" i="3"/>
  <c r="H1347" i="3" s="1"/>
  <c r="G1347" i="3" s="1"/>
  <c r="I130" i="3"/>
  <c r="H130" i="3" s="1"/>
  <c r="G130" i="3" s="1"/>
  <c r="I934" i="3"/>
  <c r="H934" i="3" s="1"/>
  <c r="G934" i="3" s="1"/>
  <c r="I524" i="3"/>
  <c r="H524" i="3" s="1"/>
  <c r="G524" i="3" s="1"/>
  <c r="I897" i="3"/>
  <c r="H897" i="3" s="1"/>
  <c r="G897" i="3" s="1"/>
  <c r="I424" i="3"/>
  <c r="H424" i="3" s="1"/>
  <c r="G424" i="3" s="1"/>
  <c r="I816" i="3"/>
  <c r="H816" i="3" s="1"/>
  <c r="G816" i="3" s="1"/>
  <c r="I800" i="3"/>
  <c r="H800" i="3" s="1"/>
  <c r="G800" i="3" s="1"/>
  <c r="I1029" i="3"/>
  <c r="H1029" i="3" s="1"/>
  <c r="G1029" i="3" s="1"/>
  <c r="I1246" i="3"/>
  <c r="H1246" i="3" s="1"/>
  <c r="G1246" i="3" s="1"/>
  <c r="I111" i="3"/>
  <c r="H111" i="3" s="1"/>
  <c r="G111" i="3" s="1"/>
  <c r="I1350" i="3"/>
  <c r="H1350" i="3" s="1"/>
  <c r="G1350" i="3" s="1"/>
  <c r="I1539" i="3"/>
  <c r="H1539" i="3" s="1"/>
  <c r="G1539" i="3" s="1"/>
  <c r="I307" i="3"/>
  <c r="H307" i="3" s="1"/>
  <c r="G307" i="3" s="1"/>
  <c r="I1418" i="3"/>
  <c r="H1418" i="3" s="1"/>
  <c r="G1418" i="3" s="1"/>
  <c r="I925" i="3"/>
  <c r="H925" i="3" s="1"/>
  <c r="G925" i="3" s="1"/>
  <c r="I1275" i="3"/>
  <c r="H1275" i="3" s="1"/>
  <c r="G1275" i="3" s="1"/>
  <c r="I366" i="3"/>
  <c r="H366" i="3" s="1"/>
  <c r="G366" i="3" s="1"/>
  <c r="I1517" i="3"/>
  <c r="H1517" i="3" s="1"/>
  <c r="G1517" i="3" s="1"/>
  <c r="I438" i="3"/>
  <c r="H438" i="3" s="1"/>
  <c r="G438" i="3" s="1"/>
  <c r="I1529" i="3"/>
  <c r="H1529" i="3" s="1"/>
  <c r="G1529" i="3" s="1"/>
  <c r="I473" i="3"/>
  <c r="H473" i="3" s="1"/>
  <c r="G473" i="3" s="1"/>
  <c r="I604" i="3"/>
  <c r="H604" i="3" s="1"/>
  <c r="G604" i="3" s="1"/>
  <c r="I1267" i="3"/>
  <c r="H1267" i="3" s="1"/>
  <c r="G1267" i="3" s="1"/>
  <c r="I175" i="3"/>
  <c r="H175" i="3" s="1"/>
  <c r="G175" i="3" s="1"/>
  <c r="I773" i="3"/>
  <c r="H773" i="3" s="1"/>
  <c r="G773" i="3" s="1"/>
  <c r="I124" i="3"/>
  <c r="H124" i="3" s="1"/>
  <c r="G124" i="3" s="1"/>
  <c r="I1302" i="3"/>
  <c r="H1302" i="3" s="1"/>
  <c r="G1302" i="3" s="1"/>
  <c r="I354" i="3"/>
  <c r="H354" i="3" s="1"/>
  <c r="G354" i="3" s="1"/>
  <c r="I1427" i="3"/>
  <c r="H1427" i="3" s="1"/>
  <c r="G1427" i="3" s="1"/>
  <c r="I1170" i="3"/>
  <c r="H1170" i="3" s="1"/>
  <c r="G1170" i="3" s="1"/>
  <c r="I126" i="3"/>
  <c r="H126" i="3" s="1"/>
  <c r="G126" i="3" s="1"/>
  <c r="I1163" i="3"/>
  <c r="H1163" i="3" s="1"/>
  <c r="G1163" i="3" s="1"/>
  <c r="I1310" i="3"/>
  <c r="H1310" i="3" s="1"/>
  <c r="G1310" i="3" s="1"/>
  <c r="I495" i="3"/>
  <c r="H495" i="3" s="1"/>
  <c r="G495" i="3" s="1"/>
  <c r="I842" i="3"/>
  <c r="H842" i="3" s="1"/>
  <c r="G842" i="3" s="1"/>
  <c r="I591" i="3"/>
  <c r="H591" i="3" s="1"/>
  <c r="G591" i="3" s="1"/>
  <c r="I975" i="3"/>
  <c r="H975" i="3" s="1"/>
  <c r="G975" i="3" s="1"/>
  <c r="I910" i="3"/>
  <c r="H910" i="3" s="1"/>
  <c r="G910" i="3" s="1"/>
  <c r="I1428" i="3"/>
  <c r="H1428" i="3" s="1"/>
  <c r="G1428" i="3" s="1"/>
  <c r="I784" i="3"/>
  <c r="H784" i="3" s="1"/>
  <c r="G784" i="3" s="1"/>
  <c r="I1182" i="3"/>
  <c r="H1182" i="3" s="1"/>
  <c r="G1182" i="3" s="1"/>
  <c r="I1207" i="3"/>
  <c r="H1207" i="3" s="1"/>
  <c r="G1207" i="3" s="1"/>
  <c r="I533" i="3"/>
  <c r="H533" i="3" s="1"/>
  <c r="G533" i="3" s="1"/>
  <c r="I245" i="3"/>
  <c r="H245" i="3" s="1"/>
  <c r="G245" i="3" s="1"/>
  <c r="I139" i="3"/>
  <c r="H139" i="3" s="1"/>
  <c r="G139" i="3" s="1"/>
  <c r="I259" i="3"/>
  <c r="H259" i="3" s="1"/>
  <c r="G259" i="3" s="1"/>
  <c r="I1540" i="3"/>
  <c r="H1540" i="3" s="1"/>
  <c r="G1540" i="3" s="1"/>
  <c r="I185" i="3"/>
  <c r="H185" i="3" s="1"/>
  <c r="G185" i="3" s="1"/>
  <c r="I952" i="3"/>
  <c r="H952" i="3" s="1"/>
  <c r="G952" i="3" s="1"/>
  <c r="I83" i="3"/>
  <c r="H83" i="3" s="1"/>
  <c r="G83" i="3" s="1"/>
  <c r="I687" i="3"/>
  <c r="H687" i="3" s="1"/>
  <c r="G687" i="3" s="1"/>
  <c r="I28" i="3"/>
  <c r="H28" i="3" s="1"/>
  <c r="G28" i="3" s="1"/>
  <c r="I76" i="3"/>
  <c r="H76" i="3" s="1"/>
  <c r="G76" i="3" s="1"/>
  <c r="I642" i="3"/>
  <c r="H642" i="3" s="1"/>
  <c r="G642" i="3" s="1"/>
  <c r="I834" i="3"/>
  <c r="H834" i="3" s="1"/>
  <c r="G834" i="3" s="1"/>
  <c r="I1273" i="3"/>
  <c r="H1273" i="3" s="1"/>
  <c r="G1273" i="3" s="1"/>
  <c r="I26" i="3"/>
  <c r="H26" i="3" s="1"/>
  <c r="G26" i="3" s="1"/>
  <c r="I608" i="3"/>
  <c r="H608" i="3" s="1"/>
  <c r="G608" i="3" s="1"/>
  <c r="I993" i="3"/>
  <c r="H993" i="3" s="1"/>
  <c r="G993" i="3" s="1"/>
  <c r="I57" i="3"/>
  <c r="H57" i="3" s="1"/>
  <c r="G57" i="3" s="1"/>
  <c r="I881" i="3"/>
  <c r="H881" i="3" s="1"/>
  <c r="G881" i="3" s="1"/>
  <c r="I1335" i="3"/>
  <c r="H1335" i="3" s="1"/>
  <c r="G1335" i="3" s="1"/>
  <c r="I1283" i="3"/>
  <c r="H1283" i="3" s="1"/>
  <c r="G1283" i="3" s="1"/>
  <c r="I1424" i="3"/>
  <c r="H1424" i="3" s="1"/>
  <c r="G1424" i="3" s="1"/>
  <c r="I1147" i="3"/>
  <c r="H1147" i="3" s="1"/>
  <c r="G1147" i="3" s="1"/>
  <c r="I1024" i="3"/>
  <c r="H1024" i="3" s="1"/>
  <c r="G1024" i="3" s="1"/>
  <c r="I792" i="3"/>
  <c r="H792" i="3" s="1"/>
  <c r="G792" i="3" s="1"/>
  <c r="I770" i="3"/>
  <c r="H770" i="3" s="1"/>
  <c r="G770" i="3" s="1"/>
  <c r="I1269" i="3"/>
  <c r="H1269" i="3" s="1"/>
  <c r="G1269" i="3" s="1"/>
  <c r="I829" i="3"/>
  <c r="H829" i="3" s="1"/>
  <c r="G829" i="3" s="1"/>
  <c r="I1324" i="3"/>
  <c r="H1324" i="3" s="1"/>
  <c r="G1324" i="3" s="1"/>
  <c r="I1013" i="3"/>
  <c r="H1013" i="3" s="1"/>
  <c r="G1013" i="3" s="1"/>
  <c r="I1516" i="3"/>
  <c r="H1516" i="3" s="1"/>
  <c r="G1516" i="3" s="1"/>
  <c r="I967" i="3"/>
  <c r="H967" i="3" s="1"/>
  <c r="G967" i="3" s="1"/>
  <c r="I1006" i="3"/>
  <c r="H1006" i="3" s="1"/>
  <c r="G1006" i="3" s="1"/>
  <c r="I378" i="3"/>
  <c r="H378" i="3" s="1"/>
  <c r="G378" i="3" s="1"/>
  <c r="I419" i="3"/>
  <c r="H419" i="3" s="1"/>
  <c r="G419" i="3" s="1"/>
  <c r="I575" i="3"/>
  <c r="H575" i="3" s="1"/>
  <c r="G575" i="3" s="1"/>
  <c r="I1101" i="3"/>
  <c r="H1101" i="3" s="1"/>
  <c r="G1101" i="3" s="1"/>
  <c r="I1108" i="3"/>
  <c r="H1108" i="3" s="1"/>
  <c r="G1108" i="3" s="1"/>
  <c r="I399" i="3"/>
  <c r="H399" i="3" s="1"/>
  <c r="G399" i="3" s="1"/>
  <c r="I1356" i="3"/>
  <c r="H1356" i="3" s="1"/>
  <c r="G1356" i="3" s="1"/>
  <c r="I1542" i="3"/>
  <c r="H1542" i="3" s="1"/>
  <c r="G1542" i="3" s="1"/>
  <c r="I1423" i="3"/>
  <c r="H1423" i="3" s="1"/>
  <c r="G1423" i="3" s="1"/>
  <c r="I402" i="3"/>
  <c r="H402" i="3" s="1"/>
  <c r="G402" i="3" s="1"/>
  <c r="I123" i="3"/>
  <c r="H123" i="3" s="1"/>
  <c r="G123" i="3" s="1"/>
  <c r="I909" i="3"/>
  <c r="H909" i="3" s="1"/>
  <c r="G909" i="3" s="1"/>
  <c r="I1205" i="3"/>
  <c r="H1205" i="3" s="1"/>
  <c r="G1205" i="3" s="1"/>
  <c r="I60" i="3"/>
  <c r="H60" i="3" s="1"/>
  <c r="G60" i="3" s="1"/>
  <c r="I781" i="3"/>
  <c r="H781" i="3" s="1"/>
  <c r="G781" i="3" s="1"/>
  <c r="I73" i="3"/>
  <c r="H73" i="3" s="1"/>
  <c r="G73" i="3" s="1"/>
  <c r="I815" i="3"/>
  <c r="H815" i="3" s="1"/>
  <c r="G815" i="3" s="1"/>
  <c r="I980" i="3"/>
  <c r="H980" i="3" s="1"/>
  <c r="G980" i="3" s="1"/>
  <c r="I588" i="3"/>
  <c r="H588" i="3" s="1"/>
  <c r="G588" i="3" s="1"/>
  <c r="I163" i="3"/>
  <c r="H163" i="3" s="1"/>
  <c r="G163" i="3" s="1"/>
  <c r="I42" i="3"/>
  <c r="H42" i="3" s="1"/>
  <c r="G42" i="3" s="1"/>
  <c r="I1342" i="3"/>
  <c r="H1342" i="3" s="1"/>
  <c r="G1342" i="3" s="1"/>
  <c r="I411" i="3"/>
  <c r="H411" i="3" s="1"/>
  <c r="G411" i="3" s="1"/>
  <c r="I1185" i="3"/>
  <c r="H1185" i="3" s="1"/>
  <c r="G1185" i="3" s="1"/>
  <c r="I885" i="3"/>
  <c r="H885" i="3" s="1"/>
  <c r="G885" i="3" s="1"/>
  <c r="I1161" i="3"/>
  <c r="H1161" i="3" s="1"/>
  <c r="G1161" i="3" s="1"/>
  <c r="I548" i="3"/>
  <c r="H548" i="3" s="1"/>
  <c r="G548" i="3" s="1"/>
  <c r="I945" i="3"/>
  <c r="H945" i="3" s="1"/>
  <c r="G945" i="3" s="1"/>
  <c r="I819" i="3"/>
  <c r="H819" i="3" s="1"/>
  <c r="G819" i="3" s="1"/>
  <c r="I93" i="3"/>
  <c r="H93" i="3" s="1"/>
  <c r="G93" i="3" s="1"/>
  <c r="I654" i="3"/>
  <c r="H654" i="3" s="1"/>
  <c r="G654" i="3" s="1"/>
  <c r="I459" i="3"/>
  <c r="H459" i="3" s="1"/>
  <c r="G459" i="3" s="1"/>
  <c r="I1083" i="3"/>
  <c r="H1083" i="3" s="1"/>
  <c r="G1083" i="3" s="1"/>
  <c r="I1399" i="3"/>
  <c r="H1399" i="3" s="1"/>
  <c r="G1399" i="3" s="1"/>
  <c r="I619" i="3"/>
  <c r="H619" i="3" s="1"/>
  <c r="G619" i="3" s="1"/>
  <c r="I1480" i="3"/>
  <c r="H1480" i="3" s="1"/>
  <c r="G1480" i="3" s="1"/>
  <c r="I338" i="3"/>
  <c r="H338" i="3" s="1"/>
  <c r="G338" i="3" s="1"/>
  <c r="I1094" i="3"/>
  <c r="H1094" i="3" s="1"/>
  <c r="G1094" i="3" s="1"/>
  <c r="I777" i="3"/>
  <c r="H777" i="3" s="1"/>
  <c r="G777" i="3" s="1"/>
  <c r="I680" i="3"/>
  <c r="H680" i="3" s="1"/>
  <c r="G680" i="3" s="1"/>
  <c r="I718" i="3"/>
  <c r="H718" i="3" s="1"/>
  <c r="G718" i="3" s="1"/>
  <c r="I377" i="3"/>
  <c r="H377" i="3" s="1"/>
  <c r="G377" i="3" s="1"/>
  <c r="I256" i="3"/>
  <c r="H256" i="3" s="1"/>
  <c r="G256" i="3" s="1"/>
  <c r="I1500" i="3"/>
  <c r="H1500" i="3" s="1"/>
  <c r="G1500" i="3" s="1"/>
  <c r="I1298" i="3"/>
  <c r="H1298" i="3" s="1"/>
  <c r="G1298" i="3" s="1"/>
  <c r="I583" i="3"/>
  <c r="H583" i="3" s="1"/>
  <c r="G583" i="3" s="1"/>
  <c r="I565" i="3"/>
  <c r="H565" i="3" s="1"/>
  <c r="G565" i="3" s="1"/>
  <c r="I1058" i="3"/>
  <c r="H1058" i="3" s="1"/>
  <c r="G1058" i="3" s="1"/>
  <c r="I1018" i="3"/>
  <c r="H1018" i="3" s="1"/>
  <c r="G1018" i="3" s="1"/>
  <c r="I324" i="3"/>
  <c r="H324" i="3" s="1"/>
  <c r="G324" i="3" s="1"/>
  <c r="I1285" i="3"/>
  <c r="H1285" i="3" s="1"/>
  <c r="G1285" i="3" s="1"/>
  <c r="I1264" i="3"/>
  <c r="H1264" i="3" s="1"/>
  <c r="G1264" i="3" s="1"/>
  <c r="I308" i="3"/>
  <c r="H308" i="3" s="1"/>
  <c r="G308" i="3" s="1"/>
  <c r="I261" i="3"/>
  <c r="H261" i="3" s="1"/>
  <c r="G261" i="3" s="1"/>
  <c r="I342" i="3"/>
  <c r="H342" i="3" s="1"/>
  <c r="G342" i="3" s="1"/>
  <c r="I1319" i="3"/>
  <c r="H1319" i="3" s="1"/>
  <c r="G1319" i="3" s="1"/>
  <c r="I1097" i="3"/>
  <c r="H1097" i="3" s="1"/>
  <c r="G1097" i="3" s="1"/>
  <c r="I550" i="3"/>
  <c r="H550" i="3" s="1"/>
  <c r="G550" i="3" s="1"/>
  <c r="I1492" i="3"/>
  <c r="H1492" i="3" s="1"/>
  <c r="G1492" i="3" s="1"/>
  <c r="I712" i="3"/>
  <c r="H712" i="3" s="1"/>
  <c r="G712" i="3" s="1"/>
  <c r="I309" i="3"/>
  <c r="H309" i="3" s="1"/>
  <c r="G309" i="3" s="1"/>
  <c r="I1213" i="3"/>
  <c r="H1213" i="3" s="1"/>
  <c r="G1213" i="3" s="1"/>
  <c r="I420" i="3"/>
  <c r="H420" i="3" s="1"/>
  <c r="G420" i="3" s="1"/>
  <c r="I1123" i="3"/>
  <c r="H1123" i="3" s="1"/>
  <c r="G1123" i="3" s="1"/>
  <c r="I279" i="3"/>
  <c r="H279" i="3" s="1"/>
  <c r="G279" i="3" s="1"/>
  <c r="I853" i="3"/>
  <c r="H853" i="3" s="1"/>
  <c r="G853" i="3" s="1"/>
  <c r="I902" i="3"/>
  <c r="H902" i="3" s="1"/>
  <c r="G902" i="3" s="1"/>
  <c r="I1167" i="3"/>
  <c r="H1167" i="3" s="1"/>
  <c r="G1167" i="3" s="1"/>
  <c r="I305" i="3"/>
  <c r="H305" i="3" s="1"/>
  <c r="G305" i="3" s="1"/>
  <c r="I1541" i="3"/>
  <c r="H1541" i="3" s="1"/>
  <c r="G1541" i="3" s="1"/>
  <c r="I1485" i="3"/>
  <c r="H1485" i="3" s="1"/>
  <c r="G1485" i="3" s="1"/>
  <c r="I1374" i="3"/>
  <c r="H1374" i="3" s="1"/>
  <c r="G1374" i="3" s="1"/>
  <c r="I933" i="3"/>
  <c r="H933" i="3" s="1"/>
  <c r="G933" i="3" s="1"/>
  <c r="I769" i="3"/>
  <c r="H769" i="3" s="1"/>
  <c r="G769" i="3" s="1"/>
  <c r="I184" i="3"/>
  <c r="H184" i="3" s="1"/>
  <c r="G184" i="3" s="1"/>
  <c r="I632" i="3"/>
  <c r="H632" i="3" s="1"/>
  <c r="G632" i="3" s="1"/>
  <c r="I837" i="3"/>
  <c r="H837" i="3" s="1"/>
  <c r="G837" i="3" s="1"/>
  <c r="I323" i="3"/>
  <c r="H323" i="3" s="1"/>
  <c r="G323" i="3" s="1"/>
  <c r="I248" i="3"/>
  <c r="H248" i="3" s="1"/>
  <c r="G248" i="3" s="1"/>
  <c r="I543" i="3"/>
  <c r="H543" i="3" s="1"/>
  <c r="G543" i="3" s="1"/>
  <c r="I568" i="3"/>
  <c r="H568" i="3" s="1"/>
  <c r="G568" i="3" s="1"/>
  <c r="I558" i="3"/>
  <c r="H558" i="3" s="1"/>
  <c r="G558" i="3" s="1"/>
  <c r="I129" i="3"/>
  <c r="H129" i="3" s="1"/>
  <c r="G129" i="3" s="1"/>
  <c r="I634" i="3"/>
  <c r="H634" i="3" s="1"/>
  <c r="G634" i="3" s="1"/>
  <c r="I641" i="3"/>
  <c r="H641" i="3" s="1"/>
  <c r="G641" i="3" s="1"/>
  <c r="I363" i="3"/>
  <c r="H363" i="3" s="1"/>
  <c r="G363" i="3" s="1"/>
  <c r="I198" i="3"/>
  <c r="H198" i="3" s="1"/>
  <c r="G198" i="3" s="1"/>
  <c r="I978" i="3"/>
  <c r="H978" i="3" s="1"/>
  <c r="G978" i="3" s="1"/>
  <c r="I866" i="3"/>
  <c r="H866" i="3" s="1"/>
  <c r="G866" i="3" s="1"/>
  <c r="I290" i="3"/>
  <c r="H290" i="3" s="1"/>
  <c r="G290" i="3" s="1"/>
  <c r="I1000" i="3"/>
  <c r="H1000" i="3" s="1"/>
  <c r="G1000" i="3" s="1"/>
  <c r="I584" i="3"/>
  <c r="H584" i="3" s="1"/>
  <c r="G584" i="3" s="1"/>
  <c r="I241" i="3"/>
  <c r="H241" i="3" s="1"/>
  <c r="G241" i="3" s="1"/>
  <c r="I1477" i="3"/>
  <c r="H1477" i="3" s="1"/>
  <c r="G1477" i="3" s="1"/>
  <c r="I1042" i="3"/>
  <c r="H1042" i="3" s="1"/>
  <c r="G1042" i="3" s="1"/>
  <c r="I1073" i="3"/>
  <c r="H1073" i="3" s="1"/>
  <c r="G1073" i="3" s="1"/>
  <c r="I1099" i="3"/>
  <c r="H1099" i="3" s="1"/>
  <c r="G1099" i="3" s="1"/>
  <c r="I1008" i="3"/>
  <c r="H1008" i="3" s="1"/>
  <c r="G1008" i="3" s="1"/>
  <c r="I695" i="3"/>
  <c r="H695" i="3" s="1"/>
  <c r="G695" i="3" s="1"/>
  <c r="I920" i="3"/>
  <c r="H920" i="3" s="1"/>
  <c r="G920" i="3" s="1"/>
  <c r="I1245" i="3"/>
  <c r="H1245" i="3" s="1"/>
  <c r="G1245" i="3" s="1"/>
  <c r="I636" i="3"/>
  <c r="H636" i="3" s="1"/>
  <c r="G636" i="3" s="1"/>
  <c r="I194" i="3"/>
  <c r="H194" i="3" s="1"/>
  <c r="G194" i="3" s="1"/>
  <c r="I519" i="3"/>
  <c r="H519" i="3" s="1"/>
  <c r="G519" i="3" s="1"/>
  <c r="I547" i="3"/>
  <c r="H547" i="3" s="1"/>
  <c r="G547" i="3" s="1"/>
  <c r="I659" i="3"/>
  <c r="H659" i="3" s="1"/>
  <c r="G659" i="3" s="1"/>
  <c r="I1522" i="3"/>
  <c r="H1522" i="3" s="1"/>
  <c r="G1522" i="3" s="1"/>
  <c r="I1429" i="3"/>
  <c r="H1429" i="3" s="1"/>
  <c r="G1429" i="3" s="1"/>
  <c r="I1551" i="3"/>
  <c r="H1551" i="3" s="1"/>
  <c r="G1551" i="3" s="1"/>
  <c r="I954" i="3"/>
  <c r="H954" i="3" s="1"/>
  <c r="G954" i="3" s="1"/>
  <c r="I810" i="3"/>
  <c r="H810" i="3" s="1"/>
  <c r="G810" i="3" s="1"/>
  <c r="I1199" i="3"/>
  <c r="H1199" i="3" s="1"/>
  <c r="G1199" i="3" s="1"/>
  <c r="I1124" i="3"/>
  <c r="H1124" i="3" s="1"/>
  <c r="G1124" i="3" s="1"/>
  <c r="I1020" i="3"/>
  <c r="H1020" i="3" s="1"/>
  <c r="G1020" i="3" s="1"/>
  <c r="I391" i="3"/>
  <c r="H391" i="3" s="1"/>
  <c r="G391" i="3" s="1"/>
  <c r="I812" i="3"/>
  <c r="H812" i="3" s="1"/>
  <c r="G812" i="3" s="1"/>
  <c r="I120" i="3"/>
  <c r="H120" i="3" s="1"/>
  <c r="G120" i="3" s="1"/>
  <c r="I611" i="3"/>
  <c r="H611" i="3" s="1"/>
  <c r="G611" i="3" s="1"/>
  <c r="I221" i="3"/>
  <c r="H221" i="3" s="1"/>
  <c r="G221" i="3" s="1"/>
  <c r="I827" i="3"/>
  <c r="H827" i="3" s="1"/>
  <c r="G827" i="3" s="1"/>
  <c r="I1331" i="3"/>
  <c r="H1331" i="3" s="1"/>
  <c r="G1331" i="3" s="1"/>
  <c r="I794" i="3"/>
  <c r="H794" i="3" s="1"/>
  <c r="G794" i="3" s="1"/>
  <c r="I136" i="3"/>
  <c r="H136" i="3" s="1"/>
  <c r="G136" i="3" s="1"/>
  <c r="I758" i="3"/>
  <c r="H758" i="3" s="1"/>
  <c r="G758" i="3" s="1"/>
  <c r="I1438" i="3"/>
  <c r="H1438" i="3" s="1"/>
  <c r="G1438" i="3" s="1"/>
  <c r="I802" i="3"/>
  <c r="H802" i="3" s="1"/>
  <c r="G802" i="3" s="1"/>
  <c r="I1132" i="3"/>
  <c r="H1132" i="3" s="1"/>
  <c r="G1132" i="3" s="1"/>
  <c r="I1184" i="3"/>
  <c r="H1184" i="3" s="1"/>
  <c r="G1184" i="3" s="1"/>
  <c r="I984" i="3"/>
  <c r="H984" i="3" s="1"/>
  <c r="G984" i="3" s="1"/>
  <c r="I1244" i="3"/>
  <c r="H1244" i="3" s="1"/>
  <c r="G1244" i="3" s="1"/>
  <c r="I482" i="3"/>
  <c r="H482" i="3" s="1"/>
  <c r="G482" i="3" s="1"/>
  <c r="I1498" i="3"/>
  <c r="H1498" i="3" s="1"/>
  <c r="G1498" i="3" s="1"/>
  <c r="I250" i="3"/>
  <c r="H250" i="3" s="1"/>
  <c r="G250" i="3" s="1"/>
  <c r="I446" i="3"/>
  <c r="H446" i="3" s="1"/>
  <c r="G446" i="3" s="1"/>
  <c r="I1290" i="3"/>
  <c r="H1290" i="3" s="1"/>
  <c r="G1290" i="3" s="1"/>
  <c r="I313" i="3"/>
  <c r="H313" i="3" s="1"/>
  <c r="G313" i="3" s="1"/>
  <c r="I513" i="3"/>
  <c r="H513" i="3" s="1"/>
  <c r="G513" i="3" s="1"/>
  <c r="I956" i="3"/>
  <c r="H956" i="3" s="1"/>
  <c r="G956" i="3" s="1"/>
  <c r="I1453" i="3"/>
  <c r="H1453" i="3" s="1"/>
  <c r="G1453" i="3" s="1"/>
  <c r="I542" i="3"/>
  <c r="H542" i="3" s="1"/>
  <c r="G542" i="3" s="1"/>
  <c r="I797" i="3"/>
  <c r="H797" i="3" s="1"/>
  <c r="G797" i="3" s="1"/>
  <c r="I554" i="3"/>
  <c r="H554" i="3" s="1"/>
  <c r="G554" i="3" s="1"/>
  <c r="I585" i="3"/>
  <c r="H585" i="3" s="1"/>
  <c r="G585" i="3" s="1"/>
  <c r="I51" i="3"/>
  <c r="H51" i="3" s="1"/>
  <c r="G51" i="3" s="1"/>
  <c r="I330" i="3"/>
  <c r="H330" i="3" s="1"/>
  <c r="G330" i="3" s="1"/>
  <c r="I213" i="3"/>
  <c r="H213" i="3" s="1"/>
  <c r="G213" i="3" s="1"/>
  <c r="I181" i="3"/>
  <c r="H181" i="3" s="1"/>
  <c r="G181" i="3" s="1"/>
  <c r="I416" i="3"/>
  <c r="H416" i="3" s="1"/>
  <c r="G416" i="3" s="1"/>
  <c r="I813" i="3"/>
  <c r="H813" i="3" s="1"/>
  <c r="G813" i="3" s="1"/>
  <c r="I744" i="3"/>
  <c r="H744" i="3" s="1"/>
  <c r="G744" i="3" s="1"/>
  <c r="I24" i="3"/>
  <c r="H24" i="3" s="1"/>
  <c r="G24" i="3" s="1"/>
  <c r="I474" i="3"/>
  <c r="H474" i="3" s="1"/>
  <c r="G474" i="3" s="1"/>
  <c r="I932" i="3"/>
  <c r="H932" i="3" s="1"/>
  <c r="G932" i="3" s="1"/>
  <c r="I738" i="3"/>
  <c r="H738" i="3" s="1"/>
  <c r="G738" i="3" s="1"/>
  <c r="I242" i="3"/>
  <c r="H242" i="3" s="1"/>
  <c r="G242" i="3" s="1"/>
  <c r="I1197" i="3"/>
  <c r="H1197" i="3" s="1"/>
  <c r="G1197" i="3" s="1"/>
  <c r="I631" i="3"/>
  <c r="H631" i="3" s="1"/>
  <c r="G631" i="3" s="1"/>
  <c r="I593" i="3"/>
  <c r="H593" i="3" s="1"/>
  <c r="G593" i="3" s="1"/>
  <c r="I365" i="3"/>
  <c r="H365" i="3" s="1"/>
  <c r="G365" i="3" s="1"/>
  <c r="I197" i="3"/>
  <c r="H197" i="3" s="1"/>
  <c r="G197" i="3" s="1"/>
  <c r="I406" i="3"/>
  <c r="H406" i="3" s="1"/>
  <c r="G406" i="3" s="1"/>
  <c r="I662" i="3"/>
  <c r="H662" i="3" s="1"/>
  <c r="G662" i="3" s="1"/>
  <c r="I1443" i="3"/>
  <c r="H1443" i="3" s="1"/>
  <c r="G1443" i="3" s="1"/>
  <c r="I383" i="3"/>
  <c r="H383" i="3" s="1"/>
  <c r="G383" i="3" s="1"/>
  <c r="I232" i="3"/>
  <c r="H232" i="3" s="1"/>
  <c r="G232" i="3" s="1"/>
  <c r="I1208" i="3"/>
  <c r="H1208" i="3" s="1"/>
  <c r="G1208" i="3" s="1"/>
  <c r="I1303" i="3"/>
  <c r="H1303" i="3" s="1"/>
  <c r="G1303" i="3" s="1"/>
  <c r="I268" i="3"/>
  <c r="H268" i="3" s="1"/>
  <c r="G268" i="3" s="1"/>
  <c r="I823" i="3"/>
  <c r="H823" i="3" s="1"/>
  <c r="G823" i="3" s="1"/>
  <c r="I918" i="3"/>
  <c r="H918" i="3" s="1"/>
  <c r="G918" i="3" s="1"/>
  <c r="I1366" i="3"/>
  <c r="H1366" i="3" s="1"/>
  <c r="G1366" i="3" s="1"/>
  <c r="I950" i="3"/>
  <c r="H950" i="3" s="1"/>
  <c r="G950" i="3" s="1"/>
  <c r="I751" i="3"/>
  <c r="H751" i="3" s="1"/>
  <c r="G751" i="3" s="1"/>
  <c r="I1355" i="3"/>
  <c r="H1355" i="3" s="1"/>
  <c r="G1355" i="3" s="1"/>
  <c r="I285" i="3"/>
  <c r="H285" i="3" s="1"/>
  <c r="G285" i="3" s="1"/>
  <c r="I1549" i="3"/>
  <c r="H1549" i="3" s="1"/>
  <c r="G1549" i="3" s="1"/>
  <c r="I749" i="3"/>
  <c r="H749" i="3" s="1"/>
  <c r="G749" i="3" s="1"/>
  <c r="I1230" i="3"/>
  <c r="H1230" i="3" s="1"/>
  <c r="G1230" i="3" s="1"/>
  <c r="I417" i="3"/>
  <c r="H417" i="3" s="1"/>
  <c r="G417" i="3" s="1"/>
  <c r="I500" i="3"/>
  <c r="H500" i="3" s="1"/>
  <c r="G500" i="3" s="1"/>
  <c r="I762" i="3"/>
  <c r="H762" i="3" s="1"/>
  <c r="G762" i="3" s="1"/>
  <c r="I929" i="3"/>
  <c r="H929" i="3" s="1"/>
  <c r="G929" i="3" s="1"/>
  <c r="I445" i="3"/>
  <c r="H445" i="3" s="1"/>
  <c r="G445" i="3" s="1"/>
  <c r="I1196" i="3"/>
  <c r="H1196" i="3" s="1"/>
  <c r="G1196" i="3" s="1"/>
  <c r="I1280" i="3"/>
  <c r="H1280" i="3" s="1"/>
  <c r="G1280" i="3" s="1"/>
  <c r="I355" i="3"/>
  <c r="H355" i="3" s="1"/>
  <c r="G355" i="3" s="1"/>
  <c r="I1187" i="3"/>
  <c r="H1187" i="3" s="1"/>
  <c r="G1187" i="3" s="1"/>
  <c r="I1328" i="3"/>
  <c r="H1328" i="3" s="1"/>
  <c r="G1328" i="3" s="1"/>
  <c r="I1173" i="3"/>
  <c r="H1173" i="3" s="1"/>
  <c r="G1173" i="3" s="1"/>
  <c r="I80" i="3"/>
  <c r="H80" i="3" s="1"/>
  <c r="G80" i="3" s="1"/>
  <c r="I1106" i="3"/>
  <c r="H1106" i="3" s="1"/>
  <c r="G1106" i="3" s="1"/>
  <c r="I236" i="3"/>
  <c r="H236" i="3" s="1"/>
  <c r="G236" i="3" s="1"/>
  <c r="I630" i="3"/>
  <c r="H630" i="3" s="1"/>
  <c r="G630" i="3" s="1"/>
  <c r="I673" i="3"/>
  <c r="H673" i="3" s="1"/>
  <c r="G673" i="3" s="1"/>
  <c r="I667" i="3"/>
  <c r="H667" i="3" s="1"/>
  <c r="G667" i="3" s="1"/>
  <c r="I557" i="3"/>
  <c r="H557" i="3" s="1"/>
  <c r="G557" i="3" s="1"/>
  <c r="I1116" i="3"/>
  <c r="H1116" i="3" s="1"/>
  <c r="G1116" i="3" s="1"/>
  <c r="I92" i="3"/>
  <c r="H92" i="3" s="1"/>
  <c r="G92" i="3" s="1"/>
  <c r="I753" i="3"/>
  <c r="H753" i="3" s="1"/>
  <c r="G753" i="3" s="1"/>
  <c r="I1240" i="3"/>
  <c r="H1240" i="3" s="1"/>
  <c r="G1240" i="3" s="1"/>
  <c r="I1235" i="3"/>
  <c r="H1235" i="3" s="1"/>
  <c r="G1235" i="3" s="1"/>
  <c r="I943" i="3"/>
  <c r="H943" i="3" s="1"/>
  <c r="G943" i="3" s="1"/>
  <c r="I183" i="3"/>
  <c r="H183" i="3" s="1"/>
  <c r="G183" i="3" s="1"/>
  <c r="I1495" i="3"/>
  <c r="H1495" i="3" s="1"/>
  <c r="G1495" i="3" s="1"/>
  <c r="I692" i="3"/>
  <c r="H692" i="3" s="1"/>
  <c r="G692" i="3" s="1"/>
  <c r="I206" i="3"/>
  <c r="H206" i="3" s="1"/>
  <c r="G206" i="3" s="1"/>
  <c r="I1171" i="3"/>
  <c r="H1171" i="3" s="1"/>
  <c r="G1171" i="3" s="1"/>
  <c r="I63" i="3"/>
  <c r="H63" i="3" s="1"/>
  <c r="G63" i="3" s="1"/>
  <c r="I913" i="3"/>
  <c r="H913" i="3" s="1"/>
  <c r="G913" i="3" s="1"/>
  <c r="I1100" i="3"/>
  <c r="H1100" i="3" s="1"/>
  <c r="G1100" i="3" s="1"/>
  <c r="I879" i="3"/>
  <c r="H879" i="3" s="1"/>
  <c r="G879" i="3" s="1"/>
  <c r="I1325" i="3"/>
  <c r="H1325" i="3" s="1"/>
  <c r="G1325" i="3" s="1"/>
  <c r="I643" i="3"/>
  <c r="H643" i="3" s="1"/>
  <c r="G643" i="3" s="1"/>
  <c r="I372" i="3"/>
  <c r="H372" i="3" s="1"/>
  <c r="G372" i="3" s="1"/>
  <c r="I504" i="3"/>
  <c r="H504" i="3" s="1"/>
  <c r="G504" i="3" s="1"/>
  <c r="I220" i="3"/>
  <c r="H220" i="3" s="1"/>
  <c r="G220" i="3" s="1"/>
  <c r="I1003" i="3"/>
  <c r="H1003" i="3" s="1"/>
  <c r="G1003" i="3" s="1"/>
  <c r="I1005" i="3"/>
  <c r="H1005" i="3" s="1"/>
  <c r="G1005" i="3" s="1"/>
  <c r="I1446" i="3"/>
  <c r="H1446" i="3" s="1"/>
  <c r="G1446" i="3" s="1"/>
  <c r="I867" i="3"/>
  <c r="H867" i="3" s="1"/>
  <c r="G867" i="3" s="1"/>
  <c r="I413" i="3"/>
  <c r="H413" i="3" s="1"/>
  <c r="G413" i="3" s="1"/>
  <c r="I70" i="3"/>
  <c r="H70" i="3" s="1"/>
  <c r="G70" i="3" s="1"/>
  <c r="I917" i="3"/>
  <c r="H917" i="3" s="1"/>
  <c r="G917" i="3" s="1"/>
  <c r="I982" i="3"/>
  <c r="H982" i="3" s="1"/>
  <c r="G982" i="3" s="1"/>
  <c r="I679" i="3"/>
  <c r="H679" i="3" s="1"/>
  <c r="G679" i="3" s="1"/>
  <c r="I1115" i="3"/>
  <c r="H1115" i="3" s="1"/>
  <c r="G1115" i="3" s="1"/>
  <c r="I1493" i="3"/>
  <c r="H1493" i="3" s="1"/>
  <c r="G1493" i="3" s="1"/>
  <c r="I1533" i="3"/>
  <c r="H1533" i="3" s="1"/>
  <c r="G1533" i="3" s="1"/>
  <c r="I617" i="3"/>
  <c r="H617" i="3" s="1"/>
  <c r="G617" i="3" s="1"/>
  <c r="I398" i="3"/>
  <c r="H398" i="3" s="1"/>
  <c r="G398" i="3" s="1"/>
  <c r="I444" i="3"/>
  <c r="H444" i="3" s="1"/>
  <c r="G444" i="3" s="1"/>
  <c r="I1129" i="3"/>
  <c r="H1129" i="3" s="1"/>
  <c r="G1129" i="3" s="1"/>
  <c r="I147" i="3"/>
  <c r="H147" i="3" s="1"/>
  <c r="G147" i="3" s="1"/>
  <c r="I609" i="3"/>
  <c r="H609" i="3" s="1"/>
  <c r="G609" i="3" s="1"/>
  <c r="I105" i="3"/>
  <c r="H105" i="3" s="1"/>
  <c r="G105" i="3" s="1"/>
  <c r="I1414" i="3"/>
  <c r="H1414" i="3" s="1"/>
  <c r="G1414" i="3" s="1"/>
  <c r="I223" i="3"/>
  <c r="H223" i="3" s="1"/>
  <c r="G223" i="3" s="1"/>
  <c r="I1093" i="3"/>
  <c r="H1093" i="3" s="1"/>
  <c r="G1093" i="3" s="1"/>
  <c r="I322" i="3"/>
  <c r="H322" i="3" s="1"/>
  <c r="G322" i="3" s="1"/>
  <c r="I422" i="3"/>
  <c r="H422" i="3" s="1"/>
  <c r="G422" i="3" s="1"/>
  <c r="I598" i="3"/>
  <c r="H598" i="3" s="1"/>
  <c r="G598" i="3" s="1"/>
  <c r="I1352" i="3"/>
  <c r="H1352" i="3" s="1"/>
  <c r="G1352" i="3" s="1"/>
  <c r="I1153" i="3"/>
  <c r="H1153" i="3" s="1"/>
  <c r="G1153" i="3" s="1"/>
  <c r="I1143" i="3"/>
  <c r="H1143" i="3" s="1"/>
  <c r="G1143" i="3" s="1"/>
  <c r="I512" i="3"/>
  <c r="H512" i="3" s="1"/>
  <c r="G512" i="3" s="1"/>
  <c r="I427" i="3"/>
  <c r="H427" i="3" s="1"/>
  <c r="G427" i="3" s="1"/>
  <c r="I348" i="3"/>
  <c r="H348" i="3" s="1"/>
  <c r="G348" i="3" s="1"/>
  <c r="I202" i="3"/>
  <c r="H202" i="3" s="1"/>
  <c r="G202" i="3" s="1"/>
  <c r="I1514" i="3"/>
  <c r="H1514" i="3" s="1"/>
  <c r="G1514" i="3" s="1"/>
  <c r="I1271" i="3"/>
  <c r="H1271" i="3" s="1"/>
  <c r="G1271" i="3" s="1"/>
  <c r="I1114" i="3"/>
  <c r="H1114" i="3" s="1"/>
  <c r="G1114" i="3" s="1"/>
  <c r="I653" i="3"/>
  <c r="H653" i="3" s="1"/>
  <c r="G653" i="3" s="1"/>
  <c r="I1128" i="3"/>
  <c r="H1128" i="3" s="1"/>
  <c r="G1128" i="3" s="1"/>
  <c r="I246" i="3"/>
  <c r="H246" i="3" s="1"/>
  <c r="G246" i="3" s="1"/>
  <c r="I846" i="3"/>
  <c r="H846" i="3" s="1"/>
  <c r="G846" i="3" s="1"/>
  <c r="I463" i="3"/>
  <c r="H463" i="3" s="1"/>
  <c r="G463" i="3" s="1"/>
  <c r="I1437" i="3"/>
  <c r="H1437" i="3" s="1"/>
  <c r="G1437" i="3" s="1"/>
  <c r="I133" i="3"/>
  <c r="H133" i="3" s="1"/>
  <c r="G133" i="3" s="1"/>
  <c r="I218" i="3"/>
  <c r="H218" i="3" s="1"/>
  <c r="G218" i="3" s="1"/>
  <c r="I898" i="3"/>
  <c r="H898" i="3" s="1"/>
  <c r="G898" i="3" s="1"/>
  <c r="I507" i="3"/>
  <c r="H507" i="3" s="1"/>
  <c r="G507" i="3" s="1"/>
  <c r="I115" i="3"/>
  <c r="H115" i="3" s="1"/>
  <c r="G115" i="3" s="1"/>
  <c r="I211" i="3"/>
  <c r="H211" i="3" s="1"/>
  <c r="G211" i="3" s="1"/>
  <c r="I977" i="3"/>
  <c r="H977" i="3" s="1"/>
  <c r="G977" i="3" s="1"/>
  <c r="I1037" i="3"/>
  <c r="H1037" i="3" s="1"/>
  <c r="G1037" i="3" s="1"/>
  <c r="I735" i="3"/>
  <c r="H735" i="3" s="1"/>
  <c r="G735" i="3" s="1"/>
  <c r="I1164" i="3"/>
  <c r="H1164" i="3" s="1"/>
  <c r="G1164" i="3" s="1"/>
  <c r="I1307" i="3"/>
  <c r="H1307" i="3" s="1"/>
  <c r="G1307" i="3" s="1"/>
  <c r="I1376" i="3"/>
  <c r="H1376" i="3" s="1"/>
  <c r="G1376" i="3" s="1"/>
  <c r="I904" i="3"/>
  <c r="H904" i="3" s="1"/>
  <c r="G904" i="3" s="1"/>
  <c r="I249" i="3"/>
  <c r="H249" i="3" s="1"/>
  <c r="G249" i="3" s="1"/>
  <c r="I1089" i="3"/>
  <c r="H1089" i="3" s="1"/>
  <c r="G1089" i="3" s="1"/>
  <c r="I722" i="3"/>
  <c r="H722" i="3" s="1"/>
  <c r="G722" i="3" s="1"/>
  <c r="I1530" i="3"/>
  <c r="H1530" i="3" s="1"/>
  <c r="G1530" i="3" s="1"/>
  <c r="I407" i="3"/>
  <c r="H407" i="3" s="1"/>
  <c r="G407" i="3" s="1"/>
  <c r="I737" i="3"/>
  <c r="H737" i="3" s="1"/>
  <c r="G737" i="3" s="1"/>
  <c r="I10" i="3"/>
  <c r="H10" i="3" s="1"/>
  <c r="G10" i="3" s="1"/>
  <c r="I988" i="3"/>
  <c r="H988" i="3" s="1"/>
  <c r="G988" i="3" s="1"/>
  <c r="I798" i="3"/>
  <c r="H798" i="3" s="1"/>
  <c r="G798" i="3" s="1"/>
  <c r="I393" i="3"/>
  <c r="H393" i="3" s="1"/>
  <c r="G393" i="3" s="1"/>
  <c r="I96" i="3"/>
  <c r="H96" i="3" s="1"/>
  <c r="G96" i="3" s="1"/>
  <c r="I1340" i="3"/>
  <c r="H1340" i="3" s="1"/>
  <c r="G1340" i="3" s="1"/>
  <c r="I162" i="3"/>
  <c r="H162" i="3" s="1"/>
  <c r="G162" i="3" s="1"/>
  <c r="I665" i="3"/>
  <c r="H665" i="3" s="1"/>
  <c r="G665" i="3" s="1"/>
  <c r="I1391" i="3"/>
  <c r="H1391" i="3" s="1"/>
  <c r="G1391" i="3" s="1"/>
  <c r="I1239" i="3"/>
  <c r="H1239" i="3" s="1"/>
  <c r="G1239" i="3" s="1"/>
  <c r="I280" i="3"/>
  <c r="H280" i="3" s="1"/>
  <c r="G280" i="3" s="1"/>
  <c r="I55" i="3"/>
  <c r="H55" i="3" s="1"/>
  <c r="G55" i="3" s="1"/>
  <c r="I1222" i="3"/>
  <c r="H1222" i="3" s="1"/>
  <c r="G1222" i="3" s="1"/>
  <c r="I699" i="3"/>
  <c r="H699" i="3" s="1"/>
  <c r="G699" i="3" s="1"/>
  <c r="I492" i="3"/>
  <c r="H492" i="3" s="1"/>
  <c r="G492" i="3" s="1"/>
  <c r="I193" i="3"/>
  <c r="H193" i="3" s="1"/>
  <c r="G193" i="3" s="1"/>
  <c r="I118" i="3"/>
  <c r="H118" i="3" s="1"/>
  <c r="G118" i="3" s="1"/>
  <c r="I423" i="3"/>
  <c r="H423" i="3" s="1"/>
  <c r="G423" i="3" s="1"/>
  <c r="I996" i="3"/>
  <c r="H996" i="3" s="1"/>
  <c r="G996" i="3" s="1"/>
  <c r="I478" i="3"/>
  <c r="H478" i="3" s="1"/>
  <c r="G478" i="3" s="1"/>
  <c r="I294" i="3"/>
  <c r="H294" i="3" s="1"/>
  <c r="G294" i="3" s="1"/>
  <c r="I403" i="3"/>
  <c r="H403" i="3" s="1"/>
  <c r="G403" i="3" s="1"/>
  <c r="I1036" i="3"/>
  <c r="H1036" i="3" s="1"/>
  <c r="G1036" i="3" s="1"/>
  <c r="I1422" i="3"/>
  <c r="H1422" i="3" s="1"/>
  <c r="G1422" i="3" s="1"/>
  <c r="I661" i="3"/>
  <c r="H661" i="3" s="1"/>
  <c r="G661" i="3" s="1"/>
  <c r="I986" i="3"/>
  <c r="H986" i="3" s="1"/>
  <c r="G986" i="3" s="1"/>
  <c r="I1159" i="3"/>
  <c r="H1159" i="3" s="1"/>
  <c r="G1159" i="3" s="1"/>
  <c r="I830" i="3"/>
  <c r="H830" i="3" s="1"/>
  <c r="G830" i="3" s="1"/>
  <c r="I626" i="3"/>
  <c r="H626" i="3" s="1"/>
  <c r="G626" i="3" s="1"/>
  <c r="I935" i="3"/>
  <c r="H935" i="3" s="1"/>
  <c r="G935" i="3" s="1"/>
  <c r="I59" i="3"/>
  <c r="H59" i="3" s="1"/>
  <c r="G59" i="3" s="1"/>
  <c r="I1353" i="3"/>
  <c r="H1353" i="3" s="1"/>
  <c r="G1353" i="3" s="1"/>
  <c r="I1393" i="3"/>
  <c r="H1393" i="3" s="1"/>
  <c r="G1393" i="3" s="1"/>
  <c r="I346" i="3"/>
  <c r="H346" i="3" s="1"/>
  <c r="G346" i="3" s="1"/>
  <c r="I994" i="3"/>
  <c r="H994" i="3" s="1"/>
  <c r="G994" i="3" s="1"/>
  <c r="I964" i="3"/>
  <c r="H964" i="3" s="1"/>
  <c r="G964" i="3" s="1"/>
  <c r="I153" i="3"/>
  <c r="H153" i="3" s="1"/>
  <c r="G153" i="3" s="1"/>
  <c r="I476" i="3"/>
  <c r="H476" i="3" s="1"/>
  <c r="G476" i="3" s="1"/>
  <c r="I187" i="3"/>
  <c r="H187" i="3" s="1"/>
  <c r="G187" i="3" s="1"/>
  <c r="I828" i="3"/>
  <c r="H828" i="3" s="1"/>
  <c r="G828" i="3" s="1"/>
  <c r="I1231" i="3"/>
  <c r="H1231" i="3" s="1"/>
  <c r="G1231" i="3" s="1"/>
  <c r="I1133" i="3"/>
  <c r="H1133" i="3" s="1"/>
  <c r="G1133" i="3" s="1"/>
  <c r="I389" i="3"/>
  <c r="H389" i="3" s="1"/>
  <c r="G389" i="3" s="1"/>
  <c r="I545" i="3"/>
  <c r="H545" i="3" s="1"/>
  <c r="G545" i="3" s="1"/>
  <c r="I664" i="3"/>
  <c r="H664" i="3" s="1"/>
  <c r="G664" i="3" s="1"/>
  <c r="I86" i="3"/>
  <c r="H86" i="3" s="1"/>
  <c r="G86" i="3" s="1"/>
  <c r="I1023" i="3"/>
  <c r="H1023" i="3" s="1"/>
  <c r="G1023" i="3" s="1"/>
  <c r="I1151" i="3"/>
  <c r="H1151" i="3" s="1"/>
  <c r="G1151" i="3" s="1"/>
  <c r="I691" i="3"/>
  <c r="H691" i="3" s="1"/>
  <c r="G691" i="3" s="1"/>
  <c r="I134" i="3"/>
  <c r="H134" i="3" s="1"/>
  <c r="G134" i="3" s="1"/>
  <c r="I732" i="3"/>
  <c r="H732" i="3" s="1"/>
  <c r="G732" i="3" s="1"/>
  <c r="I612" i="3"/>
  <c r="H612" i="3" s="1"/>
  <c r="G612" i="3" s="1"/>
  <c r="I141" i="3"/>
  <c r="H141" i="3" s="1"/>
  <c r="G141" i="3" s="1"/>
  <c r="I890" i="3"/>
  <c r="H890" i="3" s="1"/>
  <c r="G890" i="3" s="1"/>
  <c r="I208" i="3"/>
  <c r="H208" i="3" s="1"/>
  <c r="G208" i="3" s="1"/>
  <c r="I578" i="3"/>
  <c r="H578" i="3" s="1"/>
  <c r="G578" i="3" s="1"/>
  <c r="I132" i="3"/>
  <c r="H132" i="3" s="1"/>
  <c r="G132" i="3" s="1"/>
  <c r="I809" i="3"/>
  <c r="H809" i="3" s="1"/>
  <c r="G809" i="3" s="1"/>
  <c r="I1218" i="3"/>
  <c r="H1218" i="3" s="1"/>
  <c r="G1218" i="3" s="1"/>
  <c r="I1388" i="3"/>
  <c r="H1388" i="3" s="1"/>
  <c r="G1388" i="3" s="1"/>
  <c r="I1425" i="3"/>
  <c r="H1425" i="3" s="1"/>
  <c r="G1425" i="3" s="1"/>
  <c r="I1440" i="3"/>
  <c r="H1440" i="3" s="1"/>
  <c r="G1440" i="3" s="1"/>
  <c r="I58" i="3"/>
  <c r="H58" i="3" s="1"/>
  <c r="G58" i="3" s="1"/>
  <c r="I390" i="3"/>
  <c r="H390" i="3" s="1"/>
  <c r="G390" i="3" s="1"/>
  <c r="I780" i="3"/>
  <c r="H780" i="3" s="1"/>
  <c r="G780" i="3" s="1"/>
  <c r="I601" i="3"/>
  <c r="H601" i="3" s="1"/>
  <c r="G601" i="3" s="1"/>
  <c r="I373" i="3"/>
  <c r="H373" i="3" s="1"/>
  <c r="G373" i="3" s="1"/>
  <c r="I581" i="3"/>
  <c r="H581" i="3" s="1"/>
  <c r="G581" i="3" s="1"/>
  <c r="I265" i="3"/>
  <c r="H265" i="3" s="1"/>
  <c r="G265" i="3" s="1"/>
  <c r="I776" i="3"/>
  <c r="H776" i="3" s="1"/>
  <c r="G776" i="3" s="1"/>
  <c r="I824" i="3"/>
  <c r="H824" i="3" s="1"/>
  <c r="G824" i="3" s="1"/>
  <c r="I1550" i="3"/>
  <c r="H1550" i="3" s="1"/>
  <c r="G1550" i="3" s="1"/>
  <c r="I1368" i="3"/>
  <c r="H1368" i="3" s="1"/>
  <c r="G1368" i="3" s="1"/>
  <c r="I1248" i="3"/>
  <c r="H1248" i="3" s="1"/>
  <c r="G1248" i="3" s="1"/>
  <c r="I527" i="3"/>
  <c r="H527" i="3" s="1"/>
  <c r="G527" i="3" s="1"/>
  <c r="I1408" i="3"/>
  <c r="H1408" i="3" s="1"/>
  <c r="G1408" i="3" s="1"/>
  <c r="I1490" i="3"/>
  <c r="H1490" i="3" s="1"/>
  <c r="G1490" i="3" s="1"/>
  <c r="I1160" i="3"/>
  <c r="H1160" i="3" s="1"/>
  <c r="G1160" i="3" s="1"/>
  <c r="I1070" i="3"/>
  <c r="H1070" i="3" s="1"/>
  <c r="G1070" i="3" s="1"/>
  <c r="I1254" i="3"/>
  <c r="H1254" i="3" s="1"/>
  <c r="G1254" i="3" s="1"/>
  <c r="I1357" i="3"/>
  <c r="H1357" i="3" s="1"/>
  <c r="G1357" i="3" s="1"/>
  <c r="I1305" i="3"/>
  <c r="H1305" i="3" s="1"/>
  <c r="G1305" i="3" s="1"/>
  <c r="I149" i="3"/>
  <c r="H149" i="3" s="1"/>
  <c r="G149" i="3" s="1"/>
  <c r="I973" i="3"/>
  <c r="H973" i="3" s="1"/>
  <c r="G973" i="3" s="1"/>
  <c r="I733" i="3"/>
  <c r="H733" i="3" s="1"/>
  <c r="G733" i="3" s="1"/>
  <c r="I559" i="3"/>
  <c r="H559" i="3" s="1"/>
  <c r="G559" i="3" s="1"/>
  <c r="I637" i="3"/>
  <c r="H637" i="3" s="1"/>
  <c r="G637" i="3" s="1"/>
  <c r="I1217" i="3"/>
  <c r="H1217" i="3" s="1"/>
  <c r="G1217" i="3" s="1"/>
  <c r="I589" i="3"/>
  <c r="H589" i="3" s="1"/>
  <c r="G589" i="3" s="1"/>
  <c r="I651" i="3"/>
  <c r="H651" i="3" s="1"/>
  <c r="G651" i="3" s="1"/>
  <c r="I1406" i="3"/>
  <c r="H1406" i="3" s="1"/>
  <c r="G1406" i="3" s="1"/>
  <c r="I46" i="3"/>
  <c r="H46" i="3" s="1"/>
  <c r="G46" i="3" s="1"/>
  <c r="I1313" i="3"/>
  <c r="H1313" i="3" s="1"/>
  <c r="G1313" i="3" s="1"/>
  <c r="I817" i="3"/>
  <c r="H817" i="3" s="1"/>
  <c r="G817" i="3" s="1"/>
  <c r="I508" i="3"/>
  <c r="H508" i="3" s="1"/>
  <c r="G508" i="3" s="1"/>
  <c r="I1394" i="3"/>
  <c r="H1394" i="3" s="1"/>
  <c r="G1394" i="3" s="1"/>
  <c r="I1137" i="3"/>
  <c r="H1137" i="3" s="1"/>
  <c r="G1137" i="3" s="1"/>
  <c r="I452" i="3"/>
  <c r="H452" i="3" s="1"/>
  <c r="G452" i="3" s="1"/>
  <c r="I302" i="3"/>
  <c r="H302" i="3" s="1"/>
  <c r="G302" i="3" s="1"/>
  <c r="I741" i="3"/>
  <c r="H741" i="3" s="1"/>
  <c r="G741" i="3" s="1"/>
  <c r="I151" i="3"/>
  <c r="H151" i="3" s="1"/>
  <c r="G151" i="3" s="1"/>
  <c r="I825" i="3"/>
  <c r="H825" i="3" s="1"/>
  <c r="G825" i="3" s="1"/>
  <c r="I177" i="3"/>
  <c r="H177" i="3" s="1"/>
  <c r="G177" i="3" s="1"/>
  <c r="I369" i="3"/>
  <c r="H369" i="3" s="1"/>
  <c r="G369" i="3" s="1"/>
  <c r="I1021" i="3"/>
  <c r="H1021" i="3" s="1"/>
  <c r="G1021" i="3" s="1"/>
  <c r="I1323" i="3"/>
  <c r="H1323" i="3" s="1"/>
  <c r="G1323" i="3" s="1"/>
  <c r="I785" i="3"/>
  <c r="H785" i="3" s="1"/>
  <c r="G785" i="3" s="1"/>
  <c r="I1314" i="3"/>
  <c r="H1314" i="3" s="1"/>
  <c r="G1314" i="3" s="1"/>
  <c r="I562" i="3"/>
  <c r="H562" i="3" s="1"/>
  <c r="G562" i="3" s="1"/>
  <c r="I534" i="3"/>
  <c r="H534" i="3" s="1"/>
  <c r="G534" i="3" s="1"/>
  <c r="I1452" i="3"/>
  <c r="H1452" i="3" s="1"/>
  <c r="G1452" i="3" s="1"/>
  <c r="I49" i="3"/>
  <c r="H49" i="3" s="1"/>
  <c r="G49" i="3" s="1"/>
  <c r="I844" i="3"/>
  <c r="H844" i="3" s="1"/>
  <c r="G844" i="3" s="1"/>
  <c r="I1046" i="3"/>
  <c r="H1046" i="3" s="1"/>
  <c r="G1046" i="3" s="1"/>
  <c r="I1435" i="3"/>
  <c r="H1435" i="3" s="1"/>
  <c r="G1435" i="3" s="1"/>
  <c r="I921" i="3"/>
  <c r="H921" i="3" s="1"/>
  <c r="G921" i="3" s="1"/>
  <c r="I1519" i="3"/>
  <c r="H1519" i="3" s="1"/>
  <c r="G1519" i="3" s="1"/>
  <c r="I1339" i="3"/>
  <c r="H1339" i="3" s="1"/>
  <c r="G1339" i="3" s="1"/>
  <c r="I1360" i="3"/>
  <c r="H1360" i="3" s="1"/>
  <c r="G1360" i="3" s="1"/>
  <c r="I456" i="3"/>
  <c r="H456" i="3" s="1"/>
  <c r="G456" i="3" s="1"/>
  <c r="I340" i="3"/>
  <c r="H340" i="3" s="1"/>
  <c r="G340" i="3" s="1"/>
  <c r="I1146" i="3"/>
  <c r="H1146" i="3" s="1"/>
  <c r="G1146" i="3" s="1"/>
  <c r="I582" i="3"/>
  <c r="H582" i="3" s="1"/>
  <c r="G582" i="3" s="1"/>
  <c r="I217" i="3"/>
  <c r="H217" i="3" s="1"/>
  <c r="G217" i="3" s="1"/>
  <c r="I873" i="3"/>
  <c r="H873" i="3" s="1"/>
  <c r="G873" i="3" s="1"/>
  <c r="I110" i="3"/>
  <c r="H110" i="3" s="1"/>
  <c r="G110" i="3" s="1"/>
  <c r="I915" i="3"/>
  <c r="H915" i="3" s="1"/>
  <c r="G915" i="3" s="1"/>
  <c r="I171" i="3"/>
  <c r="H171" i="3" s="1"/>
  <c r="G171" i="3" s="1"/>
  <c r="I72" i="3"/>
  <c r="H72" i="3" s="1"/>
  <c r="G72" i="3" s="1"/>
  <c r="I1127" i="3"/>
  <c r="H1127" i="3" s="1"/>
  <c r="G1127" i="3" s="1"/>
  <c r="I716" i="3"/>
  <c r="H716" i="3" s="1"/>
  <c r="G716" i="3" s="1"/>
  <c r="I1072" i="3"/>
  <c r="H1072" i="3" s="1"/>
  <c r="G1072" i="3" s="1"/>
  <c r="I820" i="3"/>
  <c r="H820" i="3" s="1"/>
  <c r="G820" i="3" s="1"/>
  <c r="I1134" i="3"/>
  <c r="H1134" i="3" s="1"/>
  <c r="G1134" i="3" s="1"/>
  <c r="I1534" i="3"/>
  <c r="H1534" i="3" s="1"/>
  <c r="G1534" i="3" s="1"/>
  <c r="I969" i="3"/>
  <c r="H969" i="3" s="1"/>
  <c r="G969" i="3" s="1"/>
  <c r="I1086" i="3"/>
  <c r="H1086" i="3" s="1"/>
  <c r="G1086" i="3" s="1"/>
  <c r="I1409" i="3"/>
  <c r="H1409" i="3" s="1"/>
  <c r="G1409" i="3" s="1"/>
  <c r="I284" i="3"/>
  <c r="H284" i="3" s="1"/>
  <c r="G284" i="3" s="1"/>
  <c r="I71" i="3"/>
  <c r="H71" i="3" s="1"/>
  <c r="G71" i="3" s="1"/>
  <c r="I567" i="3"/>
  <c r="H567" i="3" s="1"/>
  <c r="G567" i="3" s="1"/>
  <c r="I1470" i="3"/>
  <c r="H1470" i="3" s="1"/>
  <c r="G1470" i="3" s="1"/>
  <c r="I544" i="3"/>
  <c r="H544" i="3" s="1"/>
  <c r="G544" i="3" s="1"/>
  <c r="I102" i="3"/>
  <c r="H102" i="3" s="1"/>
  <c r="G102" i="3" s="1"/>
  <c r="I1320" i="3"/>
  <c r="H1320" i="3" s="1"/>
  <c r="G1320" i="3" s="1"/>
  <c r="I871" i="3"/>
  <c r="H871" i="3" s="1"/>
  <c r="G871" i="3" s="1"/>
  <c r="I303" i="3"/>
  <c r="H303" i="3" s="1"/>
  <c r="G303" i="3" s="1"/>
  <c r="I168" i="3"/>
  <c r="H168" i="3" s="1"/>
  <c r="G168" i="3" s="1"/>
  <c r="I1223" i="3"/>
  <c r="H1223" i="3" s="1"/>
  <c r="G1223" i="3" s="1"/>
  <c r="I435" i="3"/>
  <c r="H435" i="3" s="1"/>
  <c r="G435" i="3" s="1"/>
  <c r="I517" i="3"/>
  <c r="H517" i="3" s="1"/>
  <c r="G517" i="3" s="1"/>
  <c r="I1354" i="3"/>
  <c r="H1354" i="3" s="1"/>
  <c r="G1354" i="3" s="1"/>
  <c r="I677" i="3"/>
  <c r="H677" i="3" s="1"/>
  <c r="G677" i="3" s="1"/>
  <c r="I862" i="3"/>
  <c r="H862" i="3" s="1"/>
  <c r="G862" i="3" s="1"/>
  <c r="I706" i="3"/>
  <c r="H706" i="3" s="1"/>
  <c r="G706" i="3" s="1"/>
  <c r="I836" i="3"/>
  <c r="H836" i="3" s="1"/>
  <c r="G836" i="3" s="1"/>
  <c r="I257" i="3"/>
  <c r="H257" i="3" s="1"/>
  <c r="G257" i="3" s="1"/>
  <c r="I561" i="3"/>
  <c r="H561" i="3" s="1"/>
  <c r="G561" i="3" s="1"/>
  <c r="I1510" i="3"/>
  <c r="H1510" i="3" s="1"/>
  <c r="G1510" i="3" s="1"/>
  <c r="I690" i="3"/>
  <c r="H690" i="3" s="1"/>
  <c r="G690" i="3" s="1"/>
  <c r="I763" i="3"/>
  <c r="H763" i="3" s="1"/>
  <c r="G763" i="3" s="1"/>
  <c r="I1192" i="3"/>
  <c r="H1192" i="3" s="1"/>
  <c r="G1192" i="3" s="1"/>
  <c r="I799" i="3"/>
  <c r="H799" i="3" s="1"/>
  <c r="G799" i="3" s="1"/>
  <c r="I948" i="3"/>
  <c r="H948" i="3" s="1"/>
  <c r="G948" i="3" s="1"/>
  <c r="I32" i="3"/>
  <c r="H32" i="3" s="1"/>
  <c r="G32" i="3" s="1"/>
  <c r="I367" i="3"/>
  <c r="H367" i="3" s="1"/>
  <c r="G367" i="3" s="1"/>
  <c r="I15" i="3"/>
  <c r="H15" i="3" s="1"/>
  <c r="G15" i="3" s="1"/>
  <c r="I714" i="3"/>
  <c r="H714" i="3" s="1"/>
  <c r="G714" i="3" s="1"/>
  <c r="I908" i="3"/>
  <c r="H908" i="3" s="1"/>
  <c r="G908" i="3" s="1"/>
  <c r="I150" i="3"/>
  <c r="H150" i="3" s="1"/>
  <c r="G150" i="3" s="1"/>
  <c r="I675" i="3"/>
  <c r="H675" i="3" s="1"/>
  <c r="G675" i="3" s="1"/>
  <c r="I127" i="3"/>
  <c r="H127" i="3" s="1"/>
  <c r="G127" i="3" s="1"/>
  <c r="I1249" i="3"/>
  <c r="H1249" i="3" s="1"/>
  <c r="G1249" i="3" s="1"/>
  <c r="I1189" i="3"/>
  <c r="H1189" i="3" s="1"/>
  <c r="G1189" i="3" s="1"/>
  <c r="I421" i="3"/>
  <c r="H421" i="3" s="1"/>
  <c r="G421" i="3" s="1"/>
  <c r="I52" i="3"/>
  <c r="H52" i="3" s="1"/>
  <c r="G52" i="3" s="1"/>
  <c r="I1545" i="3"/>
  <c r="H1545" i="3" s="1"/>
  <c r="G1545" i="3" s="1"/>
  <c r="I1087" i="3"/>
  <c r="H1087" i="3" s="1"/>
  <c r="G1087" i="3" s="1"/>
  <c r="I278" i="3"/>
  <c r="H278" i="3" s="1"/>
  <c r="G278" i="3" s="1"/>
  <c r="I1201" i="3"/>
  <c r="H1201" i="3" s="1"/>
  <c r="G1201" i="3" s="1"/>
  <c r="I447" i="3"/>
  <c r="H447" i="3" s="1"/>
  <c r="G447" i="3" s="1"/>
  <c r="I192" i="3"/>
  <c r="H192" i="3" s="1"/>
  <c r="G192" i="3" s="1"/>
  <c r="I1262" i="3"/>
  <c r="H1262" i="3" s="1"/>
  <c r="G1262" i="3" s="1"/>
  <c r="I205" i="3"/>
  <c r="H205" i="3" s="1"/>
  <c r="G205" i="3" s="1"/>
  <c r="I251" i="3"/>
  <c r="H251" i="3" s="1"/>
  <c r="G251" i="3" s="1"/>
  <c r="I516" i="3"/>
  <c r="H516" i="3" s="1"/>
  <c r="G516" i="3" s="1"/>
  <c r="I1071" i="3"/>
  <c r="H1071" i="3" s="1"/>
  <c r="G1071" i="3" s="1"/>
  <c r="I906" i="3"/>
  <c r="H906" i="3" s="1"/>
  <c r="G906" i="3" s="1"/>
  <c r="I368" i="3"/>
  <c r="H368" i="3" s="1"/>
  <c r="G368" i="3" s="1"/>
  <c r="I1344" i="3"/>
  <c r="H1344" i="3" s="1"/>
  <c r="G1344" i="3" s="1"/>
  <c r="I1081" i="3"/>
  <c r="H1081" i="3" s="1"/>
  <c r="G1081" i="3" s="1"/>
  <c r="I1074" i="3"/>
  <c r="H1074" i="3" s="1"/>
  <c r="G1074" i="3" s="1"/>
  <c r="I889" i="3"/>
  <c r="H889" i="3" s="1"/>
  <c r="G889" i="3" s="1"/>
  <c r="I79" i="3"/>
  <c r="H79" i="3" s="1"/>
  <c r="G79" i="3" s="1"/>
  <c r="I498" i="3"/>
  <c r="H498" i="3" s="1"/>
  <c r="G498" i="3" s="1"/>
  <c r="I840" i="3"/>
  <c r="H840" i="3" s="1"/>
  <c r="G840" i="3" s="1"/>
  <c r="I475" i="3"/>
  <c r="H475" i="3" s="1"/>
  <c r="G475" i="3" s="1"/>
  <c r="I295" i="3"/>
  <c r="H295" i="3" s="1"/>
  <c r="G295" i="3" s="1"/>
  <c r="I5" i="3"/>
  <c r="H5" i="3" s="1"/>
  <c r="G5" i="3" s="1"/>
  <c r="I788" i="3"/>
  <c r="H788" i="3" s="1"/>
  <c r="G788" i="3" s="1"/>
  <c r="I458" i="3"/>
  <c r="H458" i="3" s="1"/>
  <c r="G458" i="3" s="1"/>
  <c r="I1351" i="3"/>
  <c r="H1351" i="3" s="1"/>
  <c r="G1351" i="3" s="1"/>
  <c r="I1336" i="3"/>
  <c r="H1336" i="3" s="1"/>
  <c r="G1336" i="3" s="1"/>
  <c r="I312" i="3"/>
  <c r="H312" i="3" s="1"/>
  <c r="G312" i="3" s="1"/>
  <c r="I905" i="3"/>
  <c r="H905" i="3" s="1"/>
  <c r="G905" i="3" s="1"/>
  <c r="I341" i="3"/>
  <c r="H341" i="3" s="1"/>
  <c r="G341" i="3" s="1"/>
  <c r="I16" i="3"/>
  <c r="H16" i="3" s="1"/>
  <c r="G16" i="3" s="1"/>
  <c r="I81" i="3"/>
  <c r="H81" i="3" s="1"/>
  <c r="G81" i="3" s="1"/>
  <c r="I1105" i="3"/>
  <c r="H1105" i="3" s="1"/>
  <c r="G1105" i="3" s="1"/>
  <c r="I143" i="3"/>
  <c r="H143" i="3" s="1"/>
  <c r="G143" i="3" s="1"/>
  <c r="I430" i="3"/>
  <c r="H430" i="3" s="1"/>
  <c r="G430" i="3" s="1"/>
  <c r="I1382" i="3"/>
  <c r="H1382" i="3" s="1"/>
  <c r="G1382" i="3" s="1"/>
  <c r="I455" i="3"/>
  <c r="H455" i="3" s="1"/>
  <c r="G455" i="3" s="1"/>
  <c r="I1158" i="3"/>
  <c r="H1158" i="3" s="1"/>
  <c r="G1158" i="3" s="1"/>
  <c r="I301" i="3"/>
  <c r="H301" i="3" s="1"/>
  <c r="G301" i="3" s="1"/>
  <c r="I944" i="3"/>
  <c r="H944" i="3" s="1"/>
  <c r="G944" i="3" s="1"/>
  <c r="I1486" i="3"/>
  <c r="H1486" i="3" s="1"/>
  <c r="G1486" i="3" s="1"/>
  <c r="I1226" i="3"/>
  <c r="H1226" i="3" s="1"/>
  <c r="G1226" i="3" s="1"/>
  <c r="I25" i="3"/>
  <c r="H25" i="3" s="1"/>
  <c r="G25" i="3" s="1"/>
  <c r="I483" i="3"/>
  <c r="H483" i="3" s="1"/>
  <c r="G483" i="3" s="1"/>
  <c r="I188" i="3"/>
  <c r="H188" i="3" s="1"/>
  <c r="G188" i="3" s="1"/>
  <c r="I395" i="3"/>
  <c r="H395" i="3" s="1"/>
  <c r="G395" i="3" s="1"/>
  <c r="I327" i="3"/>
  <c r="H327" i="3" s="1"/>
  <c r="G327" i="3" s="1"/>
  <c r="I1125" i="3"/>
  <c r="H1125" i="3" s="1"/>
  <c r="G1125" i="3" s="1"/>
  <c r="I233" i="3"/>
  <c r="H233" i="3" s="1"/>
  <c r="G233" i="3" s="1"/>
  <c r="I433" i="3"/>
  <c r="H433" i="3" s="1"/>
  <c r="G433" i="3" s="1"/>
  <c r="I960" i="3"/>
  <c r="H960" i="3" s="1"/>
  <c r="G960" i="3" s="1"/>
  <c r="I145" i="3"/>
  <c r="H145" i="3" s="1"/>
  <c r="G145" i="3" s="1"/>
  <c r="I1537" i="3"/>
  <c r="H1537" i="3" s="1"/>
  <c r="G1537" i="3" s="1"/>
  <c r="I100" i="3"/>
  <c r="H100" i="3" s="1"/>
  <c r="G100" i="3" s="1"/>
  <c r="I625" i="3"/>
  <c r="H625" i="3" s="1"/>
  <c r="G625" i="3" s="1"/>
  <c r="I262" i="3"/>
  <c r="H262" i="3" s="1"/>
  <c r="G262" i="3" s="1"/>
  <c r="I1426" i="3"/>
  <c r="H1426" i="3" s="1"/>
  <c r="G1426" i="3" s="1"/>
  <c r="I857" i="3"/>
  <c r="H857" i="3" s="1"/>
  <c r="G857" i="3" s="1"/>
  <c r="I442" i="3"/>
  <c r="H442" i="3" s="1"/>
  <c r="G442" i="3" s="1"/>
  <c r="I169" i="3"/>
  <c r="H169" i="3" s="1"/>
  <c r="G169" i="3" s="1"/>
  <c r="I804" i="3"/>
  <c r="H804" i="3" s="1"/>
  <c r="G804" i="3" s="1"/>
  <c r="I698" i="3"/>
  <c r="H698" i="3" s="1"/>
  <c r="G698" i="3" s="1"/>
  <c r="I306" i="3"/>
  <c r="H306" i="3" s="1"/>
  <c r="G306" i="3" s="1"/>
  <c r="I64" i="3"/>
  <c r="H64" i="3" s="1"/>
  <c r="G64" i="3" s="1"/>
  <c r="I1373" i="3"/>
  <c r="H1373" i="3" s="1"/>
  <c r="G1373" i="3" s="1"/>
  <c r="I1032" i="3"/>
  <c r="H1032" i="3" s="1"/>
  <c r="G1032" i="3" s="1"/>
  <c r="I1012" i="3"/>
  <c r="H1012" i="3" s="1"/>
  <c r="G1012" i="3" s="1"/>
  <c r="I868" i="3"/>
  <c r="H868" i="3" s="1"/>
  <c r="G868" i="3" s="1"/>
  <c r="I1080" i="3"/>
  <c r="H1080" i="3" s="1"/>
  <c r="G1080" i="3" s="1"/>
  <c r="I1075" i="3"/>
  <c r="H1075" i="3" s="1"/>
  <c r="G1075" i="3" s="1"/>
  <c r="I1065" i="3"/>
  <c r="H1065" i="3" s="1"/>
  <c r="G1065" i="3" s="1"/>
  <c r="I1130" i="3"/>
  <c r="H1130" i="3" s="1"/>
  <c r="G1130" i="3" s="1"/>
  <c r="I329" i="3"/>
  <c r="H329" i="3" s="1"/>
  <c r="G329" i="3" s="1"/>
  <c r="I160" i="3"/>
  <c r="H160" i="3" s="1"/>
  <c r="G160" i="3" s="1"/>
  <c r="I1028" i="3"/>
  <c r="H1028" i="3" s="1"/>
  <c r="G1028" i="3" s="1"/>
  <c r="I461" i="3"/>
  <c r="H461" i="3" s="1"/>
  <c r="G461" i="3" s="1"/>
  <c r="I556" i="3"/>
  <c r="H556" i="3" s="1"/>
  <c r="G556" i="3" s="1"/>
  <c r="I288" i="3"/>
  <c r="H288" i="3" s="1"/>
  <c r="G288" i="3" s="1"/>
  <c r="I724" i="3"/>
  <c r="H724" i="3" s="1"/>
  <c r="G724" i="3" s="1"/>
  <c r="I1104" i="3"/>
  <c r="H1104" i="3" s="1"/>
  <c r="G1104" i="3" s="1"/>
  <c r="I203" i="3"/>
  <c r="H203" i="3" s="1"/>
  <c r="G203" i="3" s="1"/>
  <c r="I1191" i="3"/>
  <c r="H1191" i="3" s="1"/>
  <c r="G1191" i="3" s="1"/>
  <c r="I1250" i="3"/>
  <c r="H1250" i="3" s="1"/>
  <c r="G1250" i="3" s="1"/>
  <c r="I743" i="3"/>
  <c r="H743" i="3" s="1"/>
  <c r="G743" i="3" s="1"/>
  <c r="I122" i="3"/>
  <c r="H122" i="3" s="1"/>
  <c r="G122" i="3" s="1"/>
  <c r="I884" i="3"/>
  <c r="H884" i="3" s="1"/>
  <c r="G884" i="3" s="1"/>
  <c r="I426" i="3"/>
  <c r="H426" i="3" s="1"/>
  <c r="G426" i="3" s="1"/>
  <c r="I1139" i="3"/>
  <c r="H1139" i="3" s="1"/>
  <c r="G1139" i="3" s="1"/>
  <c r="I1268" i="3"/>
  <c r="H1268" i="3" s="1"/>
  <c r="G1268" i="3" s="1"/>
  <c r="I361" i="3"/>
  <c r="H361" i="3" s="1"/>
  <c r="G361" i="3" s="1"/>
  <c r="I1259" i="3"/>
  <c r="H1259" i="3" s="1"/>
  <c r="G1259" i="3" s="1"/>
  <c r="I764" i="3"/>
  <c r="H764" i="3" s="1"/>
  <c r="G764" i="3" s="1"/>
  <c r="I1180" i="3"/>
  <c r="H1180" i="3" s="1"/>
  <c r="G1180" i="3" s="1"/>
  <c r="I374" i="3"/>
  <c r="H374" i="3" s="1"/>
  <c r="G374" i="3" s="1"/>
  <c r="I694" i="3"/>
  <c r="H694" i="3" s="1"/>
  <c r="G694" i="3" s="1"/>
  <c r="I1499" i="3"/>
  <c r="H1499" i="3" s="1"/>
  <c r="G1499" i="3" s="1"/>
  <c r="I841" i="3"/>
  <c r="H841" i="3" s="1"/>
  <c r="G841" i="3" s="1"/>
  <c r="I985" i="3"/>
  <c r="H985" i="3" s="1"/>
  <c r="G985" i="3" s="1"/>
  <c r="I253" i="3"/>
  <c r="H253" i="3" s="1"/>
  <c r="G253" i="3" s="1"/>
  <c r="I736" i="3"/>
  <c r="H736" i="3" s="1"/>
  <c r="G736" i="3" s="1"/>
  <c r="I528" i="3"/>
  <c r="H528" i="3" s="1"/>
  <c r="G528" i="3" s="1"/>
  <c r="I1229" i="3"/>
  <c r="H1229" i="3" s="1"/>
  <c r="G1229" i="3" s="1"/>
  <c r="I719" i="3"/>
  <c r="H719" i="3" s="1"/>
  <c r="G719" i="3" s="1"/>
  <c r="I410" i="3"/>
  <c r="H410" i="3" s="1"/>
  <c r="G410" i="3" s="1"/>
  <c r="I1304" i="3"/>
  <c r="H1304" i="3" s="1"/>
  <c r="G1304" i="3" s="1"/>
  <c r="I518" i="3"/>
  <c r="H518" i="3" s="1"/>
  <c r="G518" i="3" s="1"/>
  <c r="I876" i="3"/>
  <c r="H876" i="3" s="1"/>
  <c r="G876" i="3" s="1"/>
  <c r="I891" i="3"/>
  <c r="H891" i="3" s="1"/>
  <c r="G891" i="3" s="1"/>
  <c r="I1194" i="3"/>
  <c r="H1194" i="3" s="1"/>
  <c r="G1194" i="3" s="1"/>
  <c r="I1309" i="3"/>
  <c r="H1309" i="3" s="1"/>
  <c r="G1309" i="3" s="1"/>
  <c r="I1380" i="3"/>
  <c r="H1380" i="3" s="1"/>
  <c r="G1380" i="3" s="1"/>
  <c r="I530" i="3"/>
  <c r="H530" i="3" s="1"/>
  <c r="G530" i="3" s="1"/>
  <c r="I146" i="3"/>
  <c r="H146" i="3" s="1"/>
  <c r="G146" i="3" s="1"/>
  <c r="I1349" i="3"/>
  <c r="H1349" i="3" s="1"/>
  <c r="G1349" i="3" s="1"/>
  <c r="I560" i="3"/>
  <c r="H560" i="3" s="1"/>
  <c r="G560" i="3" s="1"/>
  <c r="I67" i="3"/>
  <c r="H67" i="3" s="1"/>
  <c r="G67" i="3" s="1"/>
  <c r="I345" i="3"/>
  <c r="H345" i="3" s="1"/>
  <c r="G345" i="3" s="1"/>
  <c r="I1407" i="3"/>
  <c r="H1407" i="3" s="1"/>
  <c r="G1407" i="3" s="1"/>
  <c r="I962" i="3"/>
  <c r="H962" i="3" s="1"/>
  <c r="G962" i="3" s="1"/>
  <c r="I720" i="3"/>
  <c r="H720" i="3" s="1"/>
  <c r="G720" i="3" s="1"/>
  <c r="I901" i="3"/>
  <c r="H901" i="3" s="1"/>
  <c r="G901" i="3" s="1"/>
  <c r="I1488" i="3"/>
  <c r="H1488" i="3" s="1"/>
  <c r="G1488" i="3" s="1"/>
  <c r="I108" i="3"/>
  <c r="H108" i="3" s="1"/>
  <c r="G108" i="3" s="1"/>
  <c r="I966" i="3"/>
  <c r="H966" i="3" s="1"/>
  <c r="G966" i="3" s="1"/>
  <c r="I106" i="3"/>
  <c r="H106" i="3" s="1"/>
  <c r="G106" i="3" s="1"/>
  <c r="I535" i="3"/>
  <c r="H535" i="3" s="1"/>
  <c r="G535" i="3" s="1"/>
  <c r="I1234" i="3"/>
  <c r="H1234" i="3" s="1"/>
  <c r="G1234" i="3" s="1"/>
  <c r="I135" i="3"/>
  <c r="H135" i="3" s="1"/>
  <c r="G135" i="3" s="1"/>
  <c r="I931" i="3"/>
  <c r="H931" i="3" s="1"/>
  <c r="G931" i="3" s="1"/>
  <c r="I237" i="3"/>
  <c r="H237" i="3" s="1"/>
  <c r="G237" i="3" s="1"/>
  <c r="I709" i="3"/>
  <c r="H709" i="3" s="1"/>
  <c r="G709" i="3" s="1"/>
  <c r="I314" i="3"/>
  <c r="H314" i="3" s="1"/>
  <c r="G314" i="3" s="1"/>
  <c r="I521" i="3"/>
  <c r="H521" i="3" s="1"/>
  <c r="G521" i="3" s="1"/>
  <c r="I263" i="3"/>
  <c r="H263" i="3" s="1"/>
  <c r="G263" i="3" s="1"/>
  <c r="I875" i="3"/>
  <c r="H875" i="3" s="1"/>
  <c r="G875" i="3" s="1"/>
  <c r="I855" i="3"/>
  <c r="H855" i="3" s="1"/>
  <c r="G855" i="3" s="1"/>
  <c r="I731" i="3"/>
  <c r="H731" i="3" s="1"/>
  <c r="G731" i="3" s="1"/>
  <c r="I646" i="3"/>
  <c r="H646" i="3" s="1"/>
  <c r="G646" i="3" s="1"/>
  <c r="I998" i="3"/>
  <c r="H998" i="3" s="1"/>
  <c r="G998" i="3" s="1"/>
  <c r="I972" i="3"/>
  <c r="H972" i="3" s="1"/>
  <c r="G972" i="3" s="1"/>
  <c r="I357" i="3"/>
  <c r="H357" i="3" s="1"/>
  <c r="G357" i="3" s="1"/>
  <c r="I997" i="3"/>
  <c r="H997" i="3" s="1"/>
  <c r="G997" i="3" s="1"/>
  <c r="I1441" i="3"/>
  <c r="H1441" i="3" s="1"/>
  <c r="G1441" i="3" s="1"/>
  <c r="I639" i="3"/>
  <c r="H639" i="3" s="1"/>
  <c r="G639" i="3" s="1"/>
  <c r="I317" i="3"/>
  <c r="H317" i="3" s="1"/>
  <c r="G317" i="3" s="1"/>
  <c r="I1131" i="3"/>
  <c r="H1131" i="3" s="1"/>
  <c r="G1131" i="3" s="1"/>
  <c r="I1482" i="3"/>
  <c r="H1482" i="3" s="1"/>
  <c r="G1482" i="3" s="1"/>
  <c r="I941" i="3"/>
  <c r="H941" i="3" s="1"/>
  <c r="G941" i="3" s="1"/>
  <c r="I599" i="3"/>
  <c r="H599" i="3" s="1"/>
  <c r="G599" i="3" s="1"/>
  <c r="I895" i="3"/>
  <c r="H895" i="3" s="1"/>
  <c r="G895" i="3" s="1"/>
  <c r="I226" i="3"/>
  <c r="H226" i="3" s="1"/>
  <c r="G226" i="3" s="1"/>
  <c r="I54" i="3"/>
  <c r="H54" i="3" s="1"/>
  <c r="G54" i="3" s="1"/>
  <c r="I1165" i="3"/>
  <c r="H1165" i="3" s="1"/>
  <c r="G1165" i="3" s="1"/>
  <c r="I1276" i="3"/>
  <c r="H1276" i="3" s="1"/>
  <c r="G1276" i="3" s="1"/>
  <c r="I715" i="3"/>
  <c r="H715" i="3" s="1"/>
  <c r="G715" i="3" s="1"/>
  <c r="I299" i="3"/>
  <c r="H299" i="3" s="1"/>
  <c r="G299" i="3" s="1"/>
  <c r="I1384" i="3"/>
  <c r="H1384" i="3" s="1"/>
  <c r="G1384" i="3" s="1"/>
  <c r="I497" i="3"/>
  <c r="H497" i="3" s="1"/>
  <c r="G497" i="3" s="1"/>
  <c r="I1489" i="3"/>
  <c r="H1489" i="3" s="1"/>
  <c r="G1489" i="3" s="1"/>
  <c r="I708" i="3"/>
  <c r="H708" i="3" s="1"/>
  <c r="G708" i="3" s="1"/>
  <c r="I971" i="3"/>
  <c r="H971" i="3" s="1"/>
  <c r="G971" i="3" s="1"/>
  <c r="I1174" i="3"/>
  <c r="H1174" i="3" s="1"/>
  <c r="G1174" i="3" s="1"/>
  <c r="I765" i="3"/>
  <c r="H765" i="3" s="1"/>
  <c r="G765" i="3" s="1"/>
  <c r="I1138" i="3"/>
  <c r="H1138" i="3" s="1"/>
  <c r="G1138" i="3" s="1"/>
  <c r="I990" i="3"/>
  <c r="H990" i="3" s="1"/>
  <c r="G990" i="3" s="1"/>
  <c r="I401" i="3"/>
  <c r="H401" i="3" s="1"/>
  <c r="G401" i="3" s="1"/>
  <c r="I490" i="3"/>
  <c r="H490" i="3" s="1"/>
  <c r="G490" i="3" s="1"/>
  <c r="I1346" i="3"/>
  <c r="H1346" i="3" s="1"/>
  <c r="G1346" i="3" s="1"/>
  <c r="I97" i="3"/>
  <c r="H97" i="3" s="1"/>
  <c r="G97" i="3" s="1"/>
  <c r="I851" i="3"/>
  <c r="H851" i="3" s="1"/>
  <c r="G851" i="3" s="1"/>
  <c r="I1442" i="3"/>
  <c r="H1442" i="3" s="1"/>
  <c r="G1442" i="3" s="1"/>
  <c r="I350" i="3"/>
  <c r="H350" i="3" s="1"/>
  <c r="G350" i="3" s="1"/>
  <c r="I494" i="3"/>
  <c r="H494" i="3" s="1"/>
  <c r="G494" i="3" s="1"/>
  <c r="I1398" i="3"/>
  <c r="H1398" i="3" s="1"/>
  <c r="G1398" i="3" s="1"/>
  <c r="I376" i="3"/>
  <c r="H376" i="3" s="1"/>
  <c r="G376" i="3" s="1"/>
  <c r="I946" i="3"/>
  <c r="H946" i="3" s="1"/>
  <c r="G946" i="3" s="1"/>
  <c r="I727" i="3"/>
  <c r="H727" i="3" s="1"/>
  <c r="G727" i="3" s="1"/>
  <c r="I318" i="3"/>
  <c r="H318" i="3" s="1"/>
  <c r="G318" i="3" s="1"/>
  <c r="I43" i="3"/>
  <c r="H43" i="3" s="1"/>
  <c r="G43" i="3" s="1"/>
  <c r="I1475" i="3"/>
  <c r="H1475" i="3" s="1"/>
  <c r="G1475" i="3" s="1"/>
  <c r="I44" i="3"/>
  <c r="H44" i="3" s="1"/>
  <c r="G44" i="3" s="1"/>
  <c r="I1204" i="3"/>
  <c r="H1204" i="3" s="1"/>
  <c r="G1204" i="3" s="1"/>
  <c r="I734" i="3"/>
  <c r="H734" i="3" s="1"/>
  <c r="G734" i="3" s="1"/>
  <c r="I839" i="3"/>
  <c r="H839" i="3" s="1"/>
  <c r="G839" i="3" s="1"/>
  <c r="I771" i="3"/>
  <c r="H771" i="3" s="1"/>
  <c r="G771" i="3" s="1"/>
  <c r="I622" i="3"/>
  <c r="H622" i="3" s="1"/>
  <c r="G622" i="3" s="1"/>
  <c r="I69" i="3"/>
  <c r="H69" i="3" s="1"/>
  <c r="G69" i="3" s="1"/>
  <c r="I1119" i="3"/>
  <c r="H1119" i="3" s="1"/>
  <c r="G1119" i="3" s="1"/>
  <c r="I660" i="3"/>
  <c r="H660" i="3" s="1"/>
  <c r="G660" i="3" s="1"/>
  <c r="I596" i="3"/>
  <c r="H596" i="3" s="1"/>
  <c r="G596" i="3" s="1"/>
  <c r="I888" i="3"/>
  <c r="H888" i="3" s="1"/>
  <c r="G888" i="3" s="1"/>
  <c r="I856" i="3"/>
  <c r="H856" i="3" s="1"/>
  <c r="G856" i="3" s="1"/>
  <c r="I721" i="3"/>
  <c r="H721" i="3" s="1"/>
  <c r="G721" i="3" s="1"/>
  <c r="I1457" i="3"/>
  <c r="H1457" i="3" s="1"/>
  <c r="G1457" i="3" s="1"/>
  <c r="I536" i="3"/>
  <c r="H536" i="3" s="1"/>
  <c r="G536" i="3" s="1"/>
  <c r="I1188" i="3"/>
  <c r="H1188" i="3" s="1"/>
  <c r="G1188" i="3" s="1"/>
  <c r="I821" i="3"/>
  <c r="H821" i="3" s="1"/>
  <c r="G821" i="3" s="1"/>
  <c r="I911" i="3"/>
  <c r="H911" i="3" s="1"/>
  <c r="G911" i="3" s="1"/>
  <c r="I449" i="3"/>
  <c r="H449" i="3" s="1"/>
  <c r="G449" i="3" s="1"/>
  <c r="I1412" i="3"/>
  <c r="H1412" i="3" s="1"/>
  <c r="G1412" i="3" s="1"/>
  <c r="I7" i="3"/>
  <c r="H7" i="3" s="1"/>
  <c r="G7" i="3" s="1"/>
  <c r="I283" i="3"/>
  <c r="H283" i="3" s="1"/>
  <c r="G283" i="3" s="1"/>
  <c r="I131" i="3"/>
  <c r="H131" i="3" s="1"/>
  <c r="G131" i="3" s="1"/>
  <c r="I1332" i="3"/>
  <c r="H1332" i="3" s="1"/>
  <c r="G1332" i="3" s="1"/>
  <c r="I678" i="3"/>
  <c r="H678" i="3" s="1"/>
  <c r="G678" i="3" s="1"/>
  <c r="I166" i="3"/>
  <c r="H166" i="3" s="1"/>
  <c r="G166" i="3" s="1"/>
  <c r="I157" i="3"/>
  <c r="H157" i="3" s="1"/>
  <c r="G157" i="3" s="1"/>
  <c r="I1450" i="3"/>
  <c r="H1450" i="3" s="1"/>
  <c r="G1450" i="3" s="1"/>
  <c r="I1316" i="3"/>
  <c r="H1316" i="3" s="1"/>
  <c r="G1316" i="3" s="1"/>
  <c r="I859" i="3"/>
  <c r="H859" i="3" s="1"/>
  <c r="G859" i="3" s="1"/>
  <c r="I860" i="3"/>
  <c r="H860" i="3" s="1"/>
  <c r="G860" i="3" s="1"/>
  <c r="I1502" i="3"/>
  <c r="H1502" i="3" s="1"/>
  <c r="G1502" i="3" s="1"/>
  <c r="I790" i="3"/>
  <c r="H790" i="3" s="1"/>
  <c r="G790" i="3" s="1"/>
  <c r="I104" i="3"/>
  <c r="H104" i="3" s="1"/>
  <c r="G104" i="3" s="1"/>
  <c r="I164" i="3"/>
  <c r="H164" i="3" s="1"/>
  <c r="G164" i="3" s="1"/>
  <c r="I114" i="3"/>
  <c r="H114" i="3" s="1"/>
  <c r="G114" i="3" s="1"/>
  <c r="I1491" i="3"/>
  <c r="H1491" i="3" s="1"/>
  <c r="G1491" i="3" s="1"/>
  <c r="I1454" i="3"/>
  <c r="H1454" i="3" s="1"/>
  <c r="G1454" i="3" s="1"/>
  <c r="I88" i="3"/>
  <c r="H88" i="3" s="1"/>
  <c r="G88" i="3" s="1"/>
  <c r="I650" i="3"/>
  <c r="H650" i="3" s="1"/>
  <c r="G650" i="3" s="1"/>
  <c r="I1361" i="3"/>
  <c r="H1361" i="3" s="1"/>
  <c r="G1361" i="3" s="1"/>
  <c r="I1329" i="3"/>
  <c r="H1329" i="3" s="1"/>
  <c r="G1329" i="3" s="1"/>
  <c r="I702" i="3"/>
  <c r="H702" i="3" s="1"/>
  <c r="G702" i="3" s="1"/>
  <c r="I831" i="3"/>
  <c r="H831" i="3" s="1"/>
  <c r="G831" i="3" s="1"/>
  <c r="I574" i="3"/>
  <c r="H574" i="3" s="1"/>
  <c r="G574" i="3" s="1"/>
  <c r="I961" i="3"/>
  <c r="H961" i="3" s="1"/>
  <c r="G961" i="3" s="1"/>
  <c r="I1033" i="3"/>
  <c r="H1033" i="3" s="1"/>
  <c r="G1033" i="3" s="1"/>
  <c r="I1016" i="3"/>
  <c r="H1016" i="3" s="1"/>
  <c r="G1016" i="3" s="1"/>
  <c r="I710" i="3"/>
  <c r="H710" i="3" s="1"/>
  <c r="G710" i="3" s="1"/>
  <c r="I397" i="3"/>
  <c r="H397" i="3" s="1"/>
  <c r="G397" i="3" s="1"/>
  <c r="I930" i="3"/>
  <c r="H930" i="3" s="1"/>
  <c r="G930" i="3" s="1"/>
  <c r="I757" i="3"/>
  <c r="H757" i="3" s="1"/>
  <c r="G757" i="3" s="1"/>
  <c r="I1348" i="3"/>
  <c r="H1348" i="3" s="1"/>
  <c r="G1348" i="3" s="1"/>
  <c r="I229" i="3"/>
  <c r="H229" i="3" s="1"/>
  <c r="G229" i="3" s="1"/>
  <c r="I480" i="3"/>
  <c r="H480" i="3" s="1"/>
  <c r="G480" i="3" s="1"/>
  <c r="I1118" i="3"/>
  <c r="H1118" i="3" s="1"/>
  <c r="G1118" i="3" s="1"/>
  <c r="I172" i="3"/>
  <c r="H172" i="3" s="1"/>
  <c r="G172" i="3" s="1"/>
  <c r="I23" i="3"/>
  <c r="H23" i="3" s="1"/>
  <c r="G23" i="3" s="1"/>
  <c r="I874" i="3"/>
  <c r="H874" i="3" s="1"/>
  <c r="G874" i="3" s="1"/>
  <c r="I179" i="3"/>
  <c r="H179" i="3" s="1"/>
  <c r="G179" i="3" s="1"/>
  <c r="I1293" i="3"/>
  <c r="H1293" i="3" s="1"/>
  <c r="G1293" i="3" s="1"/>
  <c r="I353" i="3"/>
  <c r="H353" i="3" s="1"/>
  <c r="G353" i="3" s="1"/>
  <c r="I489" i="3"/>
  <c r="H489" i="3" s="1"/>
  <c r="G489" i="3" s="1"/>
  <c r="I833" i="3"/>
  <c r="H833" i="3" s="1"/>
  <c r="G833" i="3" s="1"/>
  <c r="I1263" i="3"/>
  <c r="H1263" i="3" s="1"/>
  <c r="G1263" i="3" s="1"/>
  <c r="I89" i="3"/>
  <c r="H89" i="3" s="1"/>
  <c r="G89" i="3" s="1"/>
  <c r="I415" i="3"/>
  <c r="H415" i="3" s="1"/>
  <c r="G415" i="3" s="1"/>
  <c r="I1400" i="3"/>
  <c r="H1400" i="3" s="1"/>
  <c r="G1400" i="3" s="1"/>
  <c r="I33" i="3"/>
  <c r="H33" i="3" s="1"/>
  <c r="G33" i="3" s="1"/>
  <c r="I347" i="3"/>
  <c r="H347" i="3" s="1"/>
  <c r="G347" i="3" s="1"/>
  <c r="I1225" i="3"/>
  <c r="H1225" i="3" s="1"/>
  <c r="G1225" i="3" s="1"/>
  <c r="I1166" i="3"/>
  <c r="H1166" i="3" s="1"/>
  <c r="G1166" i="3" s="1"/>
  <c r="I955" i="3"/>
  <c r="H955" i="3" s="1"/>
  <c r="G955" i="3" s="1"/>
  <c r="I1019" i="3"/>
  <c r="H1019" i="3" s="1"/>
  <c r="G1019" i="3" s="1"/>
  <c r="I17" i="3"/>
  <c r="H17" i="3" s="1"/>
  <c r="G17" i="3" s="1"/>
  <c r="I688" i="3"/>
  <c r="H688" i="3" s="1"/>
  <c r="G688" i="3" s="1"/>
  <c r="I597" i="3"/>
  <c r="H597" i="3" s="1"/>
  <c r="G597" i="3" s="1"/>
  <c r="I1155" i="3"/>
  <c r="H1155" i="3" s="1"/>
  <c r="G1155" i="3" s="1"/>
  <c r="I364" i="3"/>
  <c r="H364" i="3" s="1"/>
  <c r="G364" i="3" s="1"/>
  <c r="I713" i="3"/>
  <c r="H713" i="3" s="1"/>
  <c r="G713" i="3" s="1"/>
  <c r="I1103" i="3"/>
  <c r="H1103" i="3" s="1"/>
  <c r="G1103" i="3" s="1"/>
  <c r="I1084" i="3"/>
  <c r="H1084" i="3" s="1"/>
  <c r="G1084" i="3" s="1"/>
  <c r="I152" i="3"/>
  <c r="H152" i="3" s="1"/>
  <c r="G152" i="3" s="1"/>
  <c r="I775" i="3"/>
  <c r="H775" i="3" s="1"/>
  <c r="G775" i="3" s="1"/>
  <c r="I40" i="3"/>
  <c r="H40" i="3" s="1"/>
  <c r="G40" i="3" s="1"/>
  <c r="I683" i="3"/>
  <c r="H683" i="3" s="1"/>
  <c r="G683" i="3" s="1"/>
  <c r="I903" i="3"/>
  <c r="H903" i="3" s="1"/>
  <c r="G903" i="3" s="1"/>
  <c r="I1140" i="3"/>
  <c r="H1140" i="3" s="1"/>
  <c r="G1140" i="3" s="1"/>
  <c r="I1252" i="3"/>
  <c r="H1252" i="3" s="1"/>
  <c r="G1252" i="3" s="1"/>
  <c r="I1419" i="3"/>
  <c r="H1419" i="3" s="1"/>
  <c r="G1419" i="3" s="1"/>
  <c r="I1338" i="3"/>
  <c r="H1338" i="3" s="1"/>
  <c r="G1338" i="3" s="1"/>
  <c r="I912" i="3"/>
  <c r="H912" i="3" s="1"/>
  <c r="G912" i="3" s="1"/>
  <c r="I1300" i="3"/>
  <c r="H1300" i="3" s="1"/>
  <c r="G1300" i="3" s="1"/>
  <c r="I1371" i="3"/>
  <c r="H1371" i="3" s="1"/>
  <c r="G1371" i="3" s="1"/>
  <c r="I450" i="3"/>
  <c r="H450" i="3" s="1"/>
  <c r="G450" i="3" s="1"/>
  <c r="I555" i="3"/>
  <c r="H555" i="3" s="1"/>
  <c r="G555" i="3" s="1"/>
  <c r="I1228" i="3"/>
  <c r="H1228" i="3" s="1"/>
  <c r="G1228" i="3" s="1"/>
  <c r="I572" i="3"/>
  <c r="H572" i="3" s="1"/>
  <c r="G572" i="3" s="1"/>
  <c r="I1432" i="3"/>
  <c r="H1432" i="3" s="1"/>
  <c r="G1432" i="3" s="1"/>
  <c r="I215" i="3"/>
  <c r="H215" i="3" s="1"/>
  <c r="G215" i="3" s="1"/>
  <c r="I1121" i="3"/>
  <c r="H1121" i="3" s="1"/>
  <c r="G1121" i="3" s="1"/>
  <c r="I1386" i="3"/>
  <c r="H1386" i="3" s="1"/>
  <c r="G1386" i="3" s="1"/>
  <c r="I564" i="3"/>
  <c r="H564" i="3" s="1"/>
  <c r="G564" i="3" s="1"/>
  <c r="I48" i="3"/>
  <c r="H48" i="3" s="1"/>
  <c r="G48" i="3" s="1"/>
  <c r="I31" i="3"/>
  <c r="H31" i="3" s="1"/>
  <c r="G31" i="3" s="1"/>
  <c r="I443" i="3"/>
  <c r="H443" i="3" s="1"/>
  <c r="G443" i="3" s="1"/>
  <c r="I485" i="3"/>
  <c r="H485" i="3" s="1"/>
  <c r="G485" i="3" s="1"/>
  <c r="I101" i="3"/>
  <c r="H101" i="3" s="1"/>
  <c r="G101" i="3" s="1"/>
  <c r="I273" i="3"/>
  <c r="H273" i="3" s="1"/>
  <c r="G273" i="3" s="1"/>
  <c r="I1421" i="3"/>
  <c r="H1421" i="3" s="1"/>
  <c r="G1421" i="3" s="1"/>
  <c r="I408" i="3"/>
  <c r="H408" i="3" s="1"/>
  <c r="G408" i="3" s="1"/>
  <c r="I1410" i="3"/>
  <c r="H1410" i="3" s="1"/>
  <c r="G1410" i="3" s="1"/>
  <c r="I1326" i="3"/>
  <c r="H1326" i="3" s="1"/>
  <c r="G1326" i="3" s="1"/>
  <c r="I182" i="3"/>
  <c r="H182" i="3" s="1"/>
  <c r="G182" i="3" s="1"/>
  <c r="I947" i="3"/>
  <c r="H947" i="3" s="1"/>
  <c r="G947" i="3" s="1"/>
  <c r="I791" i="3"/>
  <c r="H791" i="3" s="1"/>
  <c r="G791" i="3" s="1"/>
  <c r="I400" i="3"/>
  <c r="H400" i="3" s="1"/>
  <c r="G400" i="3" s="1"/>
  <c r="I1156" i="3"/>
  <c r="H1156" i="3" s="1"/>
  <c r="G1156" i="3" s="1"/>
  <c r="I1011" i="3"/>
  <c r="H1011" i="3" s="1"/>
  <c r="G1011" i="3" s="1"/>
  <c r="I1286" i="3"/>
  <c r="H1286" i="3" s="1"/>
  <c r="G1286" i="3" s="1"/>
  <c r="I1451" i="3"/>
  <c r="H1451" i="3" s="1"/>
  <c r="G1451" i="3" s="1"/>
  <c r="I1111" i="3"/>
  <c r="H1111" i="3" s="1"/>
  <c r="G1111" i="3" s="1"/>
  <c r="I1433" i="3"/>
  <c r="H1433" i="3" s="1"/>
  <c r="G1433" i="3" s="1"/>
  <c r="I1145" i="3"/>
  <c r="H1145" i="3" s="1"/>
  <c r="G1145" i="3" s="1"/>
  <c r="I1221" i="3"/>
  <c r="H1221" i="3" s="1"/>
  <c r="G1221" i="3" s="1"/>
  <c r="I1251" i="3"/>
  <c r="H1251" i="3" s="1"/>
  <c r="G1251" i="3" s="1"/>
  <c r="I1464" i="3"/>
  <c r="H1464" i="3" s="1"/>
  <c r="G1464" i="3" s="1"/>
  <c r="I176" i="3"/>
  <c r="H176" i="3" s="1"/>
  <c r="G176" i="3" s="1"/>
  <c r="I297" i="3"/>
  <c r="H297" i="3" s="1"/>
  <c r="G297" i="3" s="1"/>
  <c r="I230" i="3"/>
  <c r="H230" i="3" s="1"/>
  <c r="G230" i="3" s="1"/>
  <c r="I321" i="3"/>
  <c r="H321" i="3" s="1"/>
  <c r="G321" i="3" s="1"/>
  <c r="I471" i="3"/>
  <c r="H471" i="3" s="1"/>
  <c r="G471" i="3" s="1"/>
  <c r="I940" i="3"/>
  <c r="H940" i="3" s="1"/>
  <c r="G940" i="3" s="1"/>
  <c r="I1321" i="3"/>
  <c r="H1321" i="3" s="1"/>
  <c r="G1321" i="3" s="1"/>
  <c r="I922" i="3"/>
  <c r="H922" i="3" s="1"/>
  <c r="G922" i="3" s="1"/>
  <c r="I1317" i="3"/>
  <c r="H1317" i="3" s="1"/>
  <c r="G1317" i="3" s="1"/>
  <c r="I121" i="3"/>
  <c r="H121" i="3" s="1"/>
  <c r="G121" i="3" s="1"/>
  <c r="I1040" i="3"/>
  <c r="H1040" i="3" s="1"/>
  <c r="G1040" i="3" s="1"/>
  <c r="I440" i="3"/>
  <c r="H440" i="3" s="1"/>
  <c r="G440" i="3" s="1"/>
  <c r="I1090" i="3"/>
  <c r="H1090" i="3" s="1"/>
  <c r="G1090" i="3" s="1"/>
  <c r="I334" i="3"/>
  <c r="H334" i="3" s="1"/>
  <c r="G334" i="3" s="1"/>
  <c r="I1297" i="3"/>
  <c r="H1297" i="3" s="1"/>
  <c r="G1297" i="3" s="1"/>
  <c r="I335" i="3"/>
  <c r="H335" i="3" s="1"/>
  <c r="G335" i="3" s="1"/>
  <c r="I117" i="3"/>
  <c r="H117" i="3" s="1"/>
  <c r="G117" i="3" s="1"/>
  <c r="I1206" i="3"/>
  <c r="H1206" i="3" s="1"/>
  <c r="G1206" i="3" s="1"/>
  <c r="I405" i="3"/>
  <c r="H405" i="3" s="1"/>
  <c r="G405" i="3" s="1"/>
  <c r="I750" i="3"/>
  <c r="H750" i="3" s="1"/>
  <c r="G750" i="3" s="1"/>
  <c r="I29" i="3"/>
  <c r="H29" i="3" s="1"/>
  <c r="G29" i="3" s="1"/>
  <c r="I618" i="3"/>
  <c r="H618" i="3" s="1"/>
  <c r="G618" i="3" s="1"/>
  <c r="I1343" i="3"/>
  <c r="H1343" i="3" s="1"/>
  <c r="G1343" i="3" s="1"/>
  <c r="I468" i="3"/>
  <c r="H468" i="3" s="1"/>
  <c r="G468" i="3" s="1"/>
  <c r="I441" i="3"/>
  <c r="H441" i="3" s="1"/>
  <c r="G441" i="3" s="1"/>
  <c r="I276" i="3"/>
  <c r="H276" i="3" s="1"/>
  <c r="G276" i="3" s="1"/>
  <c r="I310" i="3"/>
  <c r="H310" i="3" s="1"/>
  <c r="G310" i="3" s="1"/>
  <c r="I686" i="3"/>
  <c r="H686" i="3" s="1"/>
  <c r="G686" i="3" s="1"/>
  <c r="I1460" i="3"/>
  <c r="H1460" i="3" s="1"/>
  <c r="G1460" i="3" s="1"/>
  <c r="I1067" i="3"/>
  <c r="H1067" i="3" s="1"/>
  <c r="G1067" i="3" s="1"/>
  <c r="I1337" i="3"/>
  <c r="H1337" i="3" s="1"/>
  <c r="G1337" i="3" s="1"/>
  <c r="I1186" i="3"/>
  <c r="H1186" i="3" s="1"/>
  <c r="G1186" i="3" s="1"/>
  <c r="I1472" i="3"/>
  <c r="H1472" i="3" s="1"/>
  <c r="G1472" i="3" s="1"/>
  <c r="I746" i="3"/>
  <c r="H746" i="3" s="1"/>
  <c r="G746" i="3" s="1"/>
  <c r="I113" i="3"/>
  <c r="H113" i="3" s="1"/>
  <c r="G113" i="3" s="1"/>
  <c r="I50" i="3"/>
  <c r="H50" i="3" s="1"/>
  <c r="G50" i="3" s="1"/>
  <c r="I569" i="3"/>
  <c r="H569" i="3" s="1"/>
  <c r="G569" i="3" s="1"/>
  <c r="I1063" i="3"/>
  <c r="H1063" i="3" s="1"/>
  <c r="G1063" i="3" s="1"/>
  <c r="I1404" i="3"/>
  <c r="H1404" i="3" s="1"/>
  <c r="G1404" i="3" s="1"/>
  <c r="I1109" i="3"/>
  <c r="H1109" i="3" s="1"/>
  <c r="G1109" i="3" s="1"/>
  <c r="I949" i="3"/>
  <c r="H949" i="3" s="1"/>
  <c r="G949" i="3" s="1"/>
  <c r="I541" i="3"/>
  <c r="H541" i="3" s="1"/>
  <c r="G541" i="3" s="1"/>
  <c r="I1220" i="3"/>
  <c r="H1220" i="3" s="1"/>
  <c r="G1220" i="3" s="1"/>
  <c r="I1387" i="3"/>
  <c r="H1387" i="3" s="1"/>
  <c r="G1387" i="3" s="1"/>
  <c r="I1459" i="3"/>
  <c r="H1459" i="3" s="1"/>
  <c r="G1459" i="3" s="1"/>
  <c r="I170" i="3"/>
  <c r="H170" i="3" s="1"/>
  <c r="G170" i="3" s="1"/>
  <c r="I45" i="3"/>
  <c r="H45" i="3" s="1"/>
  <c r="G45" i="3" s="1"/>
  <c r="I916" i="3"/>
  <c r="H916" i="3" s="1"/>
  <c r="G916" i="3" s="1"/>
  <c r="I412" i="3"/>
  <c r="H412" i="3" s="1"/>
  <c r="G412" i="3" s="1"/>
  <c r="I1045" i="3"/>
  <c r="H1045" i="3" s="1"/>
  <c r="G1045" i="3" s="1"/>
  <c r="I465" i="3"/>
  <c r="H465" i="3" s="1"/>
  <c r="G465" i="3" s="1"/>
  <c r="I196" i="3"/>
  <c r="H196" i="3" s="1"/>
  <c r="G196" i="3" s="1"/>
  <c r="I65" i="3"/>
  <c r="H65" i="3" s="1"/>
  <c r="G65" i="3" s="1"/>
  <c r="I1278" i="3"/>
  <c r="H1278" i="3" s="1"/>
  <c r="G1278" i="3" s="1"/>
  <c r="I848" i="3"/>
  <c r="H848" i="3" s="1"/>
  <c r="G848" i="3" s="1"/>
  <c r="I274" i="3"/>
  <c r="H274" i="3" s="1"/>
  <c r="G274" i="3" s="1"/>
  <c r="I835" i="3"/>
  <c r="H835" i="3" s="1"/>
  <c r="G835" i="3" s="1"/>
  <c r="I1141" i="3"/>
  <c r="H1141" i="3" s="1"/>
  <c r="G1141" i="3" s="1"/>
  <c r="I155" i="3"/>
  <c r="H155" i="3" s="1"/>
  <c r="G155" i="3" s="1"/>
  <c r="I1168" i="3"/>
  <c r="H1168" i="3" s="1"/>
  <c r="G1168" i="3" s="1"/>
  <c r="I386" i="3"/>
  <c r="H386" i="3" s="1"/>
  <c r="G386" i="3" s="1"/>
  <c r="I633" i="3"/>
  <c r="H633" i="3" s="1"/>
  <c r="G633" i="3" s="1"/>
  <c r="I380" i="3"/>
  <c r="H380" i="3" s="1"/>
  <c r="G380" i="3" s="1"/>
  <c r="I1345" i="3"/>
  <c r="H1345" i="3" s="1"/>
  <c r="G1345" i="3" s="1"/>
  <c r="I1444" i="3"/>
  <c r="H1444" i="3" s="1"/>
  <c r="G1444" i="3" s="1"/>
  <c r="I1026" i="3"/>
  <c r="H1026" i="3" s="1"/>
  <c r="G1026" i="3" s="1"/>
  <c r="I586" i="3"/>
  <c r="H586" i="3" s="1"/>
  <c r="G586" i="3" s="1"/>
  <c r="I252" i="3"/>
  <c r="H252" i="3" s="1"/>
  <c r="G252" i="3" s="1"/>
  <c r="I745" i="3"/>
  <c r="H745" i="3" s="1"/>
  <c r="G745" i="3" s="1"/>
  <c r="I1236" i="3"/>
  <c r="H1236" i="3" s="1"/>
  <c r="G1236" i="3" s="1"/>
  <c r="I1270" i="3"/>
  <c r="H1270" i="3" s="1"/>
  <c r="G1270" i="3" s="1"/>
  <c r="I425" i="3"/>
  <c r="H425" i="3" s="1"/>
  <c r="G425" i="3" s="1"/>
  <c r="I525" i="3"/>
  <c r="H525" i="3" s="1"/>
  <c r="G525" i="3" s="1"/>
  <c r="I526" i="3"/>
  <c r="H526" i="3" s="1"/>
  <c r="G526" i="3" s="1"/>
  <c r="I965" i="3"/>
  <c r="H965" i="3" s="1"/>
  <c r="G965" i="3" s="1"/>
  <c r="I880" i="3"/>
  <c r="H880" i="3" s="1"/>
  <c r="G880" i="3" s="1"/>
  <c r="I571" i="3"/>
  <c r="H571" i="3" s="1"/>
  <c r="G571" i="3" s="1"/>
  <c r="I41" i="3"/>
  <c r="H41" i="3" s="1"/>
  <c r="G41" i="3" s="1"/>
  <c r="I1496" i="3"/>
  <c r="H1496" i="3" s="1"/>
  <c r="G1496" i="3" s="1"/>
  <c r="I1195" i="3"/>
  <c r="H1195" i="3" s="1"/>
  <c r="G1195" i="3" s="1"/>
  <c r="I20" i="3"/>
  <c r="H20" i="3" s="1"/>
  <c r="G20" i="3" s="1"/>
  <c r="I359" i="3"/>
  <c r="H359" i="3" s="1"/>
  <c r="G359" i="3" s="1"/>
  <c r="I379" i="3"/>
  <c r="H379" i="3" s="1"/>
  <c r="G379" i="3" s="1"/>
  <c r="I668" i="3"/>
  <c r="H668" i="3" s="1"/>
  <c r="G668" i="3" s="1"/>
  <c r="I1535" i="3"/>
  <c r="H1535" i="3" s="1"/>
  <c r="G1535" i="3" s="1"/>
  <c r="I1022" i="3"/>
  <c r="H1022" i="3" s="1"/>
  <c r="G1022" i="3" s="1"/>
  <c r="I311" i="3"/>
  <c r="H311" i="3" s="1"/>
  <c r="G311" i="3" s="1"/>
  <c r="I1193" i="3"/>
  <c r="H1193" i="3" s="1"/>
  <c r="G1193" i="3" s="1"/>
  <c r="I886" i="3"/>
  <c r="H886" i="3" s="1"/>
  <c r="G886" i="3" s="1"/>
  <c r="I331" i="3"/>
  <c r="H331" i="3" s="1"/>
  <c r="G331" i="3" s="1"/>
  <c r="I409" i="3"/>
  <c r="H409" i="3" s="1"/>
  <c r="G409" i="3" s="1"/>
  <c r="I488" i="3"/>
  <c r="H488" i="3" s="1"/>
  <c r="G488" i="3" s="1"/>
  <c r="I1176" i="3"/>
  <c r="H1176" i="3" s="1"/>
  <c r="G1176" i="3" s="1"/>
  <c r="I370" i="3"/>
  <c r="H370" i="3" s="1"/>
  <c r="G370" i="3" s="1"/>
  <c r="I328" i="3"/>
  <c r="H328" i="3" s="1"/>
  <c r="G328" i="3" s="1"/>
  <c r="I681" i="3"/>
  <c r="H681" i="3" s="1"/>
  <c r="G681" i="3" s="1"/>
  <c r="I1531" i="3"/>
  <c r="H1531" i="3" s="1"/>
  <c r="G1531" i="3" s="1"/>
  <c r="I207" i="3"/>
  <c r="H207" i="3" s="1"/>
  <c r="G207" i="3" s="1"/>
  <c r="I1436" i="3"/>
  <c r="H1436" i="3" s="1"/>
  <c r="G1436" i="3" s="1"/>
  <c r="I1039" i="3"/>
  <c r="H1039" i="3" s="1"/>
  <c r="G1039" i="3" s="1"/>
  <c r="I358" i="3"/>
  <c r="H358" i="3" s="1"/>
  <c r="G358" i="3" s="1"/>
  <c r="I832" i="3"/>
  <c r="H832" i="3" s="1"/>
  <c r="G832" i="3" s="1"/>
  <c r="I1467" i="3"/>
  <c r="H1467" i="3" s="1"/>
  <c r="G1467" i="3" s="1"/>
  <c r="I1281" i="3"/>
  <c r="H1281" i="3" s="1"/>
  <c r="G1281" i="3" s="1"/>
  <c r="I726" i="3"/>
  <c r="H726" i="3" s="1"/>
  <c r="G726" i="3" s="1"/>
  <c r="I1396" i="3"/>
  <c r="H1396" i="3" s="1"/>
  <c r="G1396" i="3" s="1"/>
  <c r="I616" i="3"/>
  <c r="H616" i="3" s="1"/>
  <c r="G616" i="3" s="1"/>
  <c r="I1162" i="3"/>
  <c r="H1162" i="3" s="1"/>
  <c r="G1162" i="3" s="1"/>
  <c r="I1107" i="3"/>
  <c r="H1107" i="3" s="1"/>
  <c r="G1107" i="3" s="1"/>
  <c r="I1377" i="3"/>
  <c r="H1377" i="3" s="1"/>
  <c r="G1377" i="3" s="1"/>
  <c r="I296" i="3"/>
  <c r="H296" i="3" s="1"/>
  <c r="G296" i="3" s="1"/>
  <c r="I573" i="3"/>
  <c r="H573" i="3" s="1"/>
  <c r="G573" i="3" s="1"/>
  <c r="I448" i="3"/>
  <c r="H448" i="3" s="1"/>
  <c r="G448" i="3" s="1"/>
  <c r="I537" i="3"/>
  <c r="H537" i="3" s="1"/>
  <c r="G537" i="3" s="1"/>
  <c r="I700" i="3"/>
  <c r="H700" i="3" s="1"/>
  <c r="G700" i="3" s="1"/>
  <c r="I1528" i="3"/>
  <c r="H1528" i="3" s="1"/>
  <c r="G1528" i="3" s="1"/>
  <c r="I1055" i="3"/>
  <c r="H1055" i="3" s="1"/>
  <c r="G1055" i="3" s="1"/>
  <c r="I1308" i="3"/>
  <c r="H1308" i="3" s="1"/>
  <c r="G1308" i="3" s="1"/>
  <c r="I1215" i="3"/>
  <c r="H1215" i="3" s="1"/>
  <c r="G1215" i="3" s="1"/>
  <c r="I138" i="3"/>
  <c r="H138" i="3" s="1"/>
  <c r="G138" i="3" s="1"/>
  <c r="I987" i="3"/>
  <c r="H987" i="3" s="1"/>
  <c r="G987" i="3" s="1"/>
  <c r="I56" i="3"/>
  <c r="H56" i="3" s="1"/>
  <c r="G56" i="3" s="1"/>
  <c r="I1395" i="3"/>
  <c r="H1395" i="3" s="1"/>
  <c r="G1395" i="3" s="1"/>
  <c r="I1255" i="3"/>
  <c r="H1255" i="3" s="1"/>
  <c r="G1255" i="3" s="1"/>
  <c r="I729" i="3"/>
  <c r="H729" i="3" s="1"/>
  <c r="G729" i="3" s="1"/>
  <c r="I822" i="3"/>
  <c r="H822" i="3" s="1"/>
  <c r="G822" i="3" s="1"/>
  <c r="I648" i="3"/>
  <c r="H648" i="3" s="1"/>
  <c r="G648" i="3" s="1"/>
  <c r="I707" i="3"/>
  <c r="H707" i="3" s="1"/>
  <c r="G707" i="3" s="1"/>
  <c r="I243" i="3"/>
  <c r="H243" i="3" s="1"/>
  <c r="G243" i="3" s="1"/>
  <c r="I1120" i="3"/>
  <c r="H1120" i="3" s="1"/>
  <c r="G1120" i="3" s="1"/>
  <c r="I756" i="3"/>
  <c r="H756" i="3" s="1"/>
  <c r="G756" i="3" s="1"/>
  <c r="I747" i="3"/>
  <c r="H747" i="3" s="1"/>
  <c r="G747" i="3" s="1"/>
  <c r="I1402" i="3"/>
  <c r="H1402" i="3" s="1"/>
  <c r="G1402" i="3" s="1"/>
  <c r="I477" i="3"/>
  <c r="H477" i="3" s="1"/>
  <c r="G477" i="3" s="1"/>
  <c r="I674" i="3"/>
  <c r="H674" i="3" s="1"/>
  <c r="G674" i="3" s="1"/>
  <c r="I484" i="3"/>
  <c r="H484" i="3" s="1"/>
  <c r="G484" i="3" s="1"/>
  <c r="I1471" i="3"/>
  <c r="H1471" i="3" s="1"/>
  <c r="G1471" i="3" s="1"/>
  <c r="I783" i="3"/>
  <c r="H783" i="3" s="1"/>
  <c r="G783" i="3" s="1"/>
  <c r="I1318" i="3"/>
  <c r="H1318" i="3" s="1"/>
  <c r="G1318" i="3" s="1"/>
  <c r="I730" i="3"/>
  <c r="H730" i="3" s="1"/>
  <c r="G730" i="3" s="1"/>
  <c r="I98" i="3"/>
  <c r="H98" i="3" s="1"/>
  <c r="G98" i="3" s="1"/>
  <c r="I610" i="3"/>
  <c r="H610" i="3" s="1"/>
  <c r="G610" i="3" s="1"/>
  <c r="I869" i="3"/>
  <c r="H869" i="3" s="1"/>
  <c r="G869" i="3" s="1"/>
  <c r="I787" i="3"/>
  <c r="H787" i="3" s="1"/>
  <c r="G787" i="3" s="1"/>
  <c r="I999" i="3"/>
  <c r="H999" i="3" s="1"/>
  <c r="G999" i="3" s="1"/>
  <c r="I899" i="3"/>
  <c r="H899" i="3" s="1"/>
  <c r="G899" i="3" s="1"/>
  <c r="I68" i="3"/>
  <c r="H68" i="3" s="1"/>
  <c r="G68" i="3" s="1"/>
  <c r="I1312" i="3"/>
  <c r="H1312" i="3" s="1"/>
  <c r="G1312" i="3" s="1"/>
  <c r="I460" i="3"/>
  <c r="H460" i="3" s="1"/>
  <c r="G460" i="3" s="1"/>
  <c r="I1515" i="3"/>
  <c r="H1515" i="3" s="1"/>
  <c r="G1515" i="3" s="1"/>
  <c r="I742" i="3"/>
  <c r="H742" i="3" s="1"/>
  <c r="G742" i="3" s="1"/>
  <c r="I1216" i="3"/>
  <c r="H1216" i="3" s="1"/>
  <c r="G1216" i="3" s="1"/>
  <c r="I1043" i="3"/>
  <c r="H1043" i="3" s="1"/>
  <c r="G1043" i="3" s="1"/>
  <c r="I464" i="3"/>
  <c r="H464" i="3" s="1"/>
  <c r="G464" i="3" s="1"/>
  <c r="I289" i="3"/>
  <c r="H289" i="3" s="1"/>
  <c r="G289" i="3" s="1"/>
  <c r="I958" i="3"/>
  <c r="H958" i="3" s="1"/>
  <c r="G958" i="3" s="1"/>
  <c r="I75" i="3"/>
  <c r="H75" i="3" s="1"/>
  <c r="G75" i="3" s="1"/>
  <c r="I1253" i="3"/>
  <c r="H1253" i="3" s="1"/>
  <c r="G1253" i="3" s="1"/>
  <c r="I1390" i="3"/>
  <c r="H1390" i="3" s="1"/>
  <c r="G1390" i="3" s="1"/>
  <c r="I1027" i="3"/>
  <c r="H1027" i="3" s="1"/>
  <c r="G1027" i="3" s="1"/>
  <c r="I1389" i="3"/>
  <c r="H1389" i="3" s="1"/>
  <c r="G1389" i="3" s="1"/>
  <c r="I22" i="3"/>
  <c r="H22" i="3" s="1"/>
  <c r="I1430" i="3"/>
  <c r="H1430" i="3" s="1"/>
  <c r="G1430" i="3" s="1"/>
  <c r="I843" i="3"/>
  <c r="H843" i="3" s="1"/>
  <c r="G843" i="3" s="1"/>
  <c r="I767" i="3"/>
  <c r="H767" i="3" s="1"/>
  <c r="G767" i="3" s="1"/>
  <c r="I1504" i="3"/>
  <c r="H1504" i="3" s="1"/>
  <c r="G1504" i="3" s="1"/>
  <c r="I125" i="3"/>
  <c r="H125" i="3" s="1"/>
  <c r="G125" i="3" s="1"/>
  <c r="I937" i="3"/>
  <c r="H937" i="3" s="1"/>
  <c r="G937" i="3" s="1"/>
  <c r="I1064" i="3"/>
  <c r="H1064" i="3" s="1"/>
  <c r="G1064" i="3" s="1"/>
  <c r="I894" i="3"/>
  <c r="H894" i="3" s="1"/>
  <c r="G894" i="3" s="1"/>
  <c r="I503" i="3"/>
  <c r="H503" i="3" s="1"/>
  <c r="G503" i="3" s="1"/>
  <c r="I1301" i="3"/>
  <c r="H1301" i="3" s="1"/>
  <c r="G1301" i="3" s="1"/>
  <c r="I1358" i="3"/>
  <c r="H1358" i="3" s="1"/>
  <c r="G1358" i="3" s="1"/>
  <c r="I1327" i="3"/>
  <c r="H1327" i="3" s="1"/>
  <c r="G1327" i="3" s="1"/>
  <c r="I99" i="3"/>
  <c r="H99" i="3" s="1"/>
  <c r="G99" i="3" s="1"/>
  <c r="I1085" i="3"/>
  <c r="H1085" i="3" s="1"/>
  <c r="G1085" i="3" s="1"/>
  <c r="I640" i="3"/>
  <c r="H640" i="3" s="1"/>
  <c r="G640" i="3" s="1"/>
  <c r="I1449" i="3"/>
  <c r="H1449" i="3" s="1"/>
  <c r="G1449" i="3" s="1"/>
  <c r="I942" i="3"/>
  <c r="H942" i="3" s="1"/>
  <c r="G942" i="3" s="1"/>
  <c r="I319" i="3"/>
  <c r="H319" i="3" s="1"/>
  <c r="G319" i="3" s="1"/>
  <c r="I552" i="3"/>
  <c r="H552" i="3" s="1"/>
  <c r="G552" i="3" s="1"/>
  <c r="I807" i="3"/>
  <c r="H807" i="3" s="1"/>
  <c r="G807" i="3" s="1"/>
  <c r="I657" i="3"/>
  <c r="H657" i="3" s="1"/>
  <c r="G657" i="3" s="1"/>
  <c r="I344" i="3"/>
  <c r="H344" i="3" s="1"/>
  <c r="G344" i="3" s="1"/>
  <c r="I1484" i="3"/>
  <c r="H1484" i="3" s="1"/>
  <c r="G1484" i="3" s="1"/>
  <c r="I502" i="3"/>
  <c r="H502" i="3" s="1"/>
  <c r="G502" i="3" s="1"/>
  <c r="I34" i="3"/>
  <c r="H34" i="3" s="1"/>
  <c r="G34" i="3" s="1"/>
  <c r="I1050" i="3"/>
  <c r="H1050" i="3" s="1"/>
  <c r="G1050" i="3" s="1"/>
  <c r="I267" i="3"/>
  <c r="H267" i="3" s="1"/>
  <c r="G267" i="3" s="1"/>
  <c r="I546" i="3"/>
  <c r="H546" i="3" s="1"/>
  <c r="G546" i="3" s="1"/>
  <c r="I676" i="3"/>
  <c r="H676" i="3" s="1"/>
  <c r="G676" i="3" s="1"/>
  <c r="I356" i="3"/>
  <c r="H356" i="3" s="1"/>
  <c r="G356" i="3" s="1"/>
  <c r="I61" i="3"/>
  <c r="H61" i="3" s="1"/>
  <c r="G61" i="3" s="1"/>
  <c r="I1287" i="3"/>
  <c r="H1287" i="3" s="1"/>
  <c r="G1287" i="3" s="1"/>
  <c r="I1179" i="3"/>
  <c r="H1179" i="3" s="1"/>
  <c r="G1179" i="3" s="1"/>
  <c r="I1247" i="3"/>
  <c r="H1247" i="3" s="1"/>
  <c r="G1247" i="3" s="1"/>
  <c r="I178" i="3"/>
  <c r="H178" i="3" s="1"/>
  <c r="G178" i="3" s="1"/>
  <c r="I1227" i="3"/>
  <c r="H1227" i="3" s="1"/>
  <c r="G1227" i="3" s="1"/>
  <c r="I1330" i="3"/>
  <c r="H1330" i="3" s="1"/>
  <c r="G1330" i="3" s="1"/>
  <c r="I1505" i="3"/>
  <c r="H1505" i="3" s="1"/>
  <c r="G1505" i="3" s="1"/>
  <c r="I154" i="3"/>
  <c r="H154" i="3" s="1"/>
  <c r="G154" i="3" s="1"/>
  <c r="I470" i="3"/>
  <c r="H470" i="3" s="1"/>
  <c r="G470" i="3" s="1"/>
  <c r="I1397" i="3"/>
  <c r="H1397" i="3" s="1"/>
  <c r="G1397" i="3" s="1"/>
  <c r="I647" i="3"/>
  <c r="H647" i="3" s="1"/>
  <c r="G647" i="3" s="1"/>
  <c r="I605" i="3"/>
  <c r="H605" i="3" s="1"/>
  <c r="G605" i="3" s="1"/>
  <c r="I728" i="3"/>
  <c r="H728" i="3" s="1"/>
  <c r="G728" i="3" s="1"/>
  <c r="I670" i="3"/>
  <c r="H670" i="3" s="1"/>
  <c r="G670" i="3" s="1"/>
  <c r="I579" i="3"/>
  <c r="H579" i="3" s="1"/>
  <c r="G579" i="3" s="1"/>
  <c r="I656" i="3"/>
  <c r="H656" i="3" s="1"/>
  <c r="G656" i="3" s="1"/>
  <c r="I27" i="3"/>
  <c r="H27" i="3" s="1"/>
  <c r="G27" i="3" s="1"/>
  <c r="I1416" i="3"/>
  <c r="H1416" i="3" s="1"/>
  <c r="G1416" i="3" s="1"/>
  <c r="I1333" i="3"/>
  <c r="H1333" i="3" s="1"/>
  <c r="G1333" i="3" s="1"/>
  <c r="I838" i="3"/>
  <c r="H838" i="3" s="1"/>
  <c r="G838" i="3" s="1"/>
  <c r="I1367" i="3"/>
  <c r="H1367" i="3" s="1"/>
  <c r="G1367" i="3" s="1"/>
  <c r="I35" i="3"/>
  <c r="H35" i="3" s="1"/>
  <c r="G35" i="3" s="1"/>
  <c r="I1169" i="3"/>
  <c r="H1169" i="3" s="1"/>
  <c r="G1169" i="3" s="1"/>
  <c r="I434" i="3"/>
  <c r="H434" i="3" s="1"/>
  <c r="G434" i="3" s="1"/>
  <c r="I623" i="3"/>
  <c r="H623" i="3" s="1"/>
  <c r="G623" i="3" s="1"/>
  <c r="I509" i="3"/>
  <c r="H509" i="3" s="1"/>
  <c r="G509" i="3" s="1"/>
  <c r="I1334" i="3"/>
  <c r="H1334" i="3" s="1"/>
  <c r="G1334" i="3" s="1"/>
  <c r="I254" i="3"/>
  <c r="H254" i="3" s="1"/>
  <c r="G254" i="3" s="1"/>
  <c r="I1203" i="3"/>
  <c r="H1203" i="3" s="1"/>
  <c r="G1203" i="3" s="1"/>
  <c r="I384" i="3"/>
  <c r="H384" i="3" s="1"/>
  <c r="G384" i="3" s="1"/>
  <c r="I808" i="3"/>
  <c r="H808" i="3" s="1"/>
  <c r="G808" i="3" s="1"/>
  <c r="I927" i="3"/>
  <c r="H927" i="3" s="1"/>
  <c r="G927" i="3" s="1"/>
  <c r="I520" i="3"/>
  <c r="H520" i="3" s="1"/>
  <c r="G520" i="3" s="1"/>
  <c r="I539" i="3"/>
  <c r="H539" i="3" s="1"/>
  <c r="G539" i="3" s="1"/>
  <c r="I204" i="3"/>
  <c r="H204" i="3" s="1"/>
  <c r="G204" i="3" s="1"/>
  <c r="I238" i="3"/>
  <c r="H238" i="3" s="1"/>
  <c r="G238" i="3" s="1"/>
  <c r="I264" i="3"/>
  <c r="H264" i="3" s="1"/>
  <c r="G264" i="3" s="1"/>
  <c r="I774" i="3"/>
  <c r="H774" i="3" s="1"/>
  <c r="G774" i="3" s="1"/>
  <c r="I501" i="3"/>
  <c r="H501" i="3" s="1"/>
  <c r="G501" i="3" s="1"/>
  <c r="I479" i="3"/>
  <c r="H479" i="3" s="1"/>
  <c r="G479" i="3" s="1"/>
  <c r="I796" i="3"/>
  <c r="H796" i="3" s="1"/>
  <c r="G796" i="3" s="1"/>
  <c r="I723" i="3"/>
  <c r="H723" i="3" s="1"/>
  <c r="G723" i="3" s="1"/>
  <c r="I1152" i="3"/>
  <c r="H1152" i="3" s="1"/>
  <c r="G1152" i="3" s="1"/>
  <c r="I336" i="3"/>
  <c r="H336" i="3" s="1"/>
  <c r="G336" i="3" s="1"/>
  <c r="I1392" i="3"/>
  <c r="H1392" i="3" s="1"/>
  <c r="G1392" i="3" s="1"/>
  <c r="I1051" i="3"/>
  <c r="H1051" i="3" s="1"/>
  <c r="G1051" i="3" s="1"/>
  <c r="I387" i="3"/>
  <c r="H387" i="3" s="1"/>
  <c r="G387" i="3" s="1"/>
  <c r="I266" i="3"/>
  <c r="H266" i="3" s="1"/>
  <c r="G266" i="3" s="1"/>
  <c r="I119" i="3"/>
  <c r="H119" i="3" s="1"/>
  <c r="G119" i="3" s="1"/>
  <c r="I1501" i="3"/>
  <c r="H1501" i="3" s="1"/>
  <c r="G1501" i="3" s="1"/>
  <c r="I87" i="3"/>
  <c r="H87" i="3" s="1"/>
  <c r="G87" i="3" s="1"/>
  <c r="I271" i="3"/>
  <c r="H271" i="3" s="1"/>
  <c r="G271" i="3" s="1"/>
  <c r="I432" i="3"/>
  <c r="H432" i="3" s="1"/>
  <c r="G432" i="3" s="1"/>
  <c r="I760" i="3"/>
  <c r="H760" i="3" s="1"/>
  <c r="G760" i="3" s="1"/>
  <c r="I529" i="3"/>
  <c r="H529" i="3" s="1"/>
  <c r="G529" i="3" s="1"/>
  <c r="I979" i="3"/>
  <c r="H979" i="3" s="1"/>
  <c r="G979" i="3" s="1"/>
  <c r="I877" i="3"/>
  <c r="H877" i="3" s="1"/>
  <c r="G877" i="3" s="1"/>
  <c r="I540" i="3"/>
  <c r="H540" i="3" s="1"/>
  <c r="G540" i="3" s="1"/>
  <c r="I392" i="3"/>
  <c r="H392" i="3" s="1"/>
  <c r="G392" i="3" s="1"/>
  <c r="I1476" i="3"/>
  <c r="H1476" i="3" s="1"/>
  <c r="G1476" i="3" s="1"/>
  <c r="I602" i="3"/>
  <c r="H602" i="3" s="1"/>
  <c r="G602" i="3" s="1"/>
  <c r="I385" i="3"/>
  <c r="H385" i="3" s="1"/>
  <c r="G385" i="3" s="1"/>
  <c r="I1010" i="3"/>
  <c r="H1010" i="3" s="1"/>
  <c r="G1010" i="3" s="1"/>
  <c r="I332" i="3"/>
  <c r="H332" i="3" s="1"/>
  <c r="G332" i="3" s="1"/>
  <c r="I629" i="3"/>
  <c r="H629" i="3" s="1"/>
  <c r="G629" i="3" s="1"/>
  <c r="I371" i="3"/>
  <c r="H371" i="3" s="1"/>
  <c r="G371" i="3" s="1"/>
  <c r="I1455" i="3"/>
  <c r="H1455" i="3" s="1"/>
  <c r="G1455" i="3" s="1"/>
  <c r="I173" i="3"/>
  <c r="H173" i="3" s="1"/>
  <c r="G173" i="3" s="1"/>
  <c r="I981" i="3"/>
  <c r="H981" i="3" s="1"/>
  <c r="G981" i="3" s="1"/>
  <c r="I1048" i="3"/>
  <c r="H1048" i="3" s="1"/>
  <c r="G1048" i="3" s="1"/>
  <c r="I628" i="3"/>
  <c r="H628" i="3" s="1"/>
  <c r="G628" i="3" s="1"/>
  <c r="I1525" i="3"/>
  <c r="H1525" i="3" s="1"/>
  <c r="G1525" i="3" s="1"/>
  <c r="I1098" i="3"/>
  <c r="H1098" i="3" s="1"/>
  <c r="G1098" i="3" s="1"/>
  <c r="I1411" i="3"/>
  <c r="H1411" i="3" s="1"/>
  <c r="G1411" i="3" s="1"/>
  <c r="I349" i="3"/>
  <c r="H349" i="3" s="1"/>
  <c r="G349" i="3" s="1"/>
  <c r="I1009" i="3"/>
  <c r="H1009" i="3" s="1"/>
  <c r="G1009" i="3" s="1"/>
  <c r="I645" i="3"/>
  <c r="H645" i="3" s="1"/>
  <c r="G645" i="3" s="1"/>
  <c r="I1439" i="3"/>
  <c r="H1439" i="3" s="1"/>
  <c r="G1439" i="3" s="1"/>
  <c r="I1547" i="3"/>
  <c r="H1547" i="3" s="1"/>
  <c r="G1547" i="3" s="1"/>
  <c r="I1322" i="3"/>
  <c r="H1322" i="3" s="1"/>
  <c r="G1322" i="3" s="1"/>
  <c r="I1057" i="3"/>
  <c r="H1057" i="3" s="1"/>
  <c r="G1057" i="3" s="1"/>
  <c r="I269" i="3"/>
  <c r="H269" i="3" s="1"/>
  <c r="G269" i="3" s="1"/>
  <c r="I1256" i="3"/>
  <c r="H1256" i="3" s="1"/>
  <c r="G1256" i="3" s="1"/>
  <c r="I1359" i="3"/>
  <c r="H1359" i="3" s="1"/>
  <c r="G1359" i="3" s="1"/>
  <c r="I620" i="3"/>
  <c r="H620" i="3" s="1"/>
  <c r="G620" i="3" s="1"/>
  <c r="I337" i="3"/>
  <c r="H337" i="3" s="1"/>
  <c r="G337" i="3" s="1"/>
  <c r="I1142" i="3"/>
  <c r="H1142" i="3" s="1"/>
  <c r="G1142" i="3" s="1"/>
  <c r="I666" i="3"/>
  <c r="H666" i="3" s="1"/>
  <c r="G666" i="3" s="1"/>
  <c r="I287" i="3"/>
  <c r="H287" i="3" s="1"/>
  <c r="G287" i="3" s="1"/>
  <c r="I74" i="3"/>
  <c r="H74" i="3" s="1"/>
  <c r="G74" i="3" s="1"/>
  <c r="I161" i="3"/>
  <c r="H161" i="3" s="1"/>
  <c r="G161" i="3" s="1"/>
  <c r="I938" i="3"/>
  <c r="H938" i="3" s="1"/>
  <c r="G938" i="3" s="1"/>
  <c r="I231" i="3"/>
  <c r="H231" i="3" s="1"/>
  <c r="G231" i="3" s="1"/>
  <c r="I1315" i="3"/>
  <c r="H1315" i="3" s="1"/>
  <c r="G1315" i="3" s="1"/>
  <c r="I693" i="3"/>
  <c r="H693" i="3" s="1"/>
  <c r="G693" i="3" s="1"/>
  <c r="I77" i="3"/>
  <c r="H77" i="3" s="1"/>
  <c r="G77" i="3" s="1"/>
  <c r="I970" i="3"/>
  <c r="H970" i="3" s="1"/>
  <c r="G970" i="3" s="1"/>
  <c r="H3" i="3" l="1"/>
  <c r="H4" i="3"/>
  <c r="I37" i="3"/>
  <c r="H37" i="3" s="1"/>
  <c r="G37" i="3" s="1"/>
  <c r="I47" i="3"/>
  <c r="H47" i="3" s="1"/>
  <c r="G47" i="3" s="1"/>
  <c r="I740" i="3"/>
  <c r="H740" i="3" s="1"/>
  <c r="G740" i="3" s="1"/>
  <c r="I522" i="3"/>
  <c r="H522" i="3" s="1"/>
  <c r="G522" i="3" s="1"/>
  <c r="I454" i="3"/>
  <c r="H454" i="3" s="1"/>
  <c r="G454" i="3" s="1"/>
  <c r="I892" i="3"/>
  <c r="H892" i="3" s="1"/>
  <c r="G892" i="3" s="1"/>
  <c r="I1061" i="3"/>
  <c r="H1061" i="3" s="1"/>
  <c r="G1061" i="3" s="1"/>
  <c r="I772" i="3"/>
  <c r="H772" i="3" s="1"/>
  <c r="G772" i="3" s="1"/>
  <c r="I1544" i="3"/>
  <c r="H1544" i="3" s="1"/>
  <c r="G1544" i="3" s="1"/>
  <c r="I394" i="3"/>
  <c r="H394" i="3" s="1"/>
  <c r="G394" i="3" s="1"/>
  <c r="I244" i="3"/>
  <c r="H244" i="3" s="1"/>
  <c r="G244" i="3" s="1"/>
  <c r="I974" i="3"/>
  <c r="H974" i="3" s="1"/>
  <c r="G974" i="3" s="1"/>
  <c r="I1126" i="3"/>
  <c r="H1126" i="3" s="1"/>
  <c r="G1126" i="3" s="1"/>
  <c r="I190" i="3"/>
  <c r="H190" i="3" s="1"/>
  <c r="G190" i="3" s="1"/>
  <c r="I228" i="3"/>
  <c r="H228" i="3" s="1"/>
  <c r="G228" i="3" s="1"/>
  <c r="I1461" i="3"/>
  <c r="H1461" i="3" s="1"/>
  <c r="G1461" i="3" s="1"/>
  <c r="I293" i="3"/>
  <c r="H293" i="3" s="1"/>
  <c r="G293" i="3" s="1"/>
  <c r="I1047" i="3"/>
  <c r="H1047" i="3" s="1"/>
  <c r="G1047" i="3" s="1"/>
  <c r="I339" i="3"/>
  <c r="H339" i="3" s="1"/>
  <c r="G339" i="3" s="1"/>
  <c r="I487" i="3"/>
  <c r="H487" i="3" s="1"/>
  <c r="G487" i="3" s="1"/>
  <c r="I863" i="3"/>
  <c r="H863" i="3" s="1"/>
  <c r="G863" i="3" s="1"/>
  <c r="I1417" i="3"/>
  <c r="H1417" i="3" s="1"/>
  <c r="G1417" i="3" s="1"/>
  <c r="I156" i="3"/>
  <c r="H156" i="3" s="1"/>
  <c r="G156" i="3" s="1"/>
  <c r="I1117" i="3"/>
  <c r="H1117" i="3" s="1"/>
  <c r="G1117" i="3" s="1"/>
  <c r="I1034" i="3"/>
  <c r="H1034" i="3" s="1"/>
  <c r="G1034" i="3" s="1"/>
  <c r="I174" i="3"/>
  <c r="H174" i="3" s="1"/>
  <c r="G174" i="3" s="1"/>
  <c r="I893" i="3"/>
  <c r="H893" i="3" s="1"/>
  <c r="G893" i="3" s="1"/>
  <c r="I1483" i="3"/>
  <c r="H1483" i="3" s="1"/>
  <c r="G1483" i="3" s="1"/>
  <c r="I926" i="3"/>
  <c r="H926" i="3" s="1"/>
  <c r="G926" i="3" s="1"/>
  <c r="I1069" i="3"/>
  <c r="H1069" i="3" s="1"/>
  <c r="G1069" i="3" s="1"/>
  <c r="I103" i="3"/>
  <c r="H103" i="3" s="1"/>
  <c r="G103" i="3" s="1"/>
  <c r="I754" i="3"/>
  <c r="H754" i="3" s="1"/>
  <c r="G754" i="3" s="1"/>
  <c r="I82" i="3"/>
  <c r="H82" i="3" s="1"/>
  <c r="G82" i="3" s="1"/>
  <c r="I1279" i="3"/>
  <c r="H1279" i="3" s="1"/>
  <c r="G1279" i="3" s="1"/>
  <c r="I1538" i="3"/>
  <c r="H1538" i="3" s="1"/>
  <c r="G1538" i="3" s="1"/>
  <c r="I66" i="3"/>
  <c r="H66" i="3" s="1"/>
  <c r="G66" i="3" s="1"/>
  <c r="I1294" i="3"/>
  <c r="H1294" i="3" s="1"/>
  <c r="G1294" i="3" s="1"/>
  <c r="I852" i="3"/>
  <c r="H852" i="3" s="1"/>
  <c r="G852" i="3" s="1"/>
  <c r="I515" i="3"/>
  <c r="H515" i="3" s="1"/>
  <c r="G515" i="3" s="1"/>
  <c r="I1462" i="3"/>
  <c r="H1462" i="3" s="1"/>
  <c r="G1462" i="3" s="1"/>
  <c r="I414" i="3"/>
  <c r="H414" i="3" s="1"/>
  <c r="G414" i="3" s="1"/>
  <c r="I1362" i="3"/>
  <c r="H1362" i="3" s="1"/>
  <c r="G1362" i="3" s="1"/>
  <c r="I300" i="3"/>
  <c r="H300" i="3" s="1"/>
  <c r="G300" i="3" s="1"/>
  <c r="I914" i="3"/>
  <c r="H914" i="3" s="1"/>
  <c r="G914" i="3" s="1"/>
  <c r="I1066" i="3"/>
  <c r="H1066" i="3" s="1"/>
  <c r="G1066" i="3" s="1"/>
  <c r="I755" i="3"/>
  <c r="H755" i="3" s="1"/>
  <c r="G755" i="3" s="1"/>
  <c r="I696" i="3"/>
  <c r="H696" i="3" s="1"/>
  <c r="G696" i="3" s="1"/>
  <c r="I84" i="3"/>
  <c r="H84" i="3" s="1"/>
  <c r="G84" i="3" s="1"/>
  <c r="I1177" i="3"/>
  <c r="H1177" i="3" s="1"/>
  <c r="G1177" i="3" s="1"/>
  <c r="I1458" i="3"/>
  <c r="H1458" i="3" s="1"/>
  <c r="G1458" i="3" s="1"/>
  <c r="I189" i="3"/>
  <c r="H189" i="3" s="1"/>
  <c r="G189" i="3" s="1"/>
  <c r="I615" i="3"/>
  <c r="H615" i="3" s="1"/>
  <c r="G615" i="3" s="1"/>
  <c r="I1299" i="3"/>
  <c r="H1299" i="3" s="1"/>
  <c r="G1299" i="3" s="1"/>
  <c r="I624" i="3"/>
  <c r="H624" i="3" s="1"/>
  <c r="G624" i="3" s="1"/>
  <c r="I1524" i="3"/>
  <c r="H1524" i="3" s="1"/>
  <c r="G1524" i="3" s="1"/>
  <c r="I887" i="3"/>
  <c r="H887" i="3" s="1"/>
  <c r="G887" i="3" s="1"/>
  <c r="I1469" i="3"/>
  <c r="H1469" i="3" s="1"/>
  <c r="G1469" i="3" s="1"/>
  <c r="I1405" i="3"/>
  <c r="H1405" i="3" s="1"/>
  <c r="G1405" i="3" s="1"/>
  <c r="I882" i="3"/>
  <c r="H882" i="3" s="1"/>
  <c r="G882" i="3" s="1"/>
  <c r="I595" i="3"/>
  <c r="H595" i="3" s="1"/>
  <c r="G595" i="3" s="1"/>
  <c r="I1198" i="3"/>
  <c r="H1198" i="3" s="1"/>
  <c r="G1198" i="3" s="1"/>
  <c r="I1110" i="3"/>
  <c r="H1110" i="3" s="1"/>
  <c r="G1110" i="3" s="1"/>
  <c r="I847" i="3"/>
  <c r="H847" i="3" s="1"/>
  <c r="G847" i="3" s="1"/>
  <c r="I137" i="3"/>
  <c r="H137" i="3" s="1"/>
  <c r="G137" i="3" s="1"/>
  <c r="I658" i="3"/>
  <c r="H658" i="3" s="1"/>
  <c r="G658" i="3" s="1"/>
  <c r="I362" i="3"/>
  <c r="H362" i="3" s="1"/>
  <c r="G362" i="3" s="1"/>
  <c r="I491" i="3"/>
  <c r="H491" i="3" s="1"/>
  <c r="G491" i="3" s="1"/>
  <c r="I701" i="3"/>
  <c r="H701" i="3" s="1"/>
  <c r="G701" i="3" s="1"/>
  <c r="I576" i="3"/>
  <c r="H576" i="3" s="1"/>
  <c r="G576" i="3" s="1"/>
  <c r="I1431" i="3"/>
  <c r="H1431" i="3" s="1"/>
  <c r="G1431" i="3" s="1"/>
  <c r="I1465" i="3"/>
  <c r="H1465" i="3" s="1"/>
  <c r="G1465" i="3" s="1"/>
  <c r="I1311" i="3"/>
  <c r="H1311" i="3" s="1"/>
  <c r="G1311" i="3" s="1"/>
  <c r="I613" i="3"/>
  <c r="H613" i="3" s="1"/>
  <c r="G613" i="3" s="1"/>
  <c r="I805" i="3"/>
  <c r="H805" i="3" s="1"/>
  <c r="G805" i="3" s="1"/>
  <c r="I214" i="3"/>
  <c r="H214" i="3" s="1"/>
  <c r="G214" i="3" s="1"/>
  <c r="I1282" i="3"/>
  <c r="H1282" i="3" s="1"/>
  <c r="G1282" i="3" s="1"/>
  <c r="I951" i="3"/>
  <c r="H951" i="3" s="1"/>
  <c r="G951" i="3" s="1"/>
  <c r="I865" i="3"/>
  <c r="H865" i="3" s="1"/>
  <c r="G865" i="3" s="1"/>
  <c r="I563" i="3"/>
  <c r="H563" i="3" s="1"/>
  <c r="G563" i="3" s="1"/>
  <c r="I462" i="3"/>
  <c r="H462" i="3" s="1"/>
  <c r="G462" i="3" s="1"/>
  <c r="I782" i="3"/>
  <c r="H782" i="3" s="1"/>
  <c r="G782" i="3" s="1"/>
  <c r="I298" i="3"/>
  <c r="H298" i="3" s="1"/>
  <c r="G298" i="3" s="1"/>
  <c r="I717" i="3"/>
  <c r="H717" i="3" s="1"/>
  <c r="G717" i="3" s="1"/>
  <c r="I1370" i="3"/>
  <c r="H1370" i="3" s="1"/>
  <c r="G1370" i="3" s="1"/>
  <c r="I1292" i="3"/>
  <c r="H1292" i="3" s="1"/>
  <c r="G1292" i="3" s="1"/>
  <c r="I1375" i="3"/>
  <c r="H1375" i="3" s="1"/>
  <c r="G1375" i="3" s="1"/>
  <c r="I811" i="3"/>
  <c r="H811" i="3" s="1"/>
  <c r="G811" i="3" s="1"/>
  <c r="I1214" i="3"/>
  <c r="H1214" i="3" s="1"/>
  <c r="G1214" i="3" s="1"/>
  <c r="I1403" i="3"/>
  <c r="H1403" i="3" s="1"/>
  <c r="G1403" i="3" s="1"/>
  <c r="I258" i="3"/>
  <c r="H258" i="3" s="1"/>
  <c r="G258" i="3" s="1"/>
  <c r="I1548" i="3"/>
  <c r="H1548" i="3" s="1"/>
  <c r="G1548" i="3" s="1"/>
  <c r="I1002" i="3"/>
  <c r="H1002" i="3" s="1"/>
  <c r="G1002" i="3" s="1"/>
  <c r="I1025" i="3"/>
  <c r="H1025" i="3" s="1"/>
  <c r="G1025" i="3" s="1"/>
  <c r="I1277" i="3"/>
  <c r="H1277" i="3" s="1"/>
  <c r="G1277" i="3" s="1"/>
  <c r="I219" i="3"/>
  <c r="H219" i="3" s="1"/>
  <c r="G219" i="3" s="1"/>
  <c r="I281" i="3"/>
  <c r="H281" i="3" s="1"/>
  <c r="G281" i="3" s="1"/>
  <c r="I968" i="3"/>
  <c r="H968" i="3" s="1"/>
  <c r="G968" i="3" s="1"/>
  <c r="I1054" i="3"/>
  <c r="H1054" i="3" s="1"/>
  <c r="G1054" i="3" s="1"/>
  <c r="I532" i="3"/>
  <c r="H532" i="3" s="1"/>
  <c r="G532" i="3" s="1"/>
  <c r="I1448" i="3"/>
  <c r="H1448" i="3" s="1"/>
  <c r="G1448" i="3" s="1"/>
  <c r="I107" i="3"/>
  <c r="H107" i="3" s="1"/>
  <c r="G107" i="3" s="1"/>
  <c r="I1052" i="3"/>
  <c r="H1052" i="3" s="1"/>
  <c r="G1052" i="3" s="1"/>
  <c r="I1260" i="3"/>
  <c r="H1260" i="3" s="1"/>
  <c r="G1260" i="3" s="1"/>
  <c r="I1017" i="3"/>
  <c r="H1017" i="3" s="1"/>
  <c r="G1017" i="3" s="1"/>
  <c r="I523" i="3"/>
  <c r="H523" i="3" s="1"/>
  <c r="G523" i="3" s="1"/>
  <c r="I1088" i="3"/>
  <c r="H1088" i="3" s="1"/>
  <c r="G1088" i="3" s="1"/>
  <c r="I1122" i="3"/>
  <c r="H1122" i="3" s="1"/>
  <c r="G1122" i="3" s="1"/>
  <c r="I1237" i="3"/>
  <c r="H1237" i="3" s="1"/>
  <c r="G1237" i="3" s="1"/>
  <c r="I939" i="3"/>
  <c r="H939" i="3" s="1"/>
  <c r="G939" i="3" s="1"/>
  <c r="I725" i="3"/>
  <c r="H725" i="3" s="1"/>
  <c r="G725" i="3" s="1"/>
  <c r="I1178" i="3"/>
  <c r="H1178" i="3" s="1"/>
  <c r="G1178" i="3" s="1"/>
  <c r="I1378" i="3"/>
  <c r="H1378" i="3" s="1"/>
  <c r="G1378" i="3" s="1"/>
  <c r="I1468" i="3"/>
  <c r="H1468" i="3" s="1"/>
  <c r="G1468" i="3" s="1"/>
  <c r="I900" i="3"/>
  <c r="H900" i="3" s="1"/>
  <c r="G900" i="3" s="1"/>
  <c r="I587" i="3"/>
  <c r="H587" i="3" s="1"/>
  <c r="G587" i="3" s="1"/>
  <c r="I53" i="3"/>
  <c r="H53" i="3" s="1"/>
  <c r="G53" i="3" s="1"/>
  <c r="I590" i="3"/>
  <c r="H590" i="3" s="1"/>
  <c r="G590" i="3" s="1"/>
  <c r="I606" i="3"/>
  <c r="H606" i="3" s="1"/>
  <c r="G606" i="3" s="1"/>
  <c r="I429" i="3"/>
  <c r="H429" i="3" s="1"/>
  <c r="G429" i="3" s="1"/>
  <c r="I216" i="3"/>
  <c r="H216" i="3" s="1"/>
  <c r="G216" i="3" s="1"/>
  <c r="I1102" i="3"/>
  <c r="H1102" i="3" s="1"/>
  <c r="G1102" i="3" s="1"/>
  <c r="I1014" i="3"/>
  <c r="H1014" i="3" s="1"/>
  <c r="G1014" i="3" s="1"/>
  <c r="I1434" i="3"/>
  <c r="H1434" i="3" s="1"/>
  <c r="G1434" i="3" s="1"/>
  <c r="I600" i="3"/>
  <c r="H600" i="3" s="1"/>
  <c r="G600" i="3" s="1"/>
  <c r="I924" i="3"/>
  <c r="H924" i="3" s="1"/>
  <c r="G924" i="3" s="1"/>
  <c r="I1463" i="3"/>
  <c r="H1463" i="3" s="1"/>
  <c r="G1463" i="3" s="1"/>
  <c r="I594" i="3"/>
  <c r="H594" i="3" s="1"/>
  <c r="G594" i="3" s="1"/>
  <c r="I360" i="3"/>
  <c r="H360" i="3" s="1"/>
  <c r="G360" i="3" s="1"/>
  <c r="I1385" i="3"/>
  <c r="H1385" i="3" s="1"/>
  <c r="G1385" i="3" s="1"/>
  <c r="I1056" i="3"/>
  <c r="H1056" i="3" s="1"/>
  <c r="G1056" i="3" s="1"/>
  <c r="I1341" i="3"/>
  <c r="H1341" i="3" s="1"/>
  <c r="G1341" i="3" s="1"/>
  <c r="I1513" i="3"/>
  <c r="H1513" i="3" s="1"/>
  <c r="G1513" i="3" s="1"/>
  <c r="I277" i="3"/>
  <c r="H277" i="3" s="1"/>
  <c r="G277" i="3" s="1"/>
  <c r="I1369" i="3"/>
  <c r="H1369" i="3" s="1"/>
  <c r="G1369" i="3" s="1"/>
  <c r="I883" i="3"/>
  <c r="H883" i="3" s="1"/>
  <c r="G883" i="3" s="1"/>
  <c r="I992" i="3"/>
  <c r="H992" i="3" s="1"/>
  <c r="G992" i="3" s="1"/>
  <c r="I1136" i="3"/>
  <c r="H1136" i="3" s="1"/>
  <c r="G1136" i="3" s="1"/>
  <c r="I200" i="3"/>
  <c r="H200" i="3" s="1"/>
  <c r="G200" i="3" s="1"/>
  <c r="I923" i="3"/>
  <c r="H923" i="3" s="1"/>
  <c r="G923" i="3" s="1"/>
  <c r="I538" i="3"/>
  <c r="H538" i="3" s="1"/>
  <c r="G538" i="3" s="1"/>
  <c r="I260" i="3"/>
  <c r="H260" i="3" s="1"/>
  <c r="G260" i="3" s="1"/>
  <c r="I1274" i="3"/>
  <c r="H1274" i="3" s="1"/>
  <c r="G1274" i="3" s="1"/>
  <c r="I711" i="3"/>
  <c r="H711" i="3" s="1"/>
  <c r="G711" i="3" s="1"/>
  <c r="I789" i="3"/>
  <c r="H789" i="3" s="1"/>
  <c r="G789" i="3" s="1"/>
  <c r="I453" i="3"/>
  <c r="H453" i="3" s="1"/>
  <c r="G453" i="3" s="1"/>
  <c r="I1420" i="3"/>
  <c r="H1420" i="3" s="1"/>
  <c r="G1420" i="3" s="1"/>
  <c r="I919" i="3"/>
  <c r="H919" i="3" s="1"/>
  <c r="G919" i="3" s="1"/>
  <c r="I786" i="3"/>
  <c r="H786" i="3" s="1"/>
  <c r="G786" i="3" s="1"/>
  <c r="I1284" i="3"/>
  <c r="H1284" i="3" s="1"/>
  <c r="G1284" i="3" s="1"/>
  <c r="I1543" i="3"/>
  <c r="H1543" i="3" s="1"/>
  <c r="G1543" i="3" s="1"/>
  <c r="I621" i="3"/>
  <c r="H621" i="3" s="1"/>
  <c r="G621" i="3" s="1"/>
  <c r="I1242" i="3"/>
  <c r="H1242" i="3" s="1"/>
  <c r="G1242" i="3" s="1"/>
  <c r="I1007" i="3"/>
  <c r="H1007" i="3" s="1"/>
  <c r="G1007" i="3" s="1"/>
  <c r="I1209" i="3"/>
  <c r="H1209" i="3" s="1"/>
  <c r="G1209" i="3" s="1"/>
  <c r="I1478" i="3"/>
  <c r="H1478" i="3" s="1"/>
  <c r="G1478" i="3" s="1"/>
  <c r="I1175" i="3"/>
  <c r="H1175" i="3" s="1"/>
  <c r="G1175" i="3" s="1"/>
  <c r="I1015" i="3"/>
  <c r="H1015" i="3" s="1"/>
  <c r="G1015" i="3" s="1"/>
  <c r="I201" i="3"/>
  <c r="H201" i="3" s="1"/>
  <c r="G201" i="3" s="1"/>
  <c r="I685" i="3"/>
  <c r="H685" i="3" s="1"/>
  <c r="G685" i="3" s="1"/>
  <c r="I1095" i="3"/>
  <c r="H1095" i="3" s="1"/>
  <c r="G1095" i="3" s="1"/>
  <c r="I418" i="3"/>
  <c r="H418" i="3" s="1"/>
  <c r="G418" i="3" s="1"/>
  <c r="I704" i="3"/>
  <c r="H704" i="3" s="1"/>
  <c r="G704" i="3" s="1"/>
  <c r="I703" i="3"/>
  <c r="H703" i="3" s="1"/>
  <c r="G703" i="3" s="1"/>
  <c r="I1289" i="3"/>
  <c r="H1289" i="3" s="1"/>
  <c r="G1289" i="3" s="1"/>
  <c r="I1157" i="3"/>
  <c r="H1157" i="3" s="1"/>
  <c r="G1157" i="3" s="1"/>
  <c r="I1232" i="3"/>
  <c r="H1232" i="3" s="1"/>
  <c r="G1232" i="3" s="1"/>
  <c r="I607" i="3"/>
  <c r="H607" i="3" s="1"/>
  <c r="G607" i="3" s="1"/>
  <c r="I227" i="3"/>
  <c r="H227" i="3" s="1"/>
  <c r="G227" i="3" s="1"/>
  <c r="I976" i="3"/>
  <c r="H976" i="3" s="1"/>
  <c r="G976" i="3" s="1"/>
  <c r="I1001" i="3"/>
  <c r="H1001" i="3" s="1"/>
  <c r="G1001" i="3" s="1"/>
  <c r="I506" i="3"/>
  <c r="H506" i="3" s="1"/>
  <c r="G506" i="3" s="1"/>
  <c r="I850" i="3"/>
  <c r="H850" i="3" s="1"/>
  <c r="G850" i="3" s="1"/>
  <c r="I352" i="3"/>
  <c r="H352" i="3" s="1"/>
  <c r="G352" i="3" s="1"/>
  <c r="I1190" i="3"/>
  <c r="H1190" i="3" s="1"/>
  <c r="G1190" i="3" s="1"/>
  <c r="I493" i="3"/>
  <c r="H493" i="3" s="1"/>
  <c r="G493" i="3" s="1"/>
  <c r="I635" i="3"/>
  <c r="H635" i="3" s="1"/>
  <c r="G635" i="3" s="1"/>
  <c r="I195" i="3"/>
  <c r="H195" i="3" s="1"/>
  <c r="G195" i="3" s="1"/>
  <c r="I1053" i="3"/>
  <c r="H1053" i="3" s="1"/>
  <c r="G1053" i="3" s="1"/>
  <c r="I39" i="3"/>
  <c r="H39" i="3" s="1"/>
  <c r="G39" i="3" s="1"/>
  <c r="I957" i="3"/>
  <c r="H957" i="3" s="1"/>
  <c r="G957" i="3" s="1"/>
  <c r="I1497" i="3"/>
  <c r="H1497" i="3" s="1"/>
  <c r="G1497" i="3" s="1"/>
  <c r="I199" i="3"/>
  <c r="H199" i="3" s="1"/>
  <c r="G199" i="3" s="1"/>
  <c r="I1243" i="3"/>
  <c r="H1243" i="3" s="1"/>
  <c r="G1243" i="3" s="1"/>
  <c r="I1487" i="3"/>
  <c r="H1487" i="3" s="1"/>
  <c r="G1487" i="3" s="1"/>
  <c r="I304" i="3"/>
  <c r="H304" i="3" s="1"/>
  <c r="G304" i="3" s="1"/>
  <c r="I158" i="3"/>
  <c r="H158" i="3" s="1"/>
  <c r="G158" i="3" s="1"/>
  <c r="I1413" i="3"/>
  <c r="H1413" i="3" s="1"/>
  <c r="G1413" i="3" s="1"/>
  <c r="I1078" i="3"/>
  <c r="H1078" i="3" s="1"/>
  <c r="G1078" i="3" s="1"/>
  <c r="I845" i="3"/>
  <c r="H845" i="3" s="1"/>
  <c r="G845" i="3" s="1"/>
  <c r="I566" i="3"/>
  <c r="H566" i="3" s="1"/>
  <c r="G566" i="3" s="1"/>
  <c r="I375" i="3"/>
  <c r="H375" i="3" s="1"/>
  <c r="G375" i="3" s="1"/>
  <c r="I2" i="3" l="1"/>
  <c r="G3" i="3"/>
  <c r="H2" i="3"/>
  <c r="G4" i="3"/>
  <c r="G2" i="3" l="1"/>
  <c r="F2" i="3"/>
  <c r="E2" i="3"/>
  <c r="Q3" i="15" l="1"/>
  <c r="O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tc={B8B5279A-6E11-4870-8F8C-DA8728D7EA25}</author>
  </authors>
  <commentList>
    <comment ref="J27" authorId="0" shapeId="0" xr:uid="{B8B5279A-6E11-4870-8F8C-DA8728D7EA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wenn man mit der Person via MS Teams mit der Häufigkeit 1 kontat hat, hat man auch mit insgesamt 16 Personen Oflline Kontakt (Offline Häufigkeit wird nicht berücksichtigt)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tc={F0E7C5CC-ED63-4B2F-B03A-8488940A331F}</author>
  </authors>
  <commentList>
    <comment ref="J27" authorId="0" shapeId="0" xr:uid="{F0E7C5CC-ED63-4B2F-B03A-8488940A33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wenn man mit der Person via MS Teams mit der Häufigkeit 1 kontat hat, hat man auch mit insgesamt 16 Personen Oflline Kontakt (Offline Häufigkeit wird nicht berücksichtigt)</t>
      </text>
    </comment>
  </commentList>
</comments>
</file>

<file path=xl/sharedStrings.xml><?xml version="1.0" encoding="utf-8"?>
<sst xmlns="http://schemas.openxmlformats.org/spreadsheetml/2006/main" count="6958" uniqueCount="116">
  <si>
    <t>Erste Erhebung</t>
  </si>
  <si>
    <t>Zweite Erhebung</t>
  </si>
  <si>
    <t>Gesamt</t>
  </si>
  <si>
    <t>NRG</t>
  </si>
  <si>
    <t>THN</t>
  </si>
  <si>
    <t>Erhebung</t>
  </si>
  <si>
    <t>Nr.</t>
  </si>
  <si>
    <t>Name</t>
  </si>
  <si>
    <t>Oranisation</t>
  </si>
  <si>
    <t xml:space="preserve">Medium </t>
  </si>
  <si>
    <t>Interakt.</t>
  </si>
  <si>
    <t>Offline</t>
  </si>
  <si>
    <t>Büro</t>
  </si>
  <si>
    <t>Hierar.</t>
  </si>
  <si>
    <t>Funktion</t>
  </si>
  <si>
    <t>Medium</t>
  </si>
  <si>
    <t>Skala</t>
  </si>
  <si>
    <t>gesamt</t>
  </si>
  <si>
    <t>JESUS</t>
  </si>
  <si>
    <t>IBM/Oracle</t>
  </si>
  <si>
    <t>X</t>
  </si>
  <si>
    <t>MS Teams</t>
  </si>
  <si>
    <t>Büro &amp; Hier.</t>
  </si>
  <si>
    <t>Büro &amp; Funkt.</t>
  </si>
  <si>
    <t>Hier. &amp; Funkt.</t>
  </si>
  <si>
    <t>MZLBK</t>
  </si>
  <si>
    <t>alles gl.</t>
  </si>
  <si>
    <t>alles ungl.</t>
  </si>
  <si>
    <t>LKMRF</t>
  </si>
  <si>
    <t>FAGH</t>
  </si>
  <si>
    <t>x</t>
  </si>
  <si>
    <t>MS Teams -Offline</t>
  </si>
  <si>
    <t>LKSN</t>
  </si>
  <si>
    <t>MJKH</t>
  </si>
  <si>
    <t>EWRWP</t>
  </si>
  <si>
    <t>FSD</t>
  </si>
  <si>
    <t>DWDSB</t>
  </si>
  <si>
    <t>MST</t>
  </si>
  <si>
    <t>IBM/Oracle - Offline</t>
  </si>
  <si>
    <t>FGA</t>
  </si>
  <si>
    <t>SFSM</t>
  </si>
  <si>
    <t>SLGN</t>
  </si>
  <si>
    <t>WGWN</t>
  </si>
  <si>
    <t>WRF</t>
  </si>
  <si>
    <t>LGBO</t>
  </si>
  <si>
    <t>BSLGN</t>
  </si>
  <si>
    <t>MSBD</t>
  </si>
  <si>
    <t>VLGB</t>
  </si>
  <si>
    <t xml:space="preserve">THN </t>
  </si>
  <si>
    <t>CWISE</t>
  </si>
  <si>
    <t>MSGC</t>
  </si>
  <si>
    <t>LLWL</t>
  </si>
  <si>
    <t>- MS Teams weißt mehr Komunikationsstrecken auf -&gt; wertvoller?</t>
  </si>
  <si>
    <t>- IBM eher Funktions- Hierarchie und Büro übergreifend als MS Teams</t>
  </si>
  <si>
    <t>- Kommunikation findet eher in der gleichen Hierachie statt (IBM wie MS Teams)</t>
  </si>
  <si>
    <t>- gleiches Büro bedeutet eher stärkere Kommunikation (2 und 3)</t>
  </si>
  <si>
    <t xml:space="preserve">- wenn MS Teams benutzt wird, wird das Medium eher häufig genutzt als selten </t>
  </si>
  <si>
    <t>- wenn im gegenschluss IBM/Oracle genutzt wird, wird es dafür eher selten genutzt</t>
  </si>
  <si>
    <t>- wenn bei MS Teams alles gleich ist, ist der Kontakt häufig und alles ungleich eher selten</t>
  </si>
  <si>
    <t>- bei IBM/Oracle ist bei alles gleich oder alles ungleich keine veränderung zu sehen -&gt; Trend geht dazu, dass man mit MS Teams eher mit den "Kollegen" kommuniziert und via IBM/Oracle eher über seinen Horizont</t>
  </si>
  <si>
    <t>für qualitativ Erhebung geeignet</t>
  </si>
  <si>
    <t>quantitatives Ergebniss</t>
  </si>
  <si>
    <t>Tabelle 2</t>
  </si>
  <si>
    <t>- warum Ist die Belastung bei weniger Offline Interaktion größer? -&gt; man kennt die Personen nicht direkt v.a. im Bezug auf IBM</t>
  </si>
  <si>
    <t>- warum glauben Sie, dass die Belastung bei IBM deutlich geringer ist als bei MST</t>
  </si>
  <si>
    <t>NRG Psycho</t>
  </si>
  <si>
    <t>- Höhere Beanspruchung bei persönlichen Belangen? (insbesondere Frage 3 und 6)</t>
  </si>
  <si>
    <t>Fragen:</t>
  </si>
  <si>
    <t>- Gliederung</t>
  </si>
  <si>
    <t>- Umfang qualitative Umfrage</t>
  </si>
  <si>
    <t>- Granularität der Belastungsfragen -&gt; ist auch die Frage wichtig oder nur die Belastung</t>
  </si>
  <si>
    <t>- NetCancas Darstellung nur eine Netzwerk? Obwohl wir die ganze Serverarchitektur aufgebaut haben</t>
  </si>
  <si>
    <t>- Gephi</t>
  </si>
  <si>
    <t>durchschn.</t>
  </si>
  <si>
    <t>IBM</t>
  </si>
  <si>
    <t>Fragebogen</t>
  </si>
  <si>
    <t xml:space="preserve">Nummer </t>
  </si>
  <si>
    <t>Gewicht</t>
  </si>
  <si>
    <t xml:space="preserve">Teams </t>
  </si>
  <si>
    <t>Teams</t>
  </si>
  <si>
    <t>viele Kommunikationspartner = höhere belastung?</t>
  </si>
  <si>
    <t>viele Grenzübergreifende Kpartber = höhere B.?</t>
  </si>
  <si>
    <t>welches Medium hat eine höhere B.?</t>
  </si>
  <si>
    <t xml:space="preserve">Offline </t>
  </si>
  <si>
    <t>E-Mail</t>
  </si>
  <si>
    <t>Oracle</t>
  </si>
  <si>
    <t>Unternehmen</t>
  </si>
  <si>
    <t>NRG_MS Teams</t>
  </si>
  <si>
    <t>NRG_IBM</t>
  </si>
  <si>
    <t>NRG_Psycho</t>
  </si>
  <si>
    <t>NRG_TeilD</t>
  </si>
  <si>
    <t>TH_Oracle</t>
  </si>
  <si>
    <t>TH_MS</t>
  </si>
  <si>
    <t>TH_Psycho</t>
  </si>
  <si>
    <t>TH_TeilD</t>
  </si>
  <si>
    <t>-</t>
  </si>
  <si>
    <t>IBMMM</t>
  </si>
  <si>
    <t xml:space="preserve"> </t>
  </si>
  <si>
    <t>Panel</t>
  </si>
  <si>
    <t xml:space="preserve">  </t>
  </si>
  <si>
    <t xml:space="preserve">delta </t>
  </si>
  <si>
    <t>Frage</t>
  </si>
  <si>
    <t>Erhebung 1</t>
  </si>
  <si>
    <t>Erhebung 2</t>
  </si>
  <si>
    <t>ESN</t>
  </si>
  <si>
    <t xml:space="preserve">IM </t>
  </si>
  <si>
    <t>Orga</t>
  </si>
  <si>
    <t>IM</t>
  </si>
  <si>
    <t xml:space="preserve">ESN </t>
  </si>
  <si>
    <t>Unterschied 1 und 2</t>
  </si>
  <si>
    <t>Unterschied</t>
  </si>
  <si>
    <t xml:space="preserve">Ø erste Befragung </t>
  </si>
  <si>
    <t xml:space="preserve">Ø zweite Befragung </t>
  </si>
  <si>
    <t>delta</t>
  </si>
  <si>
    <t>Ø delta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</si>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</sst>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0"/>
      <color rgb="FF1E1E1E"/>
      <name val="Segoe U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1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0" xfId="0" applyFont="1" applyFill="1"/>
    <xf numFmtId="0" fontId="1" fillId="4" borderId="0" xfId="0" quotePrefix="1" applyFont="1" applyFill="1"/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/>
    <xf numFmtId="0" fontId="1" fillId="7" borderId="0" xfId="0" applyFont="1" applyFill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6" borderId="0" xfId="0" quotePrefix="1" applyFill="1"/>
    <xf numFmtId="0" fontId="0" fillId="6" borderId="0" xfId="0" applyFill="1"/>
    <xf numFmtId="0" fontId="0" fillId="3" borderId="0" xfId="0" applyFill="1"/>
    <xf numFmtId="0" fontId="0" fillId="3" borderId="0" xfId="0" quotePrefix="1" applyFill="1"/>
    <xf numFmtId="2" fontId="0" fillId="8" borderId="0" xfId="0" applyNumberForma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/>
    <xf numFmtId="9" fontId="0" fillId="7" borderId="0" xfId="0" applyNumberFormat="1" applyFill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ximilian Eigenseer" id="{14CD0486-52DF-45EF-ABF2-229E44230D37}" userId="Maximilian Eigense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7" dT="2021-04-04T17:56:47.35" personId="{14CD0486-52DF-45EF-ABF2-229E44230D37}" id="{B8B5279A-6E11-4870-8F8C-DA8728D7EA25}">
    <text>wenn man mit der Person via MS Teams mit der Häufigkeit 1 kontat hat, hat man auch mit insgesamt 16 Personen Oflline Kontakt (Offline Häufigkeit wird nicht berücksichtigt)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7" dT="2021-04-04T17:56:47.35" personId="{14CD0486-52DF-45EF-ABF2-229E44230D37}" id="{F0E7C5CC-ED63-4B2F-B03A-8488940A331F}">
    <text>wenn man mit der Person via MS Teams mit der Häufigkeit 1 kontat hat, hat man auch mit insgesamt 16 Personen Oflline Kontakt (Offline Häufigkeit wird nicht berücksichtigt)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E1D3-997B-4B09-A293-1720E4069C86}">
  <dimension ref="A1:Q36"/>
  <sheetViews>
    <sheetView showGridLines="0" zoomScale="90" zoomScaleNormal="90" workbookViewId="0">
      <selection activeCell="H32" sqref="H32"/>
    </sheetView>
  </sheetViews>
  <sheetFormatPr baseColWidth="10" defaultColWidth="11.42578125" defaultRowHeight="15" x14ac:dyDescent="0.25"/>
  <cols>
    <col min="10" max="10" width="11.7109375" customWidth="1"/>
    <col min="11" max="11" width="18.85546875" bestFit="1" customWidth="1"/>
    <col min="12" max="12" width="18.85546875" style="53" customWidth="1"/>
    <col min="13" max="14" width="17.42578125" customWidth="1"/>
    <col min="15" max="15" width="18.85546875" customWidth="1"/>
  </cols>
  <sheetData>
    <row r="1" spans="1:17" x14ac:dyDescent="0.25">
      <c r="A1" s="7" t="s">
        <v>5</v>
      </c>
      <c r="B1" s="7" t="s">
        <v>106</v>
      </c>
      <c r="C1" s="7" t="s">
        <v>75</v>
      </c>
      <c r="D1" s="7" t="s">
        <v>7</v>
      </c>
      <c r="E1" s="7" t="s">
        <v>104</v>
      </c>
      <c r="F1" s="7" t="s">
        <v>107</v>
      </c>
      <c r="G1" s="8" t="s">
        <v>83</v>
      </c>
      <c r="H1" s="7" t="s">
        <v>84</v>
      </c>
    </row>
    <row r="2" spans="1:17" x14ac:dyDescent="0.25">
      <c r="A2" s="15">
        <v>1</v>
      </c>
      <c r="B2" s="15" t="s">
        <v>3</v>
      </c>
      <c r="C2">
        <v>192</v>
      </c>
      <c r="D2" t="s">
        <v>36</v>
      </c>
      <c r="E2">
        <v>4</v>
      </c>
      <c r="F2">
        <v>1</v>
      </c>
      <c r="G2">
        <v>3</v>
      </c>
      <c r="H2">
        <v>2</v>
      </c>
      <c r="J2" s="16">
        <v>1</v>
      </c>
    </row>
    <row r="3" spans="1:17" x14ac:dyDescent="0.25">
      <c r="A3" s="15">
        <v>1</v>
      </c>
      <c r="B3" s="15" t="s">
        <v>3</v>
      </c>
      <c r="C3">
        <v>194</v>
      </c>
      <c r="D3" t="s">
        <v>18</v>
      </c>
      <c r="E3">
        <v>2</v>
      </c>
      <c r="F3">
        <v>1</v>
      </c>
      <c r="G3">
        <v>4</v>
      </c>
      <c r="H3">
        <v>3</v>
      </c>
      <c r="J3" s="16"/>
    </row>
    <row r="4" spans="1:17" x14ac:dyDescent="0.25">
      <c r="A4" s="15">
        <v>1</v>
      </c>
      <c r="B4" s="15" t="s">
        <v>3</v>
      </c>
      <c r="C4">
        <v>195</v>
      </c>
      <c r="D4" t="s">
        <v>39</v>
      </c>
      <c r="E4">
        <v>4</v>
      </c>
      <c r="F4">
        <v>1</v>
      </c>
      <c r="G4">
        <v>3</v>
      </c>
      <c r="H4">
        <v>2</v>
      </c>
      <c r="J4" s="43" t="s">
        <v>9</v>
      </c>
      <c r="K4" s="43" t="s">
        <v>111</v>
      </c>
      <c r="L4" s="54"/>
      <c r="M4" s="43" t="s">
        <v>9</v>
      </c>
      <c r="N4" s="43" t="s">
        <v>111</v>
      </c>
      <c r="P4" s="43" t="s">
        <v>112</v>
      </c>
      <c r="Q4" s="43" t="s">
        <v>113</v>
      </c>
    </row>
    <row r="5" spans="1:17" x14ac:dyDescent="0.25">
      <c r="A5" s="15">
        <v>1</v>
      </c>
      <c r="B5" s="15" t="s">
        <v>3</v>
      </c>
      <c r="C5">
        <v>206</v>
      </c>
      <c r="D5" t="s">
        <v>25</v>
      </c>
      <c r="E5">
        <v>4</v>
      </c>
      <c r="F5">
        <v>3</v>
      </c>
      <c r="G5">
        <v>2</v>
      </c>
      <c r="H5">
        <v>1</v>
      </c>
      <c r="J5" s="51" t="s">
        <v>108</v>
      </c>
      <c r="K5" s="47">
        <f>AVERAGEIF(A:A,J2,E:E)</f>
        <v>3.5909090909090908</v>
      </c>
      <c r="L5" s="55"/>
      <c r="M5" s="51" t="s">
        <v>105</v>
      </c>
      <c r="N5" s="47">
        <v>1.5</v>
      </c>
      <c r="P5" s="47">
        <v>3.2222222222222223</v>
      </c>
      <c r="Q5" s="47">
        <f>K5-P5</f>
        <v>0.36868686868686851</v>
      </c>
    </row>
    <row r="6" spans="1:17" x14ac:dyDescent="0.25">
      <c r="A6" s="15">
        <v>1</v>
      </c>
      <c r="B6" s="15" t="s">
        <v>3</v>
      </c>
      <c r="C6">
        <v>228</v>
      </c>
      <c r="D6" t="s">
        <v>40</v>
      </c>
      <c r="E6">
        <v>4</v>
      </c>
      <c r="F6">
        <v>1</v>
      </c>
      <c r="G6">
        <v>2</v>
      </c>
      <c r="H6">
        <v>3</v>
      </c>
      <c r="J6" s="51" t="s">
        <v>105</v>
      </c>
      <c r="K6" s="47">
        <f>AVERAGEIF(A:A,J2,F:F)</f>
        <v>1.4545454545454546</v>
      </c>
      <c r="L6" s="55"/>
      <c r="M6" s="51" t="s">
        <v>84</v>
      </c>
      <c r="N6" s="47">
        <v>2.1</v>
      </c>
      <c r="P6" s="47">
        <v>1.5555555555555556</v>
      </c>
      <c r="Q6" s="47">
        <f>K6-P6</f>
        <v>-0.10101010101010099</v>
      </c>
    </row>
    <row r="7" spans="1:17" x14ac:dyDescent="0.25">
      <c r="A7" s="15">
        <v>1</v>
      </c>
      <c r="B7" s="15" t="s">
        <v>3</v>
      </c>
      <c r="C7">
        <v>204</v>
      </c>
      <c r="D7" t="s">
        <v>42</v>
      </c>
      <c r="E7">
        <v>4</v>
      </c>
      <c r="F7">
        <v>1</v>
      </c>
      <c r="G7">
        <v>4</v>
      </c>
      <c r="H7">
        <v>1</v>
      </c>
      <c r="J7" s="51" t="s">
        <v>11</v>
      </c>
      <c r="K7" s="47">
        <f>AVERAGEIF(A:A,J2,G:G)</f>
        <v>2.7272727272727271</v>
      </c>
      <c r="L7" s="55"/>
      <c r="M7" s="51" t="s">
        <v>11</v>
      </c>
      <c r="N7" s="47">
        <v>2.7</v>
      </c>
      <c r="P7" s="47">
        <v>3.4444444444444446</v>
      </c>
      <c r="Q7" s="47">
        <f>K7-P7</f>
        <v>-0.71717171717171757</v>
      </c>
    </row>
    <row r="8" spans="1:17" x14ac:dyDescent="0.25">
      <c r="A8" s="15">
        <v>1</v>
      </c>
      <c r="B8" s="15" t="s">
        <v>3</v>
      </c>
      <c r="C8">
        <v>205</v>
      </c>
      <c r="D8" t="s">
        <v>33</v>
      </c>
      <c r="E8">
        <v>4</v>
      </c>
      <c r="F8">
        <v>1</v>
      </c>
      <c r="G8">
        <v>3</v>
      </c>
      <c r="H8">
        <v>2</v>
      </c>
      <c r="J8" s="51" t="s">
        <v>84</v>
      </c>
      <c r="K8" s="47">
        <f>AVERAGEIF(A:A,J2,H:H)</f>
        <v>2.0909090909090908</v>
      </c>
      <c r="L8" s="55"/>
      <c r="M8" s="51" t="s">
        <v>104</v>
      </c>
      <c r="N8" s="47">
        <v>3.6</v>
      </c>
      <c r="P8" s="47">
        <v>1.7777777777777777</v>
      </c>
      <c r="Q8" s="47">
        <f>K8-P8</f>
        <v>0.31313131313131315</v>
      </c>
    </row>
    <row r="9" spans="1:17" x14ac:dyDescent="0.25">
      <c r="A9" s="15">
        <v>1</v>
      </c>
      <c r="B9" s="15" t="s">
        <v>3</v>
      </c>
      <c r="C9">
        <v>208</v>
      </c>
      <c r="D9" t="s">
        <v>29</v>
      </c>
      <c r="E9">
        <v>4</v>
      </c>
      <c r="F9">
        <v>2</v>
      </c>
      <c r="G9">
        <v>3</v>
      </c>
      <c r="H9">
        <v>1</v>
      </c>
      <c r="K9" s="15"/>
      <c r="L9" s="56"/>
      <c r="M9" s="15"/>
      <c r="N9" s="15"/>
    </row>
    <row r="10" spans="1:17" x14ac:dyDescent="0.25">
      <c r="A10" s="15">
        <v>1</v>
      </c>
      <c r="B10" s="15" t="s">
        <v>3</v>
      </c>
      <c r="C10">
        <v>220</v>
      </c>
      <c r="D10" t="s">
        <v>32</v>
      </c>
      <c r="E10">
        <v>4</v>
      </c>
      <c r="F10">
        <v>2</v>
      </c>
      <c r="G10">
        <v>1</v>
      </c>
      <c r="H10">
        <v>3</v>
      </c>
      <c r="K10" s="15"/>
      <c r="L10" s="56"/>
      <c r="M10" s="15"/>
      <c r="N10" s="15"/>
    </row>
    <row r="11" spans="1:17" x14ac:dyDescent="0.25">
      <c r="A11" s="15">
        <v>1</v>
      </c>
      <c r="B11" s="15" t="s">
        <v>3</v>
      </c>
      <c r="C11">
        <v>221</v>
      </c>
      <c r="D11" t="s">
        <v>28</v>
      </c>
      <c r="E11">
        <v>4</v>
      </c>
      <c r="F11">
        <v>2</v>
      </c>
      <c r="G11">
        <v>1</v>
      </c>
      <c r="H11">
        <v>3</v>
      </c>
      <c r="K11" s="15"/>
      <c r="L11" s="56"/>
      <c r="M11" s="15"/>
      <c r="N11" s="15"/>
    </row>
    <row r="12" spans="1:17" x14ac:dyDescent="0.25">
      <c r="A12" s="15">
        <v>1</v>
      </c>
      <c r="B12" s="15" t="s">
        <v>3</v>
      </c>
      <c r="C12">
        <v>227</v>
      </c>
      <c r="D12" t="s">
        <v>43</v>
      </c>
      <c r="E12">
        <v>4</v>
      </c>
      <c r="F12">
        <v>1</v>
      </c>
      <c r="G12">
        <v>3</v>
      </c>
      <c r="H12">
        <v>2</v>
      </c>
      <c r="J12" s="16">
        <v>2</v>
      </c>
      <c r="K12" s="15"/>
      <c r="L12" s="56"/>
      <c r="M12" s="15"/>
      <c r="N12" s="15"/>
    </row>
    <row r="13" spans="1:17" x14ac:dyDescent="0.25">
      <c r="A13" s="15">
        <v>1</v>
      </c>
      <c r="B13" s="15" t="s">
        <v>3</v>
      </c>
      <c r="C13">
        <v>228</v>
      </c>
      <c r="D13" t="s">
        <v>40</v>
      </c>
      <c r="E13">
        <v>4</v>
      </c>
      <c r="F13">
        <v>1</v>
      </c>
      <c r="G13">
        <v>2</v>
      </c>
      <c r="H13">
        <v>3</v>
      </c>
      <c r="K13" s="15"/>
      <c r="L13" s="56"/>
      <c r="M13" s="15"/>
      <c r="N13" s="15"/>
    </row>
    <row r="14" spans="1:17" ht="15.75" customHeight="1" x14ac:dyDescent="0.25">
      <c r="A14" s="15">
        <v>1</v>
      </c>
      <c r="B14" s="15" t="s">
        <v>3</v>
      </c>
      <c r="C14">
        <v>233</v>
      </c>
      <c r="D14" t="s">
        <v>35</v>
      </c>
      <c r="E14">
        <v>3</v>
      </c>
      <c r="F14">
        <v>1</v>
      </c>
      <c r="G14">
        <v>4</v>
      </c>
      <c r="H14">
        <v>2</v>
      </c>
      <c r="K14" s="15"/>
      <c r="L14" s="56"/>
      <c r="M14" s="15"/>
      <c r="N14" s="15"/>
    </row>
    <row r="15" spans="1:17" x14ac:dyDescent="0.25">
      <c r="A15" s="15">
        <v>1</v>
      </c>
      <c r="B15" s="15" t="s">
        <v>3</v>
      </c>
      <c r="C15">
        <v>256</v>
      </c>
      <c r="D15" t="s">
        <v>34</v>
      </c>
      <c r="E15">
        <v>4</v>
      </c>
      <c r="F15">
        <v>1</v>
      </c>
      <c r="G15">
        <v>3</v>
      </c>
      <c r="H15">
        <v>2</v>
      </c>
      <c r="J15" s="43" t="s">
        <v>9</v>
      </c>
      <c r="K15" s="43" t="s">
        <v>112</v>
      </c>
      <c r="L15" s="54"/>
      <c r="M15" s="43" t="s">
        <v>9</v>
      </c>
      <c r="N15" s="43" t="s">
        <v>112</v>
      </c>
    </row>
    <row r="16" spans="1:17" x14ac:dyDescent="0.25">
      <c r="A16" s="15">
        <v>1</v>
      </c>
      <c r="B16" s="15" t="s">
        <v>3</v>
      </c>
      <c r="C16">
        <v>259</v>
      </c>
      <c r="D16" t="s">
        <v>44</v>
      </c>
      <c r="E16">
        <v>3</v>
      </c>
      <c r="F16">
        <v>1</v>
      </c>
      <c r="G16">
        <v>4</v>
      </c>
      <c r="H16">
        <v>2</v>
      </c>
      <c r="J16" s="52" t="s">
        <v>108</v>
      </c>
      <c r="K16" s="47">
        <f>AVERAGEIF(A:A,J12,E:E)</f>
        <v>3.2222222222222223</v>
      </c>
      <c r="L16" s="55"/>
      <c r="M16" s="51" t="s">
        <v>105</v>
      </c>
      <c r="N16" s="47">
        <v>1.6</v>
      </c>
    </row>
    <row r="17" spans="1:16" x14ac:dyDescent="0.25">
      <c r="A17" s="15">
        <v>1</v>
      </c>
      <c r="B17" s="15" t="s">
        <v>3</v>
      </c>
      <c r="C17">
        <v>225</v>
      </c>
      <c r="D17" t="s">
        <v>51</v>
      </c>
      <c r="E17">
        <v>4</v>
      </c>
      <c r="F17">
        <v>3</v>
      </c>
      <c r="G17">
        <v>1</v>
      </c>
      <c r="H17">
        <v>2</v>
      </c>
      <c r="J17" s="52" t="s">
        <v>105</v>
      </c>
      <c r="K17" s="47">
        <f>AVERAGEIF(A:A,J12,F:F)</f>
        <v>1.5555555555555556</v>
      </c>
      <c r="L17" s="55"/>
      <c r="M17" s="51" t="s">
        <v>84</v>
      </c>
      <c r="N17" s="47">
        <v>1.8</v>
      </c>
    </row>
    <row r="18" spans="1:16" x14ac:dyDescent="0.25">
      <c r="A18" s="15">
        <v>2</v>
      </c>
      <c r="B18" s="15" t="s">
        <v>3</v>
      </c>
      <c r="C18">
        <v>274</v>
      </c>
      <c r="D18" t="s">
        <v>29</v>
      </c>
      <c r="E18">
        <v>3</v>
      </c>
      <c r="F18">
        <v>1</v>
      </c>
      <c r="G18">
        <v>4</v>
      </c>
      <c r="H18">
        <v>2</v>
      </c>
      <c r="J18" s="52" t="s">
        <v>11</v>
      </c>
      <c r="K18" s="47">
        <f>AVERAGEIF(A:A,J12,G:G)</f>
        <v>3.4444444444444446</v>
      </c>
      <c r="L18" s="55"/>
      <c r="M18" s="51" t="s">
        <v>104</v>
      </c>
      <c r="N18" s="47">
        <v>3.2</v>
      </c>
    </row>
    <row r="19" spans="1:16" x14ac:dyDescent="0.25">
      <c r="A19" s="15">
        <v>1</v>
      </c>
      <c r="B19" s="15" t="s">
        <v>3</v>
      </c>
      <c r="C19">
        <v>282</v>
      </c>
      <c r="D19" t="s">
        <v>51</v>
      </c>
      <c r="E19">
        <v>1</v>
      </c>
      <c r="F19">
        <v>2</v>
      </c>
      <c r="G19">
        <v>1</v>
      </c>
      <c r="H19">
        <v>3</v>
      </c>
      <c r="J19" s="52" t="s">
        <v>84</v>
      </c>
      <c r="K19" s="47">
        <f>AVERAGEIF(A:A,J12,H:H)</f>
        <v>1.7777777777777777</v>
      </c>
      <c r="L19" s="55"/>
      <c r="M19" s="51" t="s">
        <v>11</v>
      </c>
      <c r="N19" s="47">
        <v>3.4</v>
      </c>
    </row>
    <row r="20" spans="1:16" x14ac:dyDescent="0.25">
      <c r="A20" s="15">
        <v>2</v>
      </c>
      <c r="B20" s="15" t="s">
        <v>3</v>
      </c>
      <c r="C20">
        <v>280</v>
      </c>
      <c r="D20" t="s">
        <v>43</v>
      </c>
      <c r="E20">
        <v>3</v>
      </c>
      <c r="F20">
        <v>1</v>
      </c>
      <c r="G20">
        <v>4</v>
      </c>
      <c r="H20">
        <v>2</v>
      </c>
      <c r="K20" s="15"/>
      <c r="L20" s="56"/>
      <c r="M20" s="15"/>
      <c r="N20" s="15"/>
    </row>
    <row r="21" spans="1:16" x14ac:dyDescent="0.25">
      <c r="A21" s="15">
        <v>2</v>
      </c>
      <c r="B21" s="15" t="s">
        <v>3</v>
      </c>
      <c r="C21">
        <v>279</v>
      </c>
      <c r="D21" t="s">
        <v>33</v>
      </c>
      <c r="E21">
        <v>3</v>
      </c>
      <c r="F21">
        <v>1</v>
      </c>
      <c r="G21">
        <v>4</v>
      </c>
      <c r="H21">
        <v>2</v>
      </c>
      <c r="K21" s="15"/>
      <c r="L21" s="56"/>
      <c r="M21" s="15"/>
      <c r="N21" s="15"/>
    </row>
    <row r="22" spans="1:16" x14ac:dyDescent="0.25">
      <c r="A22" s="15">
        <v>2</v>
      </c>
      <c r="B22" s="15" t="s">
        <v>3</v>
      </c>
      <c r="C22">
        <v>287</v>
      </c>
      <c r="D22" t="s">
        <v>25</v>
      </c>
      <c r="E22">
        <v>4</v>
      </c>
      <c r="F22">
        <v>3</v>
      </c>
      <c r="G22">
        <v>2</v>
      </c>
      <c r="H22">
        <v>1</v>
      </c>
      <c r="J22" t="s">
        <v>110</v>
      </c>
      <c r="K22" s="15"/>
      <c r="L22" s="56"/>
      <c r="M22" s="15"/>
      <c r="N22" s="15"/>
    </row>
    <row r="23" spans="1:16" x14ac:dyDescent="0.25">
      <c r="A23" s="15">
        <v>2</v>
      </c>
      <c r="B23" s="15" t="s">
        <v>3</v>
      </c>
      <c r="C23">
        <v>288</v>
      </c>
      <c r="D23" t="s">
        <v>44</v>
      </c>
      <c r="E23">
        <v>3</v>
      </c>
      <c r="F23">
        <v>1</v>
      </c>
      <c r="G23">
        <v>4</v>
      </c>
      <c r="H23">
        <v>2</v>
      </c>
      <c r="K23" s="15"/>
      <c r="L23" s="56"/>
      <c r="M23" s="15"/>
      <c r="N23" s="15"/>
    </row>
    <row r="24" spans="1:16" x14ac:dyDescent="0.25">
      <c r="A24" s="15">
        <v>2</v>
      </c>
      <c r="B24" s="15" t="s">
        <v>3</v>
      </c>
      <c r="C24">
        <v>289</v>
      </c>
      <c r="D24" t="s">
        <v>18</v>
      </c>
      <c r="E24">
        <v>3</v>
      </c>
      <c r="F24">
        <v>1</v>
      </c>
      <c r="G24">
        <v>4</v>
      </c>
      <c r="H24">
        <v>2</v>
      </c>
      <c r="J24" s="43" t="s">
        <v>9</v>
      </c>
      <c r="K24" s="43" t="s">
        <v>114</v>
      </c>
      <c r="L24" s="54"/>
      <c r="M24" s="43" t="s">
        <v>9</v>
      </c>
      <c r="N24" s="43" t="s">
        <v>114</v>
      </c>
    </row>
    <row r="25" spans="1:16" x14ac:dyDescent="0.25">
      <c r="A25" s="15">
        <v>2</v>
      </c>
      <c r="B25" s="15" t="s">
        <v>3</v>
      </c>
      <c r="C25">
        <v>285</v>
      </c>
      <c r="D25" t="s">
        <v>51</v>
      </c>
      <c r="E25">
        <v>4</v>
      </c>
      <c r="F25">
        <v>3</v>
      </c>
      <c r="G25">
        <v>1</v>
      </c>
      <c r="H25">
        <v>2</v>
      </c>
      <c r="J25" s="52" t="s">
        <v>108</v>
      </c>
      <c r="K25" s="47">
        <f>K5-K16</f>
        <v>0.36868686868686851</v>
      </c>
      <c r="L25" s="55"/>
      <c r="M25" s="51" t="s">
        <v>105</v>
      </c>
      <c r="N25" s="47">
        <f>N5-N16</f>
        <v>-0.10000000000000009</v>
      </c>
    </row>
    <row r="26" spans="1:16" x14ac:dyDescent="0.25">
      <c r="A26" s="15">
        <v>1</v>
      </c>
      <c r="B26" s="15" t="s">
        <v>4</v>
      </c>
      <c r="C26">
        <v>242</v>
      </c>
      <c r="D26" t="s">
        <v>45</v>
      </c>
      <c r="E26">
        <v>4</v>
      </c>
      <c r="F26">
        <v>2</v>
      </c>
      <c r="G26">
        <v>3</v>
      </c>
      <c r="H26">
        <v>1</v>
      </c>
      <c r="J26" s="52" t="s">
        <v>105</v>
      </c>
      <c r="K26" s="47">
        <f t="shared" ref="K26:K28" si="0">K6-K17</f>
        <v>-0.10101010101010099</v>
      </c>
      <c r="L26" s="55"/>
      <c r="M26" s="51" t="s">
        <v>84</v>
      </c>
      <c r="N26" s="47">
        <f>N6-N17</f>
        <v>0.30000000000000004</v>
      </c>
    </row>
    <row r="27" spans="1:16" x14ac:dyDescent="0.25">
      <c r="A27" s="15">
        <v>1</v>
      </c>
      <c r="B27" s="15" t="s">
        <v>4</v>
      </c>
      <c r="C27">
        <v>249</v>
      </c>
      <c r="D27" t="s">
        <v>46</v>
      </c>
      <c r="E27">
        <v>4</v>
      </c>
      <c r="F27">
        <v>1</v>
      </c>
      <c r="G27">
        <v>2</v>
      </c>
      <c r="H27">
        <v>3</v>
      </c>
      <c r="J27" s="52" t="s">
        <v>11</v>
      </c>
      <c r="K27" s="47">
        <f t="shared" si="0"/>
        <v>-0.71717171717171757</v>
      </c>
      <c r="L27" s="55"/>
      <c r="M27" s="51" t="s">
        <v>11</v>
      </c>
      <c r="N27" s="47">
        <f>N7-N19</f>
        <v>-0.69999999999999973</v>
      </c>
    </row>
    <row r="28" spans="1:16" x14ac:dyDescent="0.25">
      <c r="A28" s="15">
        <v>1</v>
      </c>
      <c r="B28" s="15" t="s">
        <v>4</v>
      </c>
      <c r="C28">
        <v>271</v>
      </c>
      <c r="D28" t="s">
        <v>47</v>
      </c>
      <c r="E28">
        <v>3</v>
      </c>
      <c r="F28">
        <v>1</v>
      </c>
      <c r="G28">
        <v>4</v>
      </c>
      <c r="H28">
        <v>2</v>
      </c>
      <c r="J28" s="52" t="s">
        <v>84</v>
      </c>
      <c r="K28" s="47">
        <f t="shared" si="0"/>
        <v>0.31313131313131315</v>
      </c>
      <c r="L28" s="55"/>
      <c r="M28" s="51" t="s">
        <v>104</v>
      </c>
      <c r="N28" s="47">
        <f>N8-N18</f>
        <v>0.39999999999999991</v>
      </c>
    </row>
    <row r="29" spans="1:16" x14ac:dyDescent="0.25">
      <c r="A29" s="15">
        <v>1</v>
      </c>
      <c r="B29" s="15" t="s">
        <v>4</v>
      </c>
      <c r="C29">
        <v>272</v>
      </c>
      <c r="D29" t="s">
        <v>49</v>
      </c>
      <c r="E29">
        <v>3</v>
      </c>
      <c r="F29">
        <v>1</v>
      </c>
      <c r="G29">
        <v>4</v>
      </c>
      <c r="H29">
        <v>2</v>
      </c>
    </row>
    <row r="30" spans="1:16" x14ac:dyDescent="0.25">
      <c r="A30" s="15">
        <v>1</v>
      </c>
      <c r="B30" s="15" t="s">
        <v>4</v>
      </c>
      <c r="C30">
        <v>269</v>
      </c>
      <c r="D30" t="s">
        <v>50</v>
      </c>
      <c r="E30">
        <v>4</v>
      </c>
      <c r="F30">
        <v>2</v>
      </c>
      <c r="G30">
        <v>3</v>
      </c>
      <c r="H30">
        <v>1</v>
      </c>
    </row>
    <row r="31" spans="1:16" x14ac:dyDescent="0.25">
      <c r="A31" s="15">
        <v>2</v>
      </c>
      <c r="B31" s="15" t="s">
        <v>4</v>
      </c>
      <c r="C31">
        <v>302</v>
      </c>
      <c r="D31" t="s">
        <v>45</v>
      </c>
      <c r="E31">
        <v>3</v>
      </c>
      <c r="F31">
        <v>2</v>
      </c>
      <c r="G31">
        <v>4</v>
      </c>
      <c r="H31">
        <v>1</v>
      </c>
      <c r="M31" s="43" t="s">
        <v>9</v>
      </c>
      <c r="N31" s="43" t="s">
        <v>111</v>
      </c>
      <c r="O31" s="43" t="s">
        <v>112</v>
      </c>
      <c r="P31" s="43" t="s">
        <v>114</v>
      </c>
    </row>
    <row r="32" spans="1:16" x14ac:dyDescent="0.25">
      <c r="A32" s="15">
        <v>2</v>
      </c>
      <c r="B32" s="15" t="s">
        <v>4</v>
      </c>
      <c r="C32">
        <v>303</v>
      </c>
      <c r="D32" t="s">
        <v>49</v>
      </c>
      <c r="E32">
        <v>3</v>
      </c>
      <c r="F32">
        <v>1</v>
      </c>
      <c r="G32">
        <v>4</v>
      </c>
      <c r="H32">
        <v>2</v>
      </c>
      <c r="M32" s="51" t="s">
        <v>105</v>
      </c>
      <c r="N32" s="47">
        <v>1.5</v>
      </c>
      <c r="O32" s="47">
        <v>1.6</v>
      </c>
      <c r="P32" s="47">
        <f>N32-O32</f>
        <v>-0.10000000000000009</v>
      </c>
    </row>
    <row r="33" spans="13:16" x14ac:dyDescent="0.25">
      <c r="M33" s="51" t="s">
        <v>84</v>
      </c>
      <c r="N33" s="47">
        <v>2.1</v>
      </c>
      <c r="O33" s="47">
        <v>1.8</v>
      </c>
      <c r="P33" s="47">
        <f t="shared" ref="P33:P35" si="1">N33-O33</f>
        <v>0.30000000000000004</v>
      </c>
    </row>
    <row r="34" spans="13:16" x14ac:dyDescent="0.25">
      <c r="M34" s="51" t="s">
        <v>11</v>
      </c>
      <c r="N34" s="47">
        <v>2.7</v>
      </c>
      <c r="O34" s="47">
        <v>3.2</v>
      </c>
      <c r="P34" s="47">
        <f t="shared" si="1"/>
        <v>-0.5</v>
      </c>
    </row>
    <row r="35" spans="13:16" x14ac:dyDescent="0.25">
      <c r="M35" s="51" t="s">
        <v>104</v>
      </c>
      <c r="N35" s="47">
        <v>3.6</v>
      </c>
      <c r="O35" s="47">
        <v>3.4</v>
      </c>
      <c r="P35" s="47">
        <f t="shared" si="1"/>
        <v>0.20000000000000018</v>
      </c>
    </row>
    <row r="36" spans="13:16" x14ac:dyDescent="0.25">
      <c r="O36" s="15"/>
    </row>
  </sheetData>
  <autoFilter ref="C1:H1" xr:uid="{CE95B0DB-E6FA-420D-BE99-832F5D24FD58}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7970-A968-41C0-B6B6-ED14E8D4BEC6}">
  <dimension ref="A1:G7"/>
  <sheetViews>
    <sheetView workbookViewId="0">
      <selection activeCell="H33" sqref="H33"/>
    </sheetView>
  </sheetViews>
  <sheetFormatPr baseColWidth="10" defaultColWidth="11.42578125" defaultRowHeight="15" x14ac:dyDescent="0.25"/>
  <sheetData>
    <row r="1" spans="1:7" x14ac:dyDescent="0.25">
      <c r="A1" s="1" t="s">
        <v>6</v>
      </c>
      <c r="B1" s="1" t="s">
        <v>7</v>
      </c>
      <c r="C1" s="1" t="s">
        <v>85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>
        <v>242</v>
      </c>
      <c r="B2" t="s">
        <v>45</v>
      </c>
      <c r="C2" s="3">
        <v>2</v>
      </c>
      <c r="D2" s="3">
        <v>0</v>
      </c>
      <c r="E2" s="4"/>
      <c r="F2" s="5" t="s">
        <v>20</v>
      </c>
      <c r="G2" s="4"/>
    </row>
    <row r="3" spans="1:7" x14ac:dyDescent="0.25">
      <c r="A3">
        <v>242</v>
      </c>
      <c r="B3" t="s">
        <v>45</v>
      </c>
      <c r="C3" s="3">
        <v>2</v>
      </c>
      <c r="D3" s="3">
        <v>0</v>
      </c>
      <c r="E3" s="4" t="s">
        <v>20</v>
      </c>
      <c r="F3" s="5" t="s">
        <v>20</v>
      </c>
      <c r="G3" s="4" t="s">
        <v>20</v>
      </c>
    </row>
    <row r="4" spans="1:7" x14ac:dyDescent="0.25">
      <c r="A4">
        <v>242</v>
      </c>
      <c r="B4" t="s">
        <v>45</v>
      </c>
      <c r="C4" s="3">
        <v>1</v>
      </c>
      <c r="D4" s="3">
        <v>0</v>
      </c>
      <c r="E4" s="4" t="s">
        <v>20</v>
      </c>
      <c r="F4" s="5"/>
      <c r="G4" s="4" t="s">
        <v>20</v>
      </c>
    </row>
    <row r="5" spans="1:7" x14ac:dyDescent="0.25">
      <c r="A5">
        <v>242</v>
      </c>
      <c r="B5" t="s">
        <v>45</v>
      </c>
      <c r="C5" s="3">
        <v>1</v>
      </c>
      <c r="D5" s="3">
        <v>0</v>
      </c>
      <c r="E5" s="4" t="s">
        <v>20</v>
      </c>
      <c r="F5" s="5"/>
      <c r="G5" s="4" t="s">
        <v>20</v>
      </c>
    </row>
    <row r="6" spans="1:7" x14ac:dyDescent="0.25">
      <c r="A6">
        <v>242</v>
      </c>
      <c r="B6" t="s">
        <v>45</v>
      </c>
      <c r="C6" s="3">
        <v>1</v>
      </c>
      <c r="D6" s="3">
        <v>0</v>
      </c>
      <c r="E6" s="4" t="s">
        <v>20</v>
      </c>
      <c r="F6" s="5" t="s">
        <v>20</v>
      </c>
      <c r="G6" s="4" t="s">
        <v>30</v>
      </c>
    </row>
    <row r="7" spans="1:7" x14ac:dyDescent="0.25">
      <c r="A7">
        <v>242</v>
      </c>
      <c r="B7" t="s">
        <v>45</v>
      </c>
      <c r="C7" s="3">
        <v>2</v>
      </c>
      <c r="D7" s="3">
        <v>0</v>
      </c>
      <c r="E7" s="4"/>
      <c r="F7" s="5" t="s">
        <v>30</v>
      </c>
      <c r="G7" s="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802B-7C60-4EE9-809E-857710BE0F59}">
  <dimension ref="A1:G17"/>
  <sheetViews>
    <sheetView workbookViewId="0">
      <selection activeCell="J28" sqref="J28"/>
    </sheetView>
  </sheetViews>
  <sheetFormatPr baseColWidth="10" defaultColWidth="11.42578125" defaultRowHeight="15" x14ac:dyDescent="0.25"/>
  <sheetData>
    <row r="1" spans="1:7" x14ac:dyDescent="0.25">
      <c r="A1" s="34" t="s">
        <v>6</v>
      </c>
      <c r="B1" s="34" t="s">
        <v>7</v>
      </c>
      <c r="C1" s="34" t="s">
        <v>21</v>
      </c>
      <c r="D1" s="34" t="s">
        <v>11</v>
      </c>
      <c r="E1" s="34" t="s">
        <v>12</v>
      </c>
      <c r="F1" s="34" t="s">
        <v>13</v>
      </c>
      <c r="G1" s="34" t="s">
        <v>14</v>
      </c>
    </row>
    <row r="2" spans="1:7" x14ac:dyDescent="0.25">
      <c r="A2">
        <v>242</v>
      </c>
      <c r="B2" t="s">
        <v>45</v>
      </c>
      <c r="C2" s="3">
        <v>1</v>
      </c>
      <c r="D2" s="3">
        <v>0</v>
      </c>
      <c r="E2" s="4" t="s">
        <v>30</v>
      </c>
      <c r="F2" s="5" t="s">
        <v>20</v>
      </c>
      <c r="G2" s="4" t="s">
        <v>20</v>
      </c>
    </row>
    <row r="3" spans="1:7" x14ac:dyDescent="0.25">
      <c r="A3">
        <v>242</v>
      </c>
      <c r="B3" t="s">
        <v>45</v>
      </c>
      <c r="C3" s="3">
        <v>3</v>
      </c>
      <c r="D3" s="3">
        <v>0</v>
      </c>
      <c r="E3" s="4"/>
      <c r="F3" s="5" t="s">
        <v>20</v>
      </c>
      <c r="G3" s="4"/>
    </row>
    <row r="4" spans="1:7" x14ac:dyDescent="0.25">
      <c r="A4">
        <v>242</v>
      </c>
      <c r="B4" t="s">
        <v>45</v>
      </c>
      <c r="C4" s="3">
        <v>1</v>
      </c>
      <c r="D4" s="3">
        <v>0</v>
      </c>
      <c r="E4" s="4"/>
      <c r="F4" s="5" t="s">
        <v>20</v>
      </c>
      <c r="G4" s="4"/>
    </row>
    <row r="5" spans="1:7" x14ac:dyDescent="0.25">
      <c r="A5">
        <v>242</v>
      </c>
      <c r="B5" t="s">
        <v>45</v>
      </c>
      <c r="C5" s="3">
        <v>2</v>
      </c>
      <c r="D5" s="3">
        <v>0</v>
      </c>
      <c r="E5" s="4" t="s">
        <v>20</v>
      </c>
      <c r="F5" s="5"/>
      <c r="G5" s="4" t="s">
        <v>30</v>
      </c>
    </row>
    <row r="6" spans="1:7" x14ac:dyDescent="0.25">
      <c r="A6">
        <v>242</v>
      </c>
      <c r="B6" t="s">
        <v>45</v>
      </c>
      <c r="C6" s="3">
        <v>2</v>
      </c>
      <c r="D6" s="3">
        <v>0</v>
      </c>
      <c r="E6" s="4"/>
      <c r="F6" s="5"/>
      <c r="G6" s="4"/>
    </row>
    <row r="7" spans="1:7" x14ac:dyDescent="0.25">
      <c r="A7">
        <v>242</v>
      </c>
      <c r="B7" t="s">
        <v>45</v>
      </c>
      <c r="C7" s="3">
        <v>1</v>
      </c>
      <c r="D7" s="3">
        <v>0</v>
      </c>
      <c r="E7" s="4"/>
      <c r="F7" s="5" t="s">
        <v>30</v>
      </c>
      <c r="G7" s="4"/>
    </row>
    <row r="8" spans="1:7" x14ac:dyDescent="0.25">
      <c r="A8">
        <v>249</v>
      </c>
      <c r="B8" t="s">
        <v>46</v>
      </c>
      <c r="C8" s="3">
        <v>2</v>
      </c>
      <c r="D8" s="3">
        <v>1</v>
      </c>
      <c r="E8" s="4" t="s">
        <v>30</v>
      </c>
      <c r="F8" s="5" t="s">
        <v>30</v>
      </c>
      <c r="G8" s="4" t="s">
        <v>30</v>
      </c>
    </row>
    <row r="9" spans="1:7" x14ac:dyDescent="0.25">
      <c r="A9">
        <v>249</v>
      </c>
      <c r="B9" t="s">
        <v>46</v>
      </c>
      <c r="C9" s="3">
        <v>3</v>
      </c>
      <c r="D9" s="3">
        <v>1</v>
      </c>
      <c r="E9" s="4" t="s">
        <v>30</v>
      </c>
      <c r="F9" s="5" t="s">
        <v>30</v>
      </c>
      <c r="G9" s="4" t="s">
        <v>30</v>
      </c>
    </row>
    <row r="10" spans="1:7" x14ac:dyDescent="0.25">
      <c r="A10">
        <v>249</v>
      </c>
      <c r="B10" t="s">
        <v>46</v>
      </c>
      <c r="C10" s="3">
        <v>2</v>
      </c>
      <c r="D10" s="3">
        <v>1</v>
      </c>
      <c r="E10" s="4" t="s">
        <v>30</v>
      </c>
      <c r="F10" s="5" t="s">
        <v>30</v>
      </c>
      <c r="G10" s="4" t="s">
        <v>30</v>
      </c>
    </row>
    <row r="11" spans="1:7" x14ac:dyDescent="0.25">
      <c r="A11">
        <v>249</v>
      </c>
      <c r="B11" t="s">
        <v>46</v>
      </c>
      <c r="C11" s="3">
        <v>3</v>
      </c>
      <c r="D11" s="3">
        <v>3</v>
      </c>
      <c r="E11" s="4" t="s">
        <v>30</v>
      </c>
      <c r="F11" s="5" t="s">
        <v>30</v>
      </c>
      <c r="G11" s="4" t="s">
        <v>30</v>
      </c>
    </row>
    <row r="12" spans="1:7" x14ac:dyDescent="0.25">
      <c r="A12">
        <v>249</v>
      </c>
      <c r="B12" t="s">
        <v>46</v>
      </c>
      <c r="C12" s="3">
        <v>2</v>
      </c>
      <c r="D12" s="3">
        <v>3</v>
      </c>
      <c r="E12" s="4" t="s">
        <v>30</v>
      </c>
      <c r="F12" s="5" t="s">
        <v>30</v>
      </c>
      <c r="G12" s="4" t="s">
        <v>30</v>
      </c>
    </row>
    <row r="13" spans="1:7" x14ac:dyDescent="0.25">
      <c r="A13">
        <v>249</v>
      </c>
      <c r="B13" t="s">
        <v>46</v>
      </c>
      <c r="C13" s="3">
        <v>3</v>
      </c>
      <c r="D13" s="3">
        <v>3</v>
      </c>
      <c r="E13" s="4" t="s">
        <v>30</v>
      </c>
      <c r="F13" s="5" t="s">
        <v>30</v>
      </c>
      <c r="G13" s="4" t="s">
        <v>30</v>
      </c>
    </row>
    <row r="14" spans="1:7" x14ac:dyDescent="0.25">
      <c r="A14">
        <v>249</v>
      </c>
      <c r="B14" t="s">
        <v>46</v>
      </c>
      <c r="C14" s="3">
        <v>1</v>
      </c>
      <c r="D14" s="3">
        <v>1</v>
      </c>
      <c r="E14" s="4"/>
      <c r="F14" s="5"/>
      <c r="G14" s="4"/>
    </row>
    <row r="15" spans="1:7" x14ac:dyDescent="0.25">
      <c r="A15">
        <v>249</v>
      </c>
      <c r="B15" t="s">
        <v>46</v>
      </c>
      <c r="C15" s="3">
        <v>3</v>
      </c>
      <c r="D15" s="3">
        <v>3</v>
      </c>
      <c r="E15" s="4" t="s">
        <v>30</v>
      </c>
      <c r="F15" s="5"/>
      <c r="G15" s="4"/>
    </row>
    <row r="16" spans="1:7" x14ac:dyDescent="0.25">
      <c r="A16">
        <v>249</v>
      </c>
      <c r="B16" t="s">
        <v>46</v>
      </c>
      <c r="C16" s="3">
        <v>3</v>
      </c>
      <c r="D16" s="3">
        <v>3</v>
      </c>
      <c r="E16" s="4" t="s">
        <v>30</v>
      </c>
      <c r="F16" s="5" t="s">
        <v>30</v>
      </c>
      <c r="G16" s="4" t="s">
        <v>30</v>
      </c>
    </row>
    <row r="17" spans="1:7" x14ac:dyDescent="0.25">
      <c r="A17">
        <v>249</v>
      </c>
      <c r="B17" t="s">
        <v>46</v>
      </c>
      <c r="C17" s="3">
        <v>2</v>
      </c>
      <c r="D17" s="3">
        <v>0</v>
      </c>
      <c r="E17" s="4"/>
      <c r="F17" s="5"/>
      <c r="G17" s="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A82-43CB-463D-94CC-84EF3A3F294F}">
  <dimension ref="A1:S447"/>
  <sheetViews>
    <sheetView zoomScaleNormal="100" workbookViewId="0">
      <pane ySplit="7" topLeftCell="A8" activePane="bottomLeft" state="frozen"/>
      <selection pane="bottomLeft" activeCell="G137" sqref="A8:G137"/>
    </sheetView>
  </sheetViews>
  <sheetFormatPr baseColWidth="10" defaultColWidth="11.42578125" defaultRowHeight="15" x14ac:dyDescent="0.25"/>
  <cols>
    <col min="1" max="1" width="9.42578125" bestFit="1" customWidth="1"/>
    <col min="2" max="2" width="9.42578125" customWidth="1"/>
    <col min="17" max="17" width="13.5703125" bestFit="1" customWidth="1"/>
  </cols>
  <sheetData>
    <row r="1" spans="1:19" x14ac:dyDescent="0.25"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 t="s">
        <v>73</v>
      </c>
    </row>
    <row r="2" spans="1:19" x14ac:dyDescent="0.25">
      <c r="H2" t="s">
        <v>2</v>
      </c>
      <c r="I2" s="21">
        <v>-0.9</v>
      </c>
      <c r="J2" s="21">
        <v>-0.53300000000000003</v>
      </c>
      <c r="K2" s="21">
        <v>-1.66</v>
      </c>
      <c r="L2" s="21">
        <v>-0.36599999999999999</v>
      </c>
      <c r="M2" s="21">
        <v>-0.8</v>
      </c>
      <c r="N2" s="21">
        <v>-2.4</v>
      </c>
      <c r="O2" s="21">
        <v>-0.96599999999999997</v>
      </c>
      <c r="P2" s="21">
        <v>-0.53300000000000003</v>
      </c>
      <c r="Q2" s="21">
        <v>-1.266</v>
      </c>
      <c r="R2" s="21">
        <v>-0.5</v>
      </c>
      <c r="S2" s="21">
        <f>AVERAGE(I2:R2)</f>
        <v>-0.99240000000000017</v>
      </c>
    </row>
    <row r="3" spans="1:19" x14ac:dyDescent="0.25">
      <c r="H3" t="s">
        <v>74</v>
      </c>
      <c r="I3" s="21">
        <v>-1.7142857142857142</v>
      </c>
      <c r="J3" s="21">
        <v>-1.4285714285714286</v>
      </c>
      <c r="K3" s="21">
        <v>-2.2142857142857144</v>
      </c>
      <c r="L3" s="21">
        <v>-1.0714285714285714</v>
      </c>
      <c r="M3" s="21">
        <v>-1.6428571428571428</v>
      </c>
      <c r="N3" s="21">
        <v>-2.6428571428571428</v>
      </c>
      <c r="O3" s="21">
        <v>-0.8571428571428571</v>
      </c>
      <c r="P3" s="21">
        <v>7.1428571428571425E-2</v>
      </c>
      <c r="Q3" s="21">
        <v>-0.9285714285714286</v>
      </c>
      <c r="R3" s="21">
        <v>0.35714285714285715</v>
      </c>
      <c r="S3" s="21">
        <f t="shared" ref="S3:S4" si="0">AVERAGE(I3:R3)</f>
        <v>-1.2071428571428571</v>
      </c>
    </row>
    <row r="4" spans="1:19" x14ac:dyDescent="0.25">
      <c r="H4" t="s">
        <v>37</v>
      </c>
      <c r="I4" s="21">
        <v>-0.1875</v>
      </c>
      <c r="J4" s="21">
        <v>0.25</v>
      </c>
      <c r="K4" s="21">
        <v>-0.25</v>
      </c>
      <c r="L4" s="21">
        <v>0.25</v>
      </c>
      <c r="M4" s="21">
        <v>-6.25E-2</v>
      </c>
      <c r="N4" s="21">
        <v>-2.1875</v>
      </c>
      <c r="O4" s="21">
        <v>-1.0625</v>
      </c>
      <c r="P4" s="21">
        <v>-1.0625</v>
      </c>
      <c r="Q4" s="21">
        <v>-1.5625</v>
      </c>
      <c r="R4" s="21">
        <v>-1.25</v>
      </c>
      <c r="S4" s="21">
        <f t="shared" si="0"/>
        <v>-0.71250000000000002</v>
      </c>
    </row>
    <row r="5" spans="1:19" x14ac:dyDescent="0.25">
      <c r="I5" s="28">
        <f>I4-I3</f>
        <v>1.5267857142857142</v>
      </c>
      <c r="J5" s="28">
        <f t="shared" ref="J5:R5" si="1">J4-J3</f>
        <v>1.6785714285714286</v>
      </c>
      <c r="K5" s="28">
        <f t="shared" si="1"/>
        <v>1.9642857142857144</v>
      </c>
      <c r="L5" s="28">
        <f t="shared" si="1"/>
        <v>1.3214285714285714</v>
      </c>
      <c r="M5" s="28">
        <f t="shared" si="1"/>
        <v>1.5803571428571428</v>
      </c>
      <c r="N5" s="21">
        <f>N4-N3</f>
        <v>0.45535714285714279</v>
      </c>
      <c r="O5" s="21">
        <f t="shared" si="1"/>
        <v>-0.2053571428571429</v>
      </c>
      <c r="P5" s="21">
        <f t="shared" si="1"/>
        <v>-1.1339285714285714</v>
      </c>
      <c r="Q5" s="21">
        <f t="shared" si="1"/>
        <v>-0.6339285714285714</v>
      </c>
      <c r="R5" s="28">
        <f t="shared" si="1"/>
        <v>-1.6071428571428572</v>
      </c>
      <c r="S5" s="21"/>
    </row>
    <row r="7" spans="1:19" x14ac:dyDescent="0.25">
      <c r="A7" s="7" t="s">
        <v>5</v>
      </c>
      <c r="B7" s="7"/>
      <c r="C7" s="7" t="s">
        <v>75</v>
      </c>
      <c r="D7" s="7" t="s">
        <v>7</v>
      </c>
      <c r="E7" s="7" t="s">
        <v>16</v>
      </c>
      <c r="F7" s="7" t="s">
        <v>76</v>
      </c>
      <c r="G7" s="8" t="s">
        <v>77</v>
      </c>
      <c r="I7">
        <f>SUBTOTAL(101,G8:G287)</f>
        <v>-0.75384615384615383</v>
      </c>
    </row>
    <row r="8" spans="1:19" x14ac:dyDescent="0.25">
      <c r="A8">
        <v>1</v>
      </c>
      <c r="C8">
        <v>242</v>
      </c>
      <c r="D8" t="s">
        <v>45</v>
      </c>
      <c r="E8" t="s">
        <v>85</v>
      </c>
      <c r="F8">
        <v>1</v>
      </c>
      <c r="G8">
        <v>-3</v>
      </c>
    </row>
    <row r="9" spans="1:19" x14ac:dyDescent="0.25">
      <c r="A9">
        <v>1</v>
      </c>
      <c r="C9">
        <v>242</v>
      </c>
      <c r="D9" t="s">
        <v>45</v>
      </c>
      <c r="E9" t="s">
        <v>85</v>
      </c>
      <c r="F9">
        <v>2</v>
      </c>
      <c r="G9">
        <v>-3</v>
      </c>
    </row>
    <row r="10" spans="1:19" x14ac:dyDescent="0.25">
      <c r="A10">
        <v>1</v>
      </c>
      <c r="C10">
        <v>242</v>
      </c>
      <c r="D10" t="s">
        <v>45</v>
      </c>
      <c r="E10" t="s">
        <v>85</v>
      </c>
      <c r="F10">
        <v>3</v>
      </c>
      <c r="G10">
        <v>-3</v>
      </c>
      <c r="K10">
        <v>-3</v>
      </c>
      <c r="L10">
        <v>-2</v>
      </c>
      <c r="M10">
        <v>-1</v>
      </c>
      <c r="N10">
        <v>0</v>
      </c>
      <c r="O10">
        <v>1</v>
      </c>
      <c r="P10">
        <v>2</v>
      </c>
      <c r="Q10">
        <v>3</v>
      </c>
    </row>
    <row r="11" spans="1:19" x14ac:dyDescent="0.25">
      <c r="A11">
        <v>1</v>
      </c>
      <c r="C11">
        <v>242</v>
      </c>
      <c r="D11" t="s">
        <v>45</v>
      </c>
      <c r="E11" t="s">
        <v>85</v>
      </c>
      <c r="F11">
        <v>4</v>
      </c>
      <c r="G11">
        <v>-2</v>
      </c>
      <c r="J11">
        <v>1</v>
      </c>
      <c r="K11">
        <f t="shared" ref="K11:K20" si="2">COUNTIFS($F:$F,J11,$G:$G,$K$10)</f>
        <v>3</v>
      </c>
      <c r="L11">
        <f t="shared" ref="L11:L20" si="3">COUNTIFS(F:F,J11,G:G,$L$10)</f>
        <v>3</v>
      </c>
      <c r="M11">
        <f t="shared" ref="M11:M20" si="4">COUNTIFS(F:F,J11,G:G,$M$10)</f>
        <v>4</v>
      </c>
      <c r="N11">
        <f t="shared" ref="N11:N20" si="5">COUNTIFS(F:F,J11,G:G,$N$10)</f>
        <v>0</v>
      </c>
      <c r="O11">
        <f t="shared" ref="O11:O20" si="6">COUNTIFS(F:F,J11,G:G,$O$10)</f>
        <v>1</v>
      </c>
      <c r="P11">
        <f t="shared" ref="P11:P20" si="7">COUNTIFS(F:F,J11,G:G,$P$10)</f>
        <v>2</v>
      </c>
      <c r="Q11">
        <f t="shared" ref="Q11:Q20" si="8">COUNTIFS(F:F,J11,G:G,$Q$10)</f>
        <v>0</v>
      </c>
      <c r="R11" s="21"/>
    </row>
    <row r="12" spans="1:19" x14ac:dyDescent="0.25">
      <c r="A12">
        <v>1</v>
      </c>
      <c r="C12">
        <v>242</v>
      </c>
      <c r="D12" t="s">
        <v>45</v>
      </c>
      <c r="E12" t="s">
        <v>85</v>
      </c>
      <c r="F12">
        <v>5</v>
      </c>
      <c r="G12">
        <v>-1</v>
      </c>
      <c r="J12">
        <v>2</v>
      </c>
      <c r="K12">
        <f t="shared" si="2"/>
        <v>6</v>
      </c>
      <c r="L12">
        <f t="shared" si="3"/>
        <v>1</v>
      </c>
      <c r="M12">
        <f t="shared" si="4"/>
        <v>3</v>
      </c>
      <c r="N12">
        <f t="shared" si="5"/>
        <v>0</v>
      </c>
      <c r="O12">
        <f t="shared" si="6"/>
        <v>2</v>
      </c>
      <c r="P12">
        <f t="shared" si="7"/>
        <v>1</v>
      </c>
      <c r="Q12">
        <f t="shared" si="8"/>
        <v>0</v>
      </c>
      <c r="R12" s="21"/>
    </row>
    <row r="13" spans="1:19" x14ac:dyDescent="0.25">
      <c r="A13">
        <v>1</v>
      </c>
      <c r="C13">
        <v>242</v>
      </c>
      <c r="D13" t="s">
        <v>45</v>
      </c>
      <c r="E13" t="s">
        <v>85</v>
      </c>
      <c r="F13">
        <v>6</v>
      </c>
      <c r="G13">
        <v>-3</v>
      </c>
      <c r="J13">
        <v>3</v>
      </c>
      <c r="K13">
        <f t="shared" si="2"/>
        <v>8</v>
      </c>
      <c r="L13">
        <f t="shared" si="3"/>
        <v>1</v>
      </c>
      <c r="M13">
        <f t="shared" si="4"/>
        <v>1</v>
      </c>
      <c r="N13">
        <f t="shared" si="5"/>
        <v>2</v>
      </c>
      <c r="O13">
        <f t="shared" si="6"/>
        <v>0</v>
      </c>
      <c r="P13">
        <f t="shared" si="7"/>
        <v>1</v>
      </c>
      <c r="Q13">
        <f t="shared" si="8"/>
        <v>0</v>
      </c>
      <c r="R13" s="21"/>
    </row>
    <row r="14" spans="1:19" x14ac:dyDescent="0.25">
      <c r="A14">
        <v>1</v>
      </c>
      <c r="C14">
        <v>242</v>
      </c>
      <c r="D14" t="s">
        <v>45</v>
      </c>
      <c r="E14" t="s">
        <v>85</v>
      </c>
      <c r="F14">
        <v>7</v>
      </c>
      <c r="G14">
        <v>-2</v>
      </c>
      <c r="J14">
        <v>4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3</v>
      </c>
      <c r="O14">
        <f t="shared" si="6"/>
        <v>2</v>
      </c>
      <c r="P14">
        <f t="shared" si="7"/>
        <v>0</v>
      </c>
      <c r="Q14">
        <f t="shared" si="8"/>
        <v>2</v>
      </c>
      <c r="R14" s="21"/>
    </row>
    <row r="15" spans="1:19" x14ac:dyDescent="0.25">
      <c r="A15">
        <v>1</v>
      </c>
      <c r="C15">
        <v>242</v>
      </c>
      <c r="D15" t="s">
        <v>45</v>
      </c>
      <c r="E15" t="s">
        <v>85</v>
      </c>
      <c r="F15">
        <v>8</v>
      </c>
      <c r="G15">
        <v>-1</v>
      </c>
      <c r="J15">
        <v>5</v>
      </c>
      <c r="K15">
        <f t="shared" si="2"/>
        <v>2</v>
      </c>
      <c r="L15">
        <f t="shared" si="3"/>
        <v>0</v>
      </c>
      <c r="M15">
        <f t="shared" si="4"/>
        <v>6</v>
      </c>
      <c r="N15">
        <f t="shared" si="5"/>
        <v>1</v>
      </c>
      <c r="O15">
        <f t="shared" si="6"/>
        <v>3</v>
      </c>
      <c r="P15">
        <f t="shared" si="7"/>
        <v>1</v>
      </c>
      <c r="Q15">
        <f t="shared" si="8"/>
        <v>0</v>
      </c>
      <c r="R15" s="21"/>
    </row>
    <row r="16" spans="1:19" x14ac:dyDescent="0.25">
      <c r="A16">
        <v>1</v>
      </c>
      <c r="C16">
        <v>242</v>
      </c>
      <c r="D16" t="s">
        <v>45</v>
      </c>
      <c r="E16" t="s">
        <v>85</v>
      </c>
      <c r="F16">
        <v>9</v>
      </c>
      <c r="G16">
        <v>-3</v>
      </c>
      <c r="J16">
        <v>6</v>
      </c>
      <c r="K16">
        <f t="shared" si="2"/>
        <v>7</v>
      </c>
      <c r="L16">
        <f t="shared" si="3"/>
        <v>2</v>
      </c>
      <c r="M16">
        <f t="shared" si="4"/>
        <v>3</v>
      </c>
      <c r="N16">
        <f t="shared" si="5"/>
        <v>1</v>
      </c>
      <c r="O16">
        <f t="shared" si="6"/>
        <v>0</v>
      </c>
      <c r="P16">
        <f t="shared" si="7"/>
        <v>0</v>
      </c>
      <c r="Q16">
        <f t="shared" si="8"/>
        <v>0</v>
      </c>
      <c r="R16" s="21"/>
    </row>
    <row r="17" spans="1:18" x14ac:dyDescent="0.25">
      <c r="A17">
        <v>1</v>
      </c>
      <c r="C17">
        <v>242</v>
      </c>
      <c r="D17" t="s">
        <v>45</v>
      </c>
      <c r="E17" t="s">
        <v>85</v>
      </c>
      <c r="F17">
        <v>10</v>
      </c>
      <c r="G17">
        <v>-3</v>
      </c>
      <c r="J17">
        <v>7</v>
      </c>
      <c r="K17">
        <f t="shared" si="2"/>
        <v>0</v>
      </c>
      <c r="L17">
        <f t="shared" si="3"/>
        <v>4</v>
      </c>
      <c r="M17">
        <f t="shared" si="4"/>
        <v>3</v>
      </c>
      <c r="N17">
        <f t="shared" si="5"/>
        <v>1</v>
      </c>
      <c r="O17">
        <f t="shared" si="6"/>
        <v>2</v>
      </c>
      <c r="P17">
        <f t="shared" si="7"/>
        <v>2</v>
      </c>
      <c r="Q17">
        <f t="shared" si="8"/>
        <v>1</v>
      </c>
      <c r="R17" s="21"/>
    </row>
    <row r="18" spans="1:18" x14ac:dyDescent="0.25">
      <c r="A18">
        <v>1</v>
      </c>
      <c r="C18">
        <v>242</v>
      </c>
      <c r="D18" t="s">
        <v>45</v>
      </c>
      <c r="E18" t="s">
        <v>78</v>
      </c>
      <c r="F18">
        <v>1</v>
      </c>
      <c r="G18">
        <v>-1</v>
      </c>
      <c r="J18">
        <v>8</v>
      </c>
      <c r="K18">
        <f t="shared" si="2"/>
        <v>0</v>
      </c>
      <c r="L18">
        <f t="shared" si="3"/>
        <v>2</v>
      </c>
      <c r="M18">
        <f t="shared" si="4"/>
        <v>2</v>
      </c>
      <c r="N18">
        <f t="shared" si="5"/>
        <v>2</v>
      </c>
      <c r="O18">
        <f t="shared" si="6"/>
        <v>1</v>
      </c>
      <c r="P18">
        <f t="shared" si="7"/>
        <v>1</v>
      </c>
      <c r="Q18">
        <f t="shared" si="8"/>
        <v>5</v>
      </c>
      <c r="R18" s="21"/>
    </row>
    <row r="19" spans="1:18" x14ac:dyDescent="0.25">
      <c r="A19">
        <v>1</v>
      </c>
      <c r="C19">
        <v>242</v>
      </c>
      <c r="D19" t="s">
        <v>45</v>
      </c>
      <c r="E19" t="s">
        <v>78</v>
      </c>
      <c r="F19">
        <v>2</v>
      </c>
      <c r="G19">
        <v>-3</v>
      </c>
      <c r="J19">
        <v>9</v>
      </c>
      <c r="K19">
        <f t="shared" si="2"/>
        <v>3</v>
      </c>
      <c r="L19">
        <f t="shared" si="3"/>
        <v>2</v>
      </c>
      <c r="M19">
        <f t="shared" si="4"/>
        <v>1</v>
      </c>
      <c r="N19">
        <f t="shared" si="5"/>
        <v>1</v>
      </c>
      <c r="O19">
        <f t="shared" si="6"/>
        <v>3</v>
      </c>
      <c r="P19">
        <f t="shared" si="7"/>
        <v>3</v>
      </c>
      <c r="Q19">
        <f t="shared" si="8"/>
        <v>0</v>
      </c>
      <c r="R19" s="21"/>
    </row>
    <row r="20" spans="1:18" x14ac:dyDescent="0.25">
      <c r="A20">
        <v>1</v>
      </c>
      <c r="C20">
        <v>242</v>
      </c>
      <c r="D20" t="s">
        <v>45</v>
      </c>
      <c r="E20" t="s">
        <v>78</v>
      </c>
      <c r="F20">
        <v>3</v>
      </c>
      <c r="G20">
        <v>-1</v>
      </c>
      <c r="J20">
        <v>10</v>
      </c>
      <c r="K20">
        <f t="shared" si="2"/>
        <v>5</v>
      </c>
      <c r="L20">
        <f t="shared" si="3"/>
        <v>1</v>
      </c>
      <c r="M20">
        <f t="shared" si="4"/>
        <v>0</v>
      </c>
      <c r="N20">
        <f t="shared" si="5"/>
        <v>1</v>
      </c>
      <c r="O20">
        <f t="shared" si="6"/>
        <v>1</v>
      </c>
      <c r="P20">
        <f t="shared" si="7"/>
        <v>5</v>
      </c>
      <c r="Q20">
        <f t="shared" si="8"/>
        <v>0</v>
      </c>
      <c r="R20" s="21"/>
    </row>
    <row r="21" spans="1:18" x14ac:dyDescent="0.25">
      <c r="A21">
        <v>1</v>
      </c>
      <c r="C21">
        <v>242</v>
      </c>
      <c r="D21" t="s">
        <v>45</v>
      </c>
      <c r="E21" t="s">
        <v>78</v>
      </c>
      <c r="F21">
        <v>4</v>
      </c>
      <c r="G21">
        <v>1</v>
      </c>
    </row>
    <row r="22" spans="1:18" x14ac:dyDescent="0.25">
      <c r="A22">
        <v>1</v>
      </c>
      <c r="C22">
        <v>242</v>
      </c>
      <c r="D22" t="s">
        <v>45</v>
      </c>
      <c r="E22" t="s">
        <v>78</v>
      </c>
      <c r="F22">
        <v>5</v>
      </c>
      <c r="G22">
        <v>-1</v>
      </c>
    </row>
    <row r="23" spans="1:18" x14ac:dyDescent="0.25">
      <c r="A23">
        <v>1</v>
      </c>
      <c r="C23">
        <v>242</v>
      </c>
      <c r="D23" t="s">
        <v>45</v>
      </c>
      <c r="E23" t="s">
        <v>78</v>
      </c>
      <c r="F23">
        <v>6</v>
      </c>
      <c r="G23">
        <v>-3</v>
      </c>
      <c r="J23">
        <v>1</v>
      </c>
      <c r="K23">
        <f>K11*$K$10</f>
        <v>-9</v>
      </c>
      <c r="L23">
        <f>L11*$L$10</f>
        <v>-6</v>
      </c>
      <c r="M23">
        <f>M11*$M$10</f>
        <v>-4</v>
      </c>
      <c r="N23">
        <f>N11*$N$10</f>
        <v>0</v>
      </c>
      <c r="O23">
        <f>O11*$O$10</f>
        <v>1</v>
      </c>
      <c r="P23">
        <f>P11*$P$10</f>
        <v>4</v>
      </c>
      <c r="Q23">
        <f>Q11*$Q$10</f>
        <v>0</v>
      </c>
      <c r="R23" s="23">
        <f>AVERAGE(K23:Q23)</f>
        <v>-2</v>
      </c>
    </row>
    <row r="24" spans="1:18" x14ac:dyDescent="0.25">
      <c r="A24">
        <v>1</v>
      </c>
      <c r="C24">
        <v>242</v>
      </c>
      <c r="D24" t="s">
        <v>45</v>
      </c>
      <c r="E24" t="s">
        <v>78</v>
      </c>
      <c r="F24">
        <v>7</v>
      </c>
      <c r="G24">
        <v>-2</v>
      </c>
      <c r="J24">
        <v>2</v>
      </c>
      <c r="K24">
        <f t="shared" ref="K24:K32" si="9">K12*$K$10</f>
        <v>-18</v>
      </c>
      <c r="L24">
        <f t="shared" ref="L24:L32" si="10">L12*$L$10</f>
        <v>-2</v>
      </c>
      <c r="M24">
        <f t="shared" ref="M24:M32" si="11">M12*$M$10</f>
        <v>-3</v>
      </c>
      <c r="N24">
        <f t="shared" ref="N24:N32" si="12">N12*$N$10</f>
        <v>0</v>
      </c>
      <c r="O24">
        <f t="shared" ref="O24:O32" si="13">O12*$O$10</f>
        <v>2</v>
      </c>
      <c r="P24">
        <f t="shared" ref="P24:P32" si="14">P12*$P$10</f>
        <v>2</v>
      </c>
      <c r="Q24">
        <f t="shared" ref="Q24:Q32" si="15">Q12*$Q$10</f>
        <v>0</v>
      </c>
      <c r="R24" s="23">
        <f t="shared" ref="R24:R32" si="16">AVERAGE(K24:Q24)</f>
        <v>-2.7142857142857144</v>
      </c>
    </row>
    <row r="25" spans="1:18" x14ac:dyDescent="0.25">
      <c r="A25">
        <v>1</v>
      </c>
      <c r="C25">
        <v>242</v>
      </c>
      <c r="D25" t="s">
        <v>45</v>
      </c>
      <c r="E25" t="s">
        <v>78</v>
      </c>
      <c r="F25">
        <v>8</v>
      </c>
      <c r="G25">
        <v>-2</v>
      </c>
      <c r="J25">
        <v>3</v>
      </c>
      <c r="K25">
        <f>K13*$K$10</f>
        <v>-24</v>
      </c>
      <c r="L25">
        <f t="shared" si="10"/>
        <v>-2</v>
      </c>
      <c r="M25">
        <f t="shared" si="11"/>
        <v>-1</v>
      </c>
      <c r="N25">
        <f t="shared" si="12"/>
        <v>0</v>
      </c>
      <c r="O25">
        <f t="shared" si="13"/>
        <v>0</v>
      </c>
      <c r="P25">
        <f t="shared" si="14"/>
        <v>2</v>
      </c>
      <c r="Q25">
        <f t="shared" si="15"/>
        <v>0</v>
      </c>
      <c r="R25" s="23">
        <f t="shared" si="16"/>
        <v>-3.5714285714285716</v>
      </c>
    </row>
    <row r="26" spans="1:18" x14ac:dyDescent="0.25">
      <c r="A26">
        <v>1</v>
      </c>
      <c r="C26">
        <v>242</v>
      </c>
      <c r="D26" t="s">
        <v>45</v>
      </c>
      <c r="E26" t="s">
        <v>78</v>
      </c>
      <c r="F26">
        <v>9</v>
      </c>
      <c r="G26">
        <v>-3</v>
      </c>
      <c r="J26">
        <v>4</v>
      </c>
      <c r="K26">
        <f t="shared" si="9"/>
        <v>-6</v>
      </c>
      <c r="L26">
        <f t="shared" si="10"/>
        <v>-4</v>
      </c>
      <c r="M26">
        <f t="shared" si="11"/>
        <v>-2</v>
      </c>
      <c r="N26">
        <f t="shared" si="12"/>
        <v>0</v>
      </c>
      <c r="O26">
        <f t="shared" si="13"/>
        <v>2</v>
      </c>
      <c r="P26">
        <f t="shared" si="14"/>
        <v>0</v>
      </c>
      <c r="Q26">
        <f t="shared" si="15"/>
        <v>6</v>
      </c>
      <c r="R26" s="23">
        <f t="shared" si="16"/>
        <v>-0.5714285714285714</v>
      </c>
    </row>
    <row r="27" spans="1:18" x14ac:dyDescent="0.25">
      <c r="A27">
        <v>1</v>
      </c>
      <c r="C27">
        <v>242</v>
      </c>
      <c r="D27" t="s">
        <v>45</v>
      </c>
      <c r="E27" t="s">
        <v>78</v>
      </c>
      <c r="F27">
        <v>10</v>
      </c>
      <c r="G27">
        <v>-3</v>
      </c>
      <c r="J27">
        <v>5</v>
      </c>
      <c r="K27">
        <f t="shared" si="9"/>
        <v>-6</v>
      </c>
      <c r="L27">
        <f t="shared" si="10"/>
        <v>0</v>
      </c>
      <c r="M27">
        <f t="shared" si="11"/>
        <v>-6</v>
      </c>
      <c r="N27">
        <f t="shared" si="12"/>
        <v>0</v>
      </c>
      <c r="O27">
        <f t="shared" si="13"/>
        <v>3</v>
      </c>
      <c r="P27">
        <f t="shared" si="14"/>
        <v>2</v>
      </c>
      <c r="Q27">
        <f t="shared" si="15"/>
        <v>0</v>
      </c>
      <c r="R27" s="23">
        <f t="shared" si="16"/>
        <v>-1</v>
      </c>
    </row>
    <row r="28" spans="1:18" x14ac:dyDescent="0.25">
      <c r="A28">
        <v>1</v>
      </c>
      <c r="C28">
        <v>249</v>
      </c>
      <c r="D28" t="s">
        <v>46</v>
      </c>
      <c r="E28" t="s">
        <v>78</v>
      </c>
      <c r="F28">
        <v>1</v>
      </c>
      <c r="G28">
        <v>-2</v>
      </c>
      <c r="J28">
        <v>6</v>
      </c>
      <c r="K28">
        <f t="shared" si="9"/>
        <v>-21</v>
      </c>
      <c r="L28">
        <f t="shared" si="10"/>
        <v>-4</v>
      </c>
      <c r="M28">
        <f t="shared" si="11"/>
        <v>-3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 s="23">
        <f t="shared" si="16"/>
        <v>-4</v>
      </c>
    </row>
    <row r="29" spans="1:18" x14ac:dyDescent="0.25">
      <c r="A29">
        <v>1</v>
      </c>
      <c r="C29">
        <v>249</v>
      </c>
      <c r="D29" t="s">
        <v>46</v>
      </c>
      <c r="E29" t="s">
        <v>78</v>
      </c>
      <c r="F29">
        <v>2</v>
      </c>
      <c r="G29">
        <v>-1</v>
      </c>
      <c r="J29">
        <v>7</v>
      </c>
      <c r="K29">
        <f t="shared" si="9"/>
        <v>0</v>
      </c>
      <c r="L29">
        <f t="shared" si="10"/>
        <v>-8</v>
      </c>
      <c r="M29">
        <f t="shared" si="11"/>
        <v>-3</v>
      </c>
      <c r="N29">
        <f t="shared" si="12"/>
        <v>0</v>
      </c>
      <c r="O29">
        <f t="shared" si="13"/>
        <v>2</v>
      </c>
      <c r="P29">
        <f t="shared" si="14"/>
        <v>4</v>
      </c>
      <c r="Q29">
        <f t="shared" si="15"/>
        <v>3</v>
      </c>
      <c r="R29" s="23">
        <f t="shared" si="16"/>
        <v>-0.2857142857142857</v>
      </c>
    </row>
    <row r="30" spans="1:18" x14ac:dyDescent="0.25">
      <c r="A30">
        <v>1</v>
      </c>
      <c r="C30">
        <v>249</v>
      </c>
      <c r="D30" t="s">
        <v>46</v>
      </c>
      <c r="E30" t="s">
        <v>78</v>
      </c>
      <c r="F30">
        <v>3</v>
      </c>
      <c r="G30">
        <v>-3</v>
      </c>
      <c r="J30">
        <v>8</v>
      </c>
      <c r="K30">
        <f t="shared" si="9"/>
        <v>0</v>
      </c>
      <c r="L30">
        <f t="shared" si="10"/>
        <v>-4</v>
      </c>
      <c r="M30">
        <f t="shared" si="11"/>
        <v>-2</v>
      </c>
      <c r="N30">
        <f t="shared" si="12"/>
        <v>0</v>
      </c>
      <c r="O30">
        <f t="shared" si="13"/>
        <v>1</v>
      </c>
      <c r="P30">
        <f t="shared" si="14"/>
        <v>2</v>
      </c>
      <c r="Q30">
        <f t="shared" si="15"/>
        <v>15</v>
      </c>
      <c r="R30" s="23">
        <f t="shared" si="16"/>
        <v>1.7142857142857142</v>
      </c>
    </row>
    <row r="31" spans="1:18" x14ac:dyDescent="0.25">
      <c r="A31">
        <v>1</v>
      </c>
      <c r="C31">
        <v>249</v>
      </c>
      <c r="D31" t="s">
        <v>46</v>
      </c>
      <c r="E31" t="s">
        <v>78</v>
      </c>
      <c r="F31">
        <v>4</v>
      </c>
      <c r="G31">
        <v>-3</v>
      </c>
      <c r="J31">
        <v>9</v>
      </c>
      <c r="K31">
        <f t="shared" si="9"/>
        <v>-9</v>
      </c>
      <c r="L31">
        <f t="shared" si="10"/>
        <v>-4</v>
      </c>
      <c r="M31">
        <f t="shared" si="11"/>
        <v>-1</v>
      </c>
      <c r="N31">
        <f t="shared" si="12"/>
        <v>0</v>
      </c>
      <c r="O31">
        <f t="shared" si="13"/>
        <v>3</v>
      </c>
      <c r="P31">
        <f t="shared" si="14"/>
        <v>6</v>
      </c>
      <c r="Q31">
        <f t="shared" si="15"/>
        <v>0</v>
      </c>
      <c r="R31" s="23">
        <f t="shared" si="16"/>
        <v>-0.7142857142857143</v>
      </c>
    </row>
    <row r="32" spans="1:18" x14ac:dyDescent="0.25">
      <c r="A32">
        <v>1</v>
      </c>
      <c r="C32">
        <v>249</v>
      </c>
      <c r="D32" t="s">
        <v>46</v>
      </c>
      <c r="E32" t="s">
        <v>78</v>
      </c>
      <c r="F32">
        <v>5</v>
      </c>
      <c r="G32">
        <v>-3</v>
      </c>
      <c r="J32">
        <v>10</v>
      </c>
      <c r="K32">
        <f t="shared" si="9"/>
        <v>-15</v>
      </c>
      <c r="L32">
        <f t="shared" si="10"/>
        <v>-2</v>
      </c>
      <c r="M32">
        <f t="shared" si="11"/>
        <v>0</v>
      </c>
      <c r="N32">
        <f t="shared" si="12"/>
        <v>0</v>
      </c>
      <c r="O32">
        <f t="shared" si="13"/>
        <v>1</v>
      </c>
      <c r="P32">
        <f t="shared" si="14"/>
        <v>10</v>
      </c>
      <c r="Q32">
        <f t="shared" si="15"/>
        <v>0</v>
      </c>
      <c r="R32" s="23">
        <f t="shared" si="16"/>
        <v>-0.8571428571428571</v>
      </c>
    </row>
    <row r="33" spans="1:9" x14ac:dyDescent="0.25">
      <c r="A33">
        <v>1</v>
      </c>
      <c r="C33">
        <v>249</v>
      </c>
      <c r="D33" t="s">
        <v>46</v>
      </c>
      <c r="E33" t="s">
        <v>78</v>
      </c>
      <c r="F33">
        <v>6</v>
      </c>
      <c r="G33">
        <v>-3</v>
      </c>
    </row>
    <row r="34" spans="1:9" x14ac:dyDescent="0.25">
      <c r="A34">
        <v>1</v>
      </c>
      <c r="C34">
        <v>249</v>
      </c>
      <c r="D34" t="s">
        <v>46</v>
      </c>
      <c r="E34" t="s">
        <v>78</v>
      </c>
      <c r="F34">
        <v>7</v>
      </c>
      <c r="G34">
        <v>-1</v>
      </c>
    </row>
    <row r="35" spans="1:9" x14ac:dyDescent="0.25">
      <c r="A35">
        <v>1</v>
      </c>
      <c r="C35">
        <v>249</v>
      </c>
      <c r="D35" t="s">
        <v>46</v>
      </c>
      <c r="E35" t="s">
        <v>78</v>
      </c>
      <c r="F35">
        <v>8</v>
      </c>
      <c r="G35">
        <v>-2</v>
      </c>
    </row>
    <row r="36" spans="1:9" x14ac:dyDescent="0.25">
      <c r="A36">
        <v>1</v>
      </c>
      <c r="C36">
        <v>249</v>
      </c>
      <c r="D36" t="s">
        <v>46</v>
      </c>
      <c r="E36" t="s">
        <v>78</v>
      </c>
      <c r="F36">
        <v>9</v>
      </c>
      <c r="G36">
        <v>-3</v>
      </c>
      <c r="I36" t="s">
        <v>80</v>
      </c>
    </row>
    <row r="37" spans="1:9" x14ac:dyDescent="0.25">
      <c r="A37">
        <v>1</v>
      </c>
      <c r="C37">
        <v>249</v>
      </c>
      <c r="D37" t="s">
        <v>46</v>
      </c>
      <c r="E37" t="s">
        <v>78</v>
      </c>
      <c r="F37">
        <v>10</v>
      </c>
      <c r="G37">
        <v>-3</v>
      </c>
      <c r="I37" t="s">
        <v>81</v>
      </c>
    </row>
    <row r="38" spans="1:9" x14ac:dyDescent="0.25">
      <c r="A38">
        <v>1</v>
      </c>
      <c r="C38">
        <v>271</v>
      </c>
      <c r="D38" t="s">
        <v>47</v>
      </c>
      <c r="E38" t="s">
        <v>85</v>
      </c>
      <c r="F38">
        <v>1</v>
      </c>
      <c r="G38">
        <v>-3</v>
      </c>
      <c r="I38" t="s">
        <v>82</v>
      </c>
    </row>
    <row r="39" spans="1:9" x14ac:dyDescent="0.25">
      <c r="A39">
        <v>1</v>
      </c>
      <c r="C39">
        <v>271</v>
      </c>
      <c r="D39" t="s">
        <v>47</v>
      </c>
      <c r="E39" t="s">
        <v>85</v>
      </c>
      <c r="F39">
        <v>2</v>
      </c>
      <c r="G39">
        <v>-3</v>
      </c>
    </row>
    <row r="40" spans="1:9" x14ac:dyDescent="0.25">
      <c r="A40">
        <v>1</v>
      </c>
      <c r="C40">
        <v>271</v>
      </c>
      <c r="D40" t="s">
        <v>47</v>
      </c>
      <c r="E40" t="s">
        <v>85</v>
      </c>
      <c r="F40">
        <v>3</v>
      </c>
      <c r="G40">
        <v>-3</v>
      </c>
    </row>
    <row r="41" spans="1:9" x14ac:dyDescent="0.25">
      <c r="A41">
        <v>1</v>
      </c>
      <c r="C41">
        <v>271</v>
      </c>
      <c r="D41" t="s">
        <v>47</v>
      </c>
      <c r="E41" t="s">
        <v>85</v>
      </c>
      <c r="F41">
        <v>4</v>
      </c>
      <c r="G41">
        <v>-3</v>
      </c>
    </row>
    <row r="42" spans="1:9" x14ac:dyDescent="0.25">
      <c r="A42">
        <v>1</v>
      </c>
      <c r="C42">
        <v>271</v>
      </c>
      <c r="D42" t="s">
        <v>47</v>
      </c>
      <c r="E42" t="s">
        <v>85</v>
      </c>
      <c r="F42">
        <v>5</v>
      </c>
      <c r="G42">
        <v>-3</v>
      </c>
    </row>
    <row r="43" spans="1:9" x14ac:dyDescent="0.25">
      <c r="A43">
        <v>1</v>
      </c>
      <c r="C43">
        <v>271</v>
      </c>
      <c r="D43" t="s">
        <v>47</v>
      </c>
      <c r="E43" t="s">
        <v>85</v>
      </c>
      <c r="F43">
        <v>6</v>
      </c>
      <c r="G43">
        <v>-3</v>
      </c>
    </row>
    <row r="44" spans="1:9" x14ac:dyDescent="0.25">
      <c r="A44">
        <v>1</v>
      </c>
      <c r="C44">
        <v>271</v>
      </c>
      <c r="D44" t="s">
        <v>47</v>
      </c>
      <c r="E44" t="s">
        <v>85</v>
      </c>
      <c r="F44">
        <v>7</v>
      </c>
      <c r="G44">
        <v>-1</v>
      </c>
    </row>
    <row r="45" spans="1:9" x14ac:dyDescent="0.25">
      <c r="A45">
        <v>1</v>
      </c>
      <c r="C45">
        <v>271</v>
      </c>
      <c r="D45" t="s">
        <v>47</v>
      </c>
      <c r="E45" t="s">
        <v>85</v>
      </c>
      <c r="F45">
        <v>8</v>
      </c>
      <c r="G45">
        <v>3</v>
      </c>
    </row>
    <row r="46" spans="1:9" x14ac:dyDescent="0.25">
      <c r="A46">
        <v>1</v>
      </c>
      <c r="C46">
        <v>271</v>
      </c>
      <c r="D46" t="s">
        <v>47</v>
      </c>
      <c r="E46" t="s">
        <v>85</v>
      </c>
      <c r="F46">
        <v>9</v>
      </c>
      <c r="G46">
        <v>2</v>
      </c>
    </row>
    <row r="47" spans="1:9" x14ac:dyDescent="0.25">
      <c r="A47">
        <v>1</v>
      </c>
      <c r="C47">
        <v>271</v>
      </c>
      <c r="D47" t="s">
        <v>47</v>
      </c>
      <c r="E47" t="s">
        <v>85</v>
      </c>
      <c r="F47">
        <v>10</v>
      </c>
      <c r="G47">
        <v>2</v>
      </c>
    </row>
    <row r="48" spans="1:9" x14ac:dyDescent="0.25">
      <c r="A48">
        <v>1</v>
      </c>
      <c r="C48">
        <v>271</v>
      </c>
      <c r="D48" t="s">
        <v>47</v>
      </c>
      <c r="E48" t="s">
        <v>78</v>
      </c>
      <c r="F48">
        <v>1</v>
      </c>
      <c r="G48">
        <v>-1</v>
      </c>
    </row>
    <row r="49" spans="1:7" x14ac:dyDescent="0.25">
      <c r="A49">
        <v>1</v>
      </c>
      <c r="C49">
        <v>271</v>
      </c>
      <c r="D49" t="s">
        <v>47</v>
      </c>
      <c r="E49" t="s">
        <v>78</v>
      </c>
      <c r="F49">
        <v>2</v>
      </c>
      <c r="G49">
        <v>-1</v>
      </c>
    </row>
    <row r="50" spans="1:7" x14ac:dyDescent="0.25">
      <c r="A50">
        <v>1</v>
      </c>
      <c r="C50">
        <v>271</v>
      </c>
      <c r="D50" t="s">
        <v>47</v>
      </c>
      <c r="E50" t="s">
        <v>78</v>
      </c>
      <c r="F50">
        <v>3</v>
      </c>
      <c r="G50">
        <v>0</v>
      </c>
    </row>
    <row r="51" spans="1:7" x14ac:dyDescent="0.25">
      <c r="A51">
        <v>1</v>
      </c>
      <c r="C51">
        <v>271</v>
      </c>
      <c r="D51" t="s">
        <v>47</v>
      </c>
      <c r="E51" t="s">
        <v>78</v>
      </c>
      <c r="F51">
        <v>4</v>
      </c>
      <c r="G51">
        <v>1</v>
      </c>
    </row>
    <row r="52" spans="1:7" x14ac:dyDescent="0.25">
      <c r="A52">
        <v>1</v>
      </c>
      <c r="C52">
        <v>271</v>
      </c>
      <c r="D52" t="s">
        <v>47</v>
      </c>
      <c r="E52" t="s">
        <v>78</v>
      </c>
      <c r="F52">
        <v>5</v>
      </c>
      <c r="G52">
        <v>0</v>
      </c>
    </row>
    <row r="53" spans="1:7" x14ac:dyDescent="0.25">
      <c r="A53">
        <v>1</v>
      </c>
      <c r="C53">
        <v>271</v>
      </c>
      <c r="D53" t="s">
        <v>47</v>
      </c>
      <c r="E53" t="s">
        <v>78</v>
      </c>
      <c r="F53">
        <v>6</v>
      </c>
      <c r="G53">
        <v>-3</v>
      </c>
    </row>
    <row r="54" spans="1:7" x14ac:dyDescent="0.25">
      <c r="A54">
        <v>1</v>
      </c>
      <c r="C54">
        <v>271</v>
      </c>
      <c r="D54" t="s">
        <v>47</v>
      </c>
      <c r="E54" t="s">
        <v>78</v>
      </c>
      <c r="F54">
        <v>7</v>
      </c>
      <c r="G54">
        <v>-2</v>
      </c>
    </row>
    <row r="55" spans="1:7" x14ac:dyDescent="0.25">
      <c r="A55">
        <v>1</v>
      </c>
      <c r="C55">
        <v>271</v>
      </c>
      <c r="D55" t="s">
        <v>47</v>
      </c>
      <c r="E55" t="s">
        <v>78</v>
      </c>
      <c r="F55">
        <v>8</v>
      </c>
      <c r="G55">
        <v>1</v>
      </c>
    </row>
    <row r="56" spans="1:7" x14ac:dyDescent="0.25">
      <c r="A56">
        <v>1</v>
      </c>
      <c r="C56">
        <v>271</v>
      </c>
      <c r="D56" t="s">
        <v>47</v>
      </c>
      <c r="E56" t="s">
        <v>78</v>
      </c>
      <c r="F56">
        <v>9</v>
      </c>
      <c r="G56">
        <v>1</v>
      </c>
    </row>
    <row r="57" spans="1:7" x14ac:dyDescent="0.25">
      <c r="A57">
        <v>1</v>
      </c>
      <c r="C57">
        <v>271</v>
      </c>
      <c r="D57" t="s">
        <v>47</v>
      </c>
      <c r="E57" t="s">
        <v>78</v>
      </c>
      <c r="F57">
        <v>10</v>
      </c>
      <c r="G57">
        <v>0</v>
      </c>
    </row>
    <row r="58" spans="1:7" x14ac:dyDescent="0.25">
      <c r="A58">
        <v>1</v>
      </c>
      <c r="C58">
        <v>272</v>
      </c>
      <c r="D58" t="s">
        <v>49</v>
      </c>
      <c r="E58" t="s">
        <v>85</v>
      </c>
      <c r="F58">
        <v>1</v>
      </c>
      <c r="G58">
        <v>-2</v>
      </c>
    </row>
    <row r="59" spans="1:7" x14ac:dyDescent="0.25">
      <c r="A59">
        <v>1</v>
      </c>
      <c r="C59">
        <v>272</v>
      </c>
      <c r="D59" t="s">
        <v>49</v>
      </c>
      <c r="E59" t="s">
        <v>85</v>
      </c>
      <c r="F59">
        <v>2</v>
      </c>
      <c r="G59">
        <v>-2</v>
      </c>
    </row>
    <row r="60" spans="1:7" x14ac:dyDescent="0.25">
      <c r="A60">
        <v>1</v>
      </c>
      <c r="C60">
        <v>272</v>
      </c>
      <c r="D60" t="s">
        <v>49</v>
      </c>
      <c r="E60" t="s">
        <v>85</v>
      </c>
      <c r="F60">
        <v>3</v>
      </c>
      <c r="G60">
        <v>-2</v>
      </c>
    </row>
    <row r="61" spans="1:7" x14ac:dyDescent="0.25">
      <c r="A61">
        <v>1</v>
      </c>
      <c r="C61">
        <v>272</v>
      </c>
      <c r="D61" t="s">
        <v>49</v>
      </c>
      <c r="E61" t="s">
        <v>85</v>
      </c>
      <c r="F61">
        <v>4</v>
      </c>
      <c r="G61">
        <v>-2</v>
      </c>
    </row>
    <row r="62" spans="1:7" x14ac:dyDescent="0.25">
      <c r="A62">
        <v>1</v>
      </c>
      <c r="C62">
        <v>272</v>
      </c>
      <c r="D62" t="s">
        <v>49</v>
      </c>
      <c r="E62" t="s">
        <v>85</v>
      </c>
      <c r="F62">
        <v>5</v>
      </c>
      <c r="G62">
        <v>-1</v>
      </c>
    </row>
    <row r="63" spans="1:7" x14ac:dyDescent="0.25">
      <c r="A63">
        <v>1</v>
      </c>
      <c r="C63">
        <v>272</v>
      </c>
      <c r="D63" t="s">
        <v>49</v>
      </c>
      <c r="E63" t="s">
        <v>85</v>
      </c>
      <c r="F63">
        <v>6</v>
      </c>
      <c r="G63">
        <v>-1</v>
      </c>
    </row>
    <row r="64" spans="1:7" x14ac:dyDescent="0.25">
      <c r="A64">
        <v>1</v>
      </c>
      <c r="C64">
        <v>272</v>
      </c>
      <c r="D64" t="s">
        <v>49</v>
      </c>
      <c r="E64" t="s">
        <v>85</v>
      </c>
      <c r="F64">
        <v>7</v>
      </c>
      <c r="G64">
        <v>1</v>
      </c>
    </row>
    <row r="65" spans="1:7" x14ac:dyDescent="0.25">
      <c r="A65">
        <v>1</v>
      </c>
      <c r="C65">
        <v>272</v>
      </c>
      <c r="D65" t="s">
        <v>49</v>
      </c>
      <c r="E65" t="s">
        <v>85</v>
      </c>
      <c r="F65">
        <v>8</v>
      </c>
      <c r="G65">
        <v>3</v>
      </c>
    </row>
    <row r="66" spans="1:7" x14ac:dyDescent="0.25">
      <c r="A66">
        <v>1</v>
      </c>
      <c r="C66">
        <v>272</v>
      </c>
      <c r="D66" t="s">
        <v>49</v>
      </c>
      <c r="E66" t="s">
        <v>85</v>
      </c>
      <c r="F66">
        <v>9</v>
      </c>
      <c r="G66">
        <v>0</v>
      </c>
    </row>
    <row r="67" spans="1:7" x14ac:dyDescent="0.25">
      <c r="A67">
        <v>1</v>
      </c>
      <c r="C67">
        <v>272</v>
      </c>
      <c r="D67" t="s">
        <v>49</v>
      </c>
      <c r="E67" t="s">
        <v>85</v>
      </c>
      <c r="F67">
        <v>10</v>
      </c>
      <c r="G67">
        <v>2</v>
      </c>
    </row>
    <row r="68" spans="1:7" x14ac:dyDescent="0.25">
      <c r="A68">
        <v>1</v>
      </c>
      <c r="C68">
        <v>272</v>
      </c>
      <c r="D68" t="s">
        <v>49</v>
      </c>
      <c r="E68" t="s">
        <v>78</v>
      </c>
      <c r="F68">
        <v>1</v>
      </c>
      <c r="G68">
        <v>2</v>
      </c>
    </row>
    <row r="69" spans="1:7" x14ac:dyDescent="0.25">
      <c r="A69">
        <v>1</v>
      </c>
      <c r="C69">
        <v>272</v>
      </c>
      <c r="D69" t="s">
        <v>49</v>
      </c>
      <c r="E69" t="s">
        <v>78</v>
      </c>
      <c r="F69">
        <v>2</v>
      </c>
      <c r="G69">
        <v>2</v>
      </c>
    </row>
    <row r="70" spans="1:7" x14ac:dyDescent="0.25">
      <c r="A70">
        <v>1</v>
      </c>
      <c r="C70">
        <v>272</v>
      </c>
      <c r="D70" t="s">
        <v>49</v>
      </c>
      <c r="E70" t="s">
        <v>78</v>
      </c>
      <c r="F70">
        <v>3</v>
      </c>
      <c r="G70">
        <v>2</v>
      </c>
    </row>
    <row r="71" spans="1:7" x14ac:dyDescent="0.25">
      <c r="A71">
        <v>1</v>
      </c>
      <c r="C71">
        <v>272</v>
      </c>
      <c r="D71" t="s">
        <v>49</v>
      </c>
      <c r="E71" t="s">
        <v>78</v>
      </c>
      <c r="F71">
        <v>4</v>
      </c>
      <c r="G71">
        <v>3</v>
      </c>
    </row>
    <row r="72" spans="1:7" x14ac:dyDescent="0.25">
      <c r="A72">
        <v>1</v>
      </c>
      <c r="C72">
        <v>272</v>
      </c>
      <c r="D72" t="s">
        <v>49</v>
      </c>
      <c r="E72" t="s">
        <v>78</v>
      </c>
      <c r="F72">
        <v>5</v>
      </c>
      <c r="G72">
        <v>2</v>
      </c>
    </row>
    <row r="73" spans="1:7" x14ac:dyDescent="0.25">
      <c r="A73">
        <v>1</v>
      </c>
      <c r="C73">
        <v>272</v>
      </c>
      <c r="D73" t="s">
        <v>49</v>
      </c>
      <c r="E73" t="s">
        <v>78</v>
      </c>
      <c r="F73">
        <v>6</v>
      </c>
      <c r="G73">
        <v>-1</v>
      </c>
    </row>
    <row r="74" spans="1:7" x14ac:dyDescent="0.25">
      <c r="A74">
        <v>1</v>
      </c>
      <c r="C74">
        <v>272</v>
      </c>
      <c r="D74" t="s">
        <v>49</v>
      </c>
      <c r="E74" t="s">
        <v>78</v>
      </c>
      <c r="F74">
        <v>7</v>
      </c>
      <c r="G74">
        <v>3</v>
      </c>
    </row>
    <row r="75" spans="1:7" x14ac:dyDescent="0.25">
      <c r="A75">
        <v>1</v>
      </c>
      <c r="C75">
        <v>272</v>
      </c>
      <c r="D75" t="s">
        <v>49</v>
      </c>
      <c r="E75" t="s">
        <v>78</v>
      </c>
      <c r="F75">
        <v>8</v>
      </c>
      <c r="G75">
        <v>3</v>
      </c>
    </row>
    <row r="76" spans="1:7" x14ac:dyDescent="0.25">
      <c r="A76">
        <v>1</v>
      </c>
      <c r="C76">
        <v>272</v>
      </c>
      <c r="D76" t="s">
        <v>49</v>
      </c>
      <c r="E76" t="s">
        <v>78</v>
      </c>
      <c r="F76">
        <v>9</v>
      </c>
      <c r="G76">
        <v>1</v>
      </c>
    </row>
    <row r="77" spans="1:7" x14ac:dyDescent="0.25">
      <c r="A77">
        <v>1</v>
      </c>
      <c r="C77">
        <v>272</v>
      </c>
      <c r="D77" t="s">
        <v>49</v>
      </c>
      <c r="E77" t="s">
        <v>78</v>
      </c>
      <c r="F77">
        <v>10</v>
      </c>
      <c r="G77">
        <v>2</v>
      </c>
    </row>
    <row r="78" spans="1:7" x14ac:dyDescent="0.25">
      <c r="A78">
        <v>1</v>
      </c>
      <c r="C78">
        <v>269</v>
      </c>
      <c r="D78" t="s">
        <v>50</v>
      </c>
      <c r="E78" t="s">
        <v>85</v>
      </c>
      <c r="F78">
        <v>1</v>
      </c>
      <c r="G78">
        <v>-3</v>
      </c>
    </row>
    <row r="79" spans="1:7" x14ac:dyDescent="0.25">
      <c r="A79">
        <v>1</v>
      </c>
      <c r="C79">
        <v>269</v>
      </c>
      <c r="D79" t="s">
        <v>50</v>
      </c>
      <c r="E79" t="s">
        <v>85</v>
      </c>
      <c r="F79">
        <v>2</v>
      </c>
      <c r="G79">
        <v>-3</v>
      </c>
    </row>
    <row r="80" spans="1:7" x14ac:dyDescent="0.25">
      <c r="A80">
        <v>1</v>
      </c>
      <c r="C80">
        <v>269</v>
      </c>
      <c r="D80" t="s">
        <v>50</v>
      </c>
      <c r="E80" t="s">
        <v>85</v>
      </c>
      <c r="F80">
        <v>3</v>
      </c>
      <c r="G80">
        <v>-3</v>
      </c>
    </row>
    <row r="81" spans="1:7" x14ac:dyDescent="0.25">
      <c r="A81">
        <v>1</v>
      </c>
      <c r="C81">
        <v>269</v>
      </c>
      <c r="D81" t="s">
        <v>50</v>
      </c>
      <c r="E81" t="s">
        <v>85</v>
      </c>
      <c r="F81">
        <v>4</v>
      </c>
      <c r="G81">
        <v>0</v>
      </c>
    </row>
    <row r="82" spans="1:7" x14ac:dyDescent="0.25">
      <c r="A82">
        <v>1</v>
      </c>
      <c r="C82">
        <v>269</v>
      </c>
      <c r="D82" t="s">
        <v>50</v>
      </c>
      <c r="E82" t="s">
        <v>85</v>
      </c>
      <c r="F82">
        <v>5</v>
      </c>
      <c r="G82">
        <v>1</v>
      </c>
    </row>
    <row r="83" spans="1:7" x14ac:dyDescent="0.25">
      <c r="A83">
        <v>1</v>
      </c>
      <c r="C83">
        <v>269</v>
      </c>
      <c r="D83" t="s">
        <v>50</v>
      </c>
      <c r="E83" t="s">
        <v>85</v>
      </c>
      <c r="F83">
        <v>6</v>
      </c>
      <c r="G83">
        <v>0</v>
      </c>
    </row>
    <row r="84" spans="1:7" x14ac:dyDescent="0.25">
      <c r="A84">
        <v>1</v>
      </c>
      <c r="C84">
        <v>269</v>
      </c>
      <c r="D84" t="s">
        <v>50</v>
      </c>
      <c r="E84" t="s">
        <v>85</v>
      </c>
      <c r="F84">
        <v>7</v>
      </c>
      <c r="G84">
        <v>2</v>
      </c>
    </row>
    <row r="85" spans="1:7" x14ac:dyDescent="0.25">
      <c r="A85">
        <v>1</v>
      </c>
      <c r="C85">
        <v>269</v>
      </c>
      <c r="D85" t="s">
        <v>50</v>
      </c>
      <c r="E85" t="s">
        <v>85</v>
      </c>
      <c r="F85">
        <v>8</v>
      </c>
      <c r="G85">
        <v>2</v>
      </c>
    </row>
    <row r="86" spans="1:7" x14ac:dyDescent="0.25">
      <c r="A86">
        <v>1</v>
      </c>
      <c r="C86">
        <v>269</v>
      </c>
      <c r="D86" t="s">
        <v>50</v>
      </c>
      <c r="E86" t="s">
        <v>85</v>
      </c>
      <c r="F86">
        <v>9</v>
      </c>
      <c r="G86">
        <v>2</v>
      </c>
    </row>
    <row r="87" spans="1:7" x14ac:dyDescent="0.25">
      <c r="A87">
        <v>1</v>
      </c>
      <c r="C87">
        <v>269</v>
      </c>
      <c r="D87" t="s">
        <v>50</v>
      </c>
      <c r="E87" t="s">
        <v>85</v>
      </c>
      <c r="F87">
        <v>10</v>
      </c>
      <c r="G87">
        <v>2</v>
      </c>
    </row>
    <row r="88" spans="1:7" x14ac:dyDescent="0.25">
      <c r="A88">
        <v>1</v>
      </c>
      <c r="C88">
        <v>269</v>
      </c>
      <c r="D88" t="s">
        <v>50</v>
      </c>
      <c r="E88" t="s">
        <v>78</v>
      </c>
      <c r="F88">
        <v>1</v>
      </c>
      <c r="G88">
        <v>-1</v>
      </c>
    </row>
    <row r="89" spans="1:7" x14ac:dyDescent="0.25">
      <c r="A89">
        <v>1</v>
      </c>
      <c r="C89">
        <v>269</v>
      </c>
      <c r="D89" t="s">
        <v>50</v>
      </c>
      <c r="E89" t="s">
        <v>78</v>
      </c>
      <c r="F89">
        <v>2</v>
      </c>
      <c r="G89">
        <v>1</v>
      </c>
    </row>
    <row r="90" spans="1:7" x14ac:dyDescent="0.25">
      <c r="A90">
        <v>1</v>
      </c>
      <c r="C90">
        <v>269</v>
      </c>
      <c r="D90" t="s">
        <v>50</v>
      </c>
      <c r="E90" t="s">
        <v>78</v>
      </c>
      <c r="F90">
        <v>3</v>
      </c>
      <c r="G90">
        <v>-3</v>
      </c>
    </row>
    <row r="91" spans="1:7" x14ac:dyDescent="0.25">
      <c r="A91">
        <v>1</v>
      </c>
      <c r="C91">
        <v>269</v>
      </c>
      <c r="D91" t="s">
        <v>50</v>
      </c>
      <c r="E91" t="s">
        <v>78</v>
      </c>
      <c r="F91">
        <v>4</v>
      </c>
      <c r="G91">
        <v>-1</v>
      </c>
    </row>
    <row r="92" spans="1:7" x14ac:dyDescent="0.25">
      <c r="A92">
        <v>1</v>
      </c>
      <c r="C92">
        <v>269</v>
      </c>
      <c r="D92" t="s">
        <v>50</v>
      </c>
      <c r="E92" t="s">
        <v>78</v>
      </c>
      <c r="F92">
        <v>5</v>
      </c>
      <c r="G92">
        <v>1</v>
      </c>
    </row>
    <row r="93" spans="1:7" x14ac:dyDescent="0.25">
      <c r="A93">
        <v>1</v>
      </c>
      <c r="C93">
        <v>269</v>
      </c>
      <c r="D93" t="s">
        <v>50</v>
      </c>
      <c r="E93" t="s">
        <v>78</v>
      </c>
      <c r="F93">
        <v>6</v>
      </c>
      <c r="G93">
        <v>-1</v>
      </c>
    </row>
    <row r="94" spans="1:7" x14ac:dyDescent="0.25">
      <c r="A94">
        <v>1</v>
      </c>
      <c r="C94">
        <v>269</v>
      </c>
      <c r="D94" t="s">
        <v>50</v>
      </c>
      <c r="E94" t="s">
        <v>78</v>
      </c>
      <c r="F94">
        <v>7</v>
      </c>
      <c r="G94">
        <v>0</v>
      </c>
    </row>
    <row r="95" spans="1:7" x14ac:dyDescent="0.25">
      <c r="A95">
        <v>1</v>
      </c>
      <c r="C95">
        <v>269</v>
      </c>
      <c r="D95" t="s">
        <v>50</v>
      </c>
      <c r="E95" t="s">
        <v>78</v>
      </c>
      <c r="F95">
        <v>8</v>
      </c>
      <c r="G95">
        <v>-1</v>
      </c>
    </row>
    <row r="96" spans="1:7" x14ac:dyDescent="0.25">
      <c r="A96">
        <v>1</v>
      </c>
      <c r="C96">
        <v>269</v>
      </c>
      <c r="D96" t="s">
        <v>50</v>
      </c>
      <c r="E96" t="s">
        <v>78</v>
      </c>
      <c r="F96">
        <v>9</v>
      </c>
      <c r="G96">
        <v>-1</v>
      </c>
    </row>
    <row r="97" spans="1:7" x14ac:dyDescent="0.25">
      <c r="A97">
        <v>1</v>
      </c>
      <c r="C97">
        <v>269</v>
      </c>
      <c r="D97" t="s">
        <v>50</v>
      </c>
      <c r="E97" t="s">
        <v>78</v>
      </c>
      <c r="F97">
        <v>10</v>
      </c>
      <c r="G97">
        <v>-2</v>
      </c>
    </row>
    <row r="98" spans="1:7" x14ac:dyDescent="0.25">
      <c r="A98">
        <v>2</v>
      </c>
      <c r="C98">
        <v>302</v>
      </c>
      <c r="D98" t="s">
        <v>45</v>
      </c>
      <c r="E98" t="s">
        <v>85</v>
      </c>
      <c r="F98">
        <v>1</v>
      </c>
      <c r="G98">
        <v>-2</v>
      </c>
    </row>
    <row r="99" spans="1:7" x14ac:dyDescent="0.25">
      <c r="A99">
        <v>2</v>
      </c>
      <c r="C99">
        <v>302</v>
      </c>
      <c r="D99" t="s">
        <v>45</v>
      </c>
      <c r="E99" t="s">
        <v>85</v>
      </c>
      <c r="F99">
        <v>2</v>
      </c>
      <c r="G99">
        <v>-3</v>
      </c>
    </row>
    <row r="100" spans="1:7" x14ac:dyDescent="0.25">
      <c r="A100">
        <v>2</v>
      </c>
      <c r="C100">
        <v>302</v>
      </c>
      <c r="D100" t="s">
        <v>45</v>
      </c>
      <c r="E100" t="s">
        <v>85</v>
      </c>
      <c r="F100">
        <v>3</v>
      </c>
      <c r="G100">
        <v>-3</v>
      </c>
    </row>
    <row r="101" spans="1:7" x14ac:dyDescent="0.25">
      <c r="A101">
        <v>2</v>
      </c>
      <c r="C101">
        <v>302</v>
      </c>
      <c r="D101" t="s">
        <v>45</v>
      </c>
      <c r="E101" t="s">
        <v>85</v>
      </c>
      <c r="F101">
        <v>4</v>
      </c>
      <c r="G101">
        <v>-1</v>
      </c>
    </row>
    <row r="102" spans="1:7" x14ac:dyDescent="0.25">
      <c r="A102">
        <v>2</v>
      </c>
      <c r="C102">
        <v>302</v>
      </c>
      <c r="D102" t="s">
        <v>45</v>
      </c>
      <c r="E102" t="s">
        <v>85</v>
      </c>
      <c r="F102">
        <v>5</v>
      </c>
      <c r="G102">
        <v>-1</v>
      </c>
    </row>
    <row r="103" spans="1:7" x14ac:dyDescent="0.25">
      <c r="A103">
        <v>2</v>
      </c>
      <c r="C103">
        <v>302</v>
      </c>
      <c r="D103" t="s">
        <v>45</v>
      </c>
      <c r="E103" t="s">
        <v>85</v>
      </c>
      <c r="F103">
        <v>6</v>
      </c>
      <c r="G103">
        <v>-3</v>
      </c>
    </row>
    <row r="104" spans="1:7" x14ac:dyDescent="0.25">
      <c r="A104">
        <v>2</v>
      </c>
      <c r="C104">
        <v>302</v>
      </c>
      <c r="D104" t="s">
        <v>45</v>
      </c>
      <c r="E104" t="s">
        <v>85</v>
      </c>
      <c r="F104">
        <v>7</v>
      </c>
      <c r="G104">
        <v>-2</v>
      </c>
    </row>
    <row r="105" spans="1:7" x14ac:dyDescent="0.25">
      <c r="A105">
        <v>2</v>
      </c>
      <c r="C105">
        <v>302</v>
      </c>
      <c r="D105" t="s">
        <v>45</v>
      </c>
      <c r="E105" t="s">
        <v>85</v>
      </c>
      <c r="F105">
        <v>8</v>
      </c>
      <c r="G105">
        <v>0</v>
      </c>
    </row>
    <row r="106" spans="1:7" x14ac:dyDescent="0.25">
      <c r="A106">
        <v>2</v>
      </c>
      <c r="C106">
        <v>302</v>
      </c>
      <c r="D106" t="s">
        <v>45</v>
      </c>
      <c r="E106" t="s">
        <v>85</v>
      </c>
      <c r="F106">
        <v>9</v>
      </c>
      <c r="G106">
        <v>-2</v>
      </c>
    </row>
    <row r="107" spans="1:7" x14ac:dyDescent="0.25">
      <c r="A107">
        <v>2</v>
      </c>
      <c r="C107">
        <v>302</v>
      </c>
      <c r="D107" t="s">
        <v>45</v>
      </c>
      <c r="E107" t="s">
        <v>85</v>
      </c>
      <c r="F107">
        <v>10</v>
      </c>
      <c r="G107">
        <v>-3</v>
      </c>
    </row>
    <row r="108" spans="1:7" x14ac:dyDescent="0.25">
      <c r="A108">
        <v>2</v>
      </c>
      <c r="C108">
        <v>302</v>
      </c>
      <c r="D108" t="s">
        <v>45</v>
      </c>
      <c r="E108" t="s">
        <v>78</v>
      </c>
      <c r="F108">
        <v>1</v>
      </c>
      <c r="G108">
        <v>2</v>
      </c>
    </row>
    <row r="109" spans="1:7" x14ac:dyDescent="0.25">
      <c r="A109">
        <v>2</v>
      </c>
      <c r="C109">
        <v>302</v>
      </c>
      <c r="D109" t="s">
        <v>45</v>
      </c>
      <c r="E109" t="s">
        <v>78</v>
      </c>
      <c r="F109">
        <v>2</v>
      </c>
      <c r="G109">
        <v>-3</v>
      </c>
    </row>
    <row r="110" spans="1:7" x14ac:dyDescent="0.25">
      <c r="A110">
        <v>2</v>
      </c>
      <c r="C110">
        <v>302</v>
      </c>
      <c r="D110" t="s">
        <v>45</v>
      </c>
      <c r="E110" t="s">
        <v>78</v>
      </c>
      <c r="F110">
        <v>3</v>
      </c>
      <c r="G110">
        <v>-3</v>
      </c>
    </row>
    <row r="111" spans="1:7" x14ac:dyDescent="0.25">
      <c r="A111">
        <v>2</v>
      </c>
      <c r="C111">
        <v>302</v>
      </c>
      <c r="D111" t="s">
        <v>45</v>
      </c>
      <c r="E111" t="s">
        <v>78</v>
      </c>
      <c r="F111">
        <v>4</v>
      </c>
      <c r="G111">
        <v>0</v>
      </c>
    </row>
    <row r="112" spans="1:7" x14ac:dyDescent="0.25">
      <c r="A112">
        <v>2</v>
      </c>
      <c r="C112">
        <v>302</v>
      </c>
      <c r="D112" t="s">
        <v>45</v>
      </c>
      <c r="E112" t="s">
        <v>78</v>
      </c>
      <c r="F112">
        <v>5</v>
      </c>
      <c r="G112">
        <v>-1</v>
      </c>
    </row>
    <row r="113" spans="1:7" x14ac:dyDescent="0.25">
      <c r="A113">
        <v>2</v>
      </c>
      <c r="C113">
        <v>302</v>
      </c>
      <c r="D113" t="s">
        <v>45</v>
      </c>
      <c r="E113" t="s">
        <v>78</v>
      </c>
      <c r="F113">
        <v>6</v>
      </c>
      <c r="G113">
        <v>-3</v>
      </c>
    </row>
    <row r="114" spans="1:7" x14ac:dyDescent="0.25">
      <c r="A114">
        <v>2</v>
      </c>
      <c r="C114">
        <v>302</v>
      </c>
      <c r="D114" t="s">
        <v>45</v>
      </c>
      <c r="E114" t="s">
        <v>78</v>
      </c>
      <c r="F114">
        <v>7</v>
      </c>
      <c r="G114">
        <v>-1</v>
      </c>
    </row>
    <row r="115" spans="1:7" x14ac:dyDescent="0.25">
      <c r="A115">
        <v>2</v>
      </c>
      <c r="C115">
        <v>302</v>
      </c>
      <c r="D115" t="s">
        <v>45</v>
      </c>
      <c r="E115" t="s">
        <v>78</v>
      </c>
      <c r="F115">
        <v>8</v>
      </c>
      <c r="G115">
        <v>0</v>
      </c>
    </row>
    <row r="116" spans="1:7" x14ac:dyDescent="0.25">
      <c r="A116">
        <v>2</v>
      </c>
      <c r="C116">
        <v>302</v>
      </c>
      <c r="D116" t="s">
        <v>45</v>
      </c>
      <c r="E116" t="s">
        <v>78</v>
      </c>
      <c r="F116">
        <v>9</v>
      </c>
      <c r="G116">
        <v>-2</v>
      </c>
    </row>
    <row r="117" spans="1:7" x14ac:dyDescent="0.25">
      <c r="A117">
        <v>2</v>
      </c>
      <c r="C117">
        <v>302</v>
      </c>
      <c r="D117" t="s">
        <v>45</v>
      </c>
      <c r="E117" t="s">
        <v>78</v>
      </c>
      <c r="F117">
        <v>10</v>
      </c>
      <c r="G117">
        <v>-3</v>
      </c>
    </row>
    <row r="118" spans="1:7" x14ac:dyDescent="0.25">
      <c r="A118">
        <v>2</v>
      </c>
      <c r="C118">
        <v>303</v>
      </c>
      <c r="D118" t="s">
        <v>49</v>
      </c>
      <c r="E118" t="s">
        <v>85</v>
      </c>
      <c r="F118">
        <v>1</v>
      </c>
      <c r="G118">
        <v>-1</v>
      </c>
    </row>
    <row r="119" spans="1:7" x14ac:dyDescent="0.25">
      <c r="A119">
        <v>2</v>
      </c>
      <c r="C119">
        <v>303</v>
      </c>
      <c r="D119" t="s">
        <v>49</v>
      </c>
      <c r="E119" t="s">
        <v>85</v>
      </c>
      <c r="F119">
        <v>2</v>
      </c>
      <c r="G119">
        <v>-1</v>
      </c>
    </row>
    <row r="120" spans="1:7" x14ac:dyDescent="0.25">
      <c r="A120">
        <v>2</v>
      </c>
      <c r="C120">
        <v>303</v>
      </c>
      <c r="D120" t="s">
        <v>49</v>
      </c>
      <c r="E120" t="s">
        <v>85</v>
      </c>
      <c r="F120">
        <v>3</v>
      </c>
      <c r="G120">
        <v>-3</v>
      </c>
    </row>
    <row r="121" spans="1:7" x14ac:dyDescent="0.25">
      <c r="A121">
        <v>2</v>
      </c>
      <c r="C121">
        <v>303</v>
      </c>
      <c r="D121" t="s">
        <v>49</v>
      </c>
      <c r="E121" t="s">
        <v>85</v>
      </c>
      <c r="F121">
        <v>4</v>
      </c>
      <c r="G121">
        <v>0</v>
      </c>
    </row>
    <row r="122" spans="1:7" x14ac:dyDescent="0.25">
      <c r="A122">
        <v>2</v>
      </c>
      <c r="C122">
        <v>303</v>
      </c>
      <c r="D122" t="s">
        <v>49</v>
      </c>
      <c r="E122" t="s">
        <v>85</v>
      </c>
      <c r="F122">
        <v>5</v>
      </c>
      <c r="G122">
        <v>-1</v>
      </c>
    </row>
    <row r="123" spans="1:7" x14ac:dyDescent="0.25">
      <c r="A123">
        <v>2</v>
      </c>
      <c r="C123">
        <v>303</v>
      </c>
      <c r="D123" t="s">
        <v>49</v>
      </c>
      <c r="E123" t="s">
        <v>85</v>
      </c>
      <c r="F123">
        <v>6</v>
      </c>
      <c r="G123">
        <v>-2</v>
      </c>
    </row>
    <row r="124" spans="1:7" x14ac:dyDescent="0.25">
      <c r="A124">
        <v>2</v>
      </c>
      <c r="C124">
        <v>303</v>
      </c>
      <c r="D124" t="s">
        <v>49</v>
      </c>
      <c r="E124" t="s">
        <v>85</v>
      </c>
      <c r="F124">
        <v>7</v>
      </c>
      <c r="G124">
        <v>1</v>
      </c>
    </row>
    <row r="125" spans="1:7" x14ac:dyDescent="0.25">
      <c r="A125">
        <v>2</v>
      </c>
      <c r="C125">
        <v>303</v>
      </c>
      <c r="D125" t="s">
        <v>49</v>
      </c>
      <c r="E125" t="s">
        <v>85</v>
      </c>
      <c r="F125">
        <v>8</v>
      </c>
      <c r="G125">
        <v>3</v>
      </c>
    </row>
    <row r="126" spans="1:7" x14ac:dyDescent="0.25">
      <c r="A126">
        <v>2</v>
      </c>
      <c r="C126">
        <v>303</v>
      </c>
      <c r="D126" t="s">
        <v>49</v>
      </c>
      <c r="E126" t="s">
        <v>85</v>
      </c>
      <c r="F126">
        <v>9</v>
      </c>
      <c r="G126">
        <v>1</v>
      </c>
    </row>
    <row r="127" spans="1:7" x14ac:dyDescent="0.25">
      <c r="A127">
        <v>2</v>
      </c>
      <c r="C127">
        <v>303</v>
      </c>
      <c r="D127" t="s">
        <v>49</v>
      </c>
      <c r="E127" t="s">
        <v>85</v>
      </c>
      <c r="F127">
        <v>10</v>
      </c>
      <c r="G127">
        <v>1</v>
      </c>
    </row>
    <row r="128" spans="1:7" x14ac:dyDescent="0.25">
      <c r="A128">
        <v>2</v>
      </c>
      <c r="C128">
        <v>303</v>
      </c>
      <c r="D128" t="s">
        <v>49</v>
      </c>
      <c r="E128" t="s">
        <v>78</v>
      </c>
      <c r="F128">
        <v>1</v>
      </c>
      <c r="G128">
        <v>1</v>
      </c>
    </row>
    <row r="129" spans="1:7" x14ac:dyDescent="0.25">
      <c r="A129">
        <v>2</v>
      </c>
      <c r="C129">
        <v>303</v>
      </c>
      <c r="D129" t="s">
        <v>49</v>
      </c>
      <c r="E129" t="s">
        <v>78</v>
      </c>
      <c r="F129">
        <v>2</v>
      </c>
      <c r="G129">
        <v>1</v>
      </c>
    </row>
    <row r="130" spans="1:7" x14ac:dyDescent="0.25">
      <c r="A130">
        <v>2</v>
      </c>
      <c r="C130">
        <v>303</v>
      </c>
      <c r="D130" t="s">
        <v>49</v>
      </c>
      <c r="E130" t="s">
        <v>78</v>
      </c>
      <c r="F130">
        <v>3</v>
      </c>
      <c r="G130">
        <v>0</v>
      </c>
    </row>
    <row r="131" spans="1:7" x14ac:dyDescent="0.25">
      <c r="A131">
        <v>2</v>
      </c>
      <c r="C131">
        <v>303</v>
      </c>
      <c r="D131" t="s">
        <v>49</v>
      </c>
      <c r="E131" t="s">
        <v>78</v>
      </c>
      <c r="F131">
        <v>4</v>
      </c>
      <c r="G131">
        <v>3</v>
      </c>
    </row>
    <row r="132" spans="1:7" x14ac:dyDescent="0.25">
      <c r="A132">
        <v>2</v>
      </c>
      <c r="C132">
        <v>303</v>
      </c>
      <c r="D132" t="s">
        <v>49</v>
      </c>
      <c r="E132" t="s">
        <v>78</v>
      </c>
      <c r="F132">
        <v>5</v>
      </c>
      <c r="G132">
        <v>1</v>
      </c>
    </row>
    <row r="133" spans="1:7" x14ac:dyDescent="0.25">
      <c r="A133">
        <v>2</v>
      </c>
      <c r="C133">
        <v>303</v>
      </c>
      <c r="D133" t="s">
        <v>49</v>
      </c>
      <c r="E133" t="s">
        <v>78</v>
      </c>
      <c r="F133">
        <v>6</v>
      </c>
      <c r="G133">
        <v>-2</v>
      </c>
    </row>
    <row r="134" spans="1:7" x14ac:dyDescent="0.25">
      <c r="A134">
        <v>2</v>
      </c>
      <c r="C134">
        <v>303</v>
      </c>
      <c r="D134" t="s">
        <v>49</v>
      </c>
      <c r="E134" t="s">
        <v>78</v>
      </c>
      <c r="F134">
        <v>7</v>
      </c>
      <c r="G134">
        <v>2</v>
      </c>
    </row>
    <row r="135" spans="1:7" x14ac:dyDescent="0.25">
      <c r="A135">
        <v>2</v>
      </c>
      <c r="C135">
        <v>303</v>
      </c>
      <c r="D135" t="s">
        <v>49</v>
      </c>
      <c r="E135" t="s">
        <v>78</v>
      </c>
      <c r="F135">
        <v>8</v>
      </c>
      <c r="G135">
        <v>3</v>
      </c>
    </row>
    <row r="136" spans="1:7" x14ac:dyDescent="0.25">
      <c r="A136">
        <v>2</v>
      </c>
      <c r="C136">
        <v>303</v>
      </c>
      <c r="D136" t="s">
        <v>49</v>
      </c>
      <c r="E136" t="s">
        <v>78</v>
      </c>
      <c r="F136">
        <v>9</v>
      </c>
      <c r="G136">
        <v>2</v>
      </c>
    </row>
    <row r="137" spans="1:7" x14ac:dyDescent="0.25">
      <c r="A137">
        <v>2</v>
      </c>
      <c r="C137">
        <v>303</v>
      </c>
      <c r="D137" t="s">
        <v>49</v>
      </c>
      <c r="E137" t="s">
        <v>78</v>
      </c>
      <c r="F137">
        <v>10</v>
      </c>
      <c r="G137">
        <v>2</v>
      </c>
    </row>
    <row r="288" spans="1:2" x14ac:dyDescent="0.25">
      <c r="A288" s="15"/>
      <c r="B288" s="15"/>
    </row>
    <row r="289" spans="1:2" x14ac:dyDescent="0.25">
      <c r="A289" s="15"/>
      <c r="B289" s="15"/>
    </row>
    <row r="290" spans="1:2" x14ac:dyDescent="0.25">
      <c r="A290" s="15"/>
      <c r="B290" s="15"/>
    </row>
    <row r="291" spans="1:2" x14ac:dyDescent="0.25">
      <c r="A291" s="15"/>
      <c r="B291" s="15"/>
    </row>
    <row r="292" spans="1:2" x14ac:dyDescent="0.25">
      <c r="A292" s="15"/>
      <c r="B292" s="15"/>
    </row>
    <row r="293" spans="1:2" x14ac:dyDescent="0.25">
      <c r="A293" s="15"/>
      <c r="B293" s="15"/>
    </row>
    <row r="294" spans="1:2" x14ac:dyDescent="0.25">
      <c r="A294" s="15"/>
      <c r="B294" s="15"/>
    </row>
    <row r="295" spans="1:2" x14ac:dyDescent="0.25">
      <c r="A295" s="15"/>
      <c r="B295" s="15"/>
    </row>
    <row r="296" spans="1:2" x14ac:dyDescent="0.25">
      <c r="A296" s="15"/>
      <c r="B296" s="15"/>
    </row>
    <row r="297" spans="1:2" x14ac:dyDescent="0.25">
      <c r="A297" s="15"/>
      <c r="B297" s="15"/>
    </row>
    <row r="298" spans="1:2" x14ac:dyDescent="0.25">
      <c r="A298" s="15"/>
      <c r="B298" s="15"/>
    </row>
    <row r="299" spans="1:2" x14ac:dyDescent="0.25">
      <c r="A299" s="15"/>
      <c r="B299" s="15"/>
    </row>
    <row r="300" spans="1:2" x14ac:dyDescent="0.25">
      <c r="A300" s="15"/>
      <c r="B300" s="15"/>
    </row>
    <row r="301" spans="1:2" x14ac:dyDescent="0.25">
      <c r="A301" s="15"/>
      <c r="B301" s="15"/>
    </row>
    <row r="302" spans="1:2" x14ac:dyDescent="0.25">
      <c r="A302" s="15"/>
      <c r="B302" s="15"/>
    </row>
    <row r="303" spans="1:2" x14ac:dyDescent="0.25">
      <c r="A303" s="15"/>
      <c r="B303" s="15"/>
    </row>
    <row r="304" spans="1:2" x14ac:dyDescent="0.25">
      <c r="A304" s="15"/>
      <c r="B304" s="15"/>
    </row>
    <row r="305" spans="1:2" x14ac:dyDescent="0.25">
      <c r="A305" s="15"/>
      <c r="B305" s="15"/>
    </row>
    <row r="306" spans="1:2" x14ac:dyDescent="0.25">
      <c r="A306" s="15"/>
      <c r="B306" s="15"/>
    </row>
    <row r="307" spans="1:2" x14ac:dyDescent="0.25">
      <c r="A307" s="15"/>
      <c r="B307" s="15"/>
    </row>
    <row r="308" spans="1:2" x14ac:dyDescent="0.25">
      <c r="A308" s="15"/>
      <c r="B308" s="15"/>
    </row>
    <row r="309" spans="1:2" x14ac:dyDescent="0.25">
      <c r="A309" s="15"/>
      <c r="B309" s="15"/>
    </row>
    <row r="310" spans="1:2" x14ac:dyDescent="0.25">
      <c r="A310" s="15"/>
      <c r="B310" s="15"/>
    </row>
    <row r="311" spans="1:2" x14ac:dyDescent="0.25">
      <c r="A311" s="15"/>
      <c r="B311" s="15"/>
    </row>
    <row r="312" spans="1:2" x14ac:dyDescent="0.25">
      <c r="A312" s="15"/>
      <c r="B312" s="15"/>
    </row>
    <row r="313" spans="1:2" x14ac:dyDescent="0.25">
      <c r="A313" s="15"/>
      <c r="B313" s="15"/>
    </row>
    <row r="314" spans="1:2" x14ac:dyDescent="0.25">
      <c r="A314" s="15"/>
      <c r="B314" s="15"/>
    </row>
    <row r="315" spans="1:2" x14ac:dyDescent="0.25">
      <c r="A315" s="15"/>
      <c r="B315" s="15"/>
    </row>
    <row r="316" spans="1:2" x14ac:dyDescent="0.25">
      <c r="A316" s="15"/>
      <c r="B316" s="15"/>
    </row>
    <row r="317" spans="1:2" x14ac:dyDescent="0.25">
      <c r="A317" s="15"/>
      <c r="B317" s="15"/>
    </row>
    <row r="318" spans="1:2" x14ac:dyDescent="0.25">
      <c r="A318" s="15"/>
      <c r="B318" s="15"/>
    </row>
    <row r="319" spans="1:2" x14ac:dyDescent="0.25">
      <c r="A319" s="15"/>
      <c r="B319" s="15"/>
    </row>
    <row r="320" spans="1:2" x14ac:dyDescent="0.25">
      <c r="A320" s="15"/>
      <c r="B320" s="15"/>
    </row>
    <row r="321" spans="1:2" x14ac:dyDescent="0.25">
      <c r="A321" s="15"/>
      <c r="B321" s="15"/>
    </row>
    <row r="322" spans="1:2" x14ac:dyDescent="0.25">
      <c r="A322" s="15"/>
      <c r="B322" s="15"/>
    </row>
    <row r="323" spans="1:2" x14ac:dyDescent="0.25">
      <c r="A323" s="15"/>
      <c r="B323" s="15"/>
    </row>
    <row r="324" spans="1:2" x14ac:dyDescent="0.25">
      <c r="A324" s="15"/>
      <c r="B324" s="15"/>
    </row>
    <row r="325" spans="1:2" x14ac:dyDescent="0.25">
      <c r="A325" s="15"/>
      <c r="B325" s="15"/>
    </row>
    <row r="326" spans="1:2" x14ac:dyDescent="0.25">
      <c r="A326" s="15"/>
      <c r="B326" s="15"/>
    </row>
    <row r="327" spans="1:2" x14ac:dyDescent="0.25">
      <c r="A327" s="15"/>
      <c r="B327" s="15"/>
    </row>
    <row r="328" spans="1:2" x14ac:dyDescent="0.25">
      <c r="A328" s="15"/>
      <c r="B328" s="15"/>
    </row>
    <row r="329" spans="1:2" x14ac:dyDescent="0.25">
      <c r="A329" s="15"/>
      <c r="B329" s="15"/>
    </row>
    <row r="330" spans="1:2" x14ac:dyDescent="0.25">
      <c r="A330" s="15"/>
      <c r="B330" s="15"/>
    </row>
    <row r="331" spans="1:2" x14ac:dyDescent="0.25">
      <c r="A331" s="15"/>
      <c r="B331" s="15"/>
    </row>
    <row r="332" spans="1:2" x14ac:dyDescent="0.25">
      <c r="A332" s="15"/>
      <c r="B332" s="15"/>
    </row>
    <row r="333" spans="1:2" x14ac:dyDescent="0.25">
      <c r="A333" s="15"/>
      <c r="B333" s="15"/>
    </row>
    <row r="334" spans="1:2" x14ac:dyDescent="0.25">
      <c r="A334" s="15"/>
      <c r="B334" s="15"/>
    </row>
    <row r="335" spans="1:2" x14ac:dyDescent="0.25">
      <c r="A335" s="15"/>
      <c r="B335" s="15"/>
    </row>
    <row r="336" spans="1:2" x14ac:dyDescent="0.25">
      <c r="A336" s="15"/>
      <c r="B336" s="15"/>
    </row>
    <row r="337" spans="1:2" x14ac:dyDescent="0.25">
      <c r="A337" s="15"/>
      <c r="B337" s="15"/>
    </row>
    <row r="338" spans="1:2" x14ac:dyDescent="0.25">
      <c r="A338" s="15"/>
      <c r="B338" s="15"/>
    </row>
    <row r="339" spans="1:2" x14ac:dyDescent="0.25">
      <c r="A339" s="15"/>
      <c r="B339" s="15"/>
    </row>
    <row r="340" spans="1:2" x14ac:dyDescent="0.25">
      <c r="A340" s="15"/>
      <c r="B340" s="15"/>
    </row>
    <row r="341" spans="1:2" x14ac:dyDescent="0.25">
      <c r="A341" s="15"/>
      <c r="B341" s="15"/>
    </row>
    <row r="342" spans="1:2" x14ac:dyDescent="0.25">
      <c r="A342" s="15"/>
      <c r="B342" s="15"/>
    </row>
    <row r="343" spans="1:2" x14ac:dyDescent="0.25">
      <c r="A343" s="15"/>
      <c r="B343" s="15"/>
    </row>
    <row r="344" spans="1:2" x14ac:dyDescent="0.25">
      <c r="A344" s="15"/>
      <c r="B344" s="15"/>
    </row>
    <row r="345" spans="1:2" x14ac:dyDescent="0.25">
      <c r="A345" s="15"/>
      <c r="B345" s="15"/>
    </row>
    <row r="346" spans="1:2" x14ac:dyDescent="0.25">
      <c r="A346" s="15"/>
      <c r="B346" s="15"/>
    </row>
    <row r="347" spans="1:2" x14ac:dyDescent="0.25">
      <c r="A347" s="15"/>
      <c r="B347" s="15"/>
    </row>
    <row r="348" spans="1:2" x14ac:dyDescent="0.25">
      <c r="A348" s="15"/>
      <c r="B348" s="15"/>
    </row>
    <row r="349" spans="1:2" x14ac:dyDescent="0.25">
      <c r="A349" s="15"/>
      <c r="B349" s="15"/>
    </row>
    <row r="350" spans="1:2" x14ac:dyDescent="0.25">
      <c r="A350" s="15"/>
      <c r="B350" s="15"/>
    </row>
    <row r="351" spans="1:2" x14ac:dyDescent="0.25">
      <c r="A351" s="15"/>
      <c r="B351" s="15"/>
    </row>
    <row r="352" spans="1:2" x14ac:dyDescent="0.25">
      <c r="A352" s="15"/>
      <c r="B352" s="15"/>
    </row>
    <row r="353" spans="1:2" x14ac:dyDescent="0.25">
      <c r="A353" s="15"/>
      <c r="B353" s="15"/>
    </row>
    <row r="354" spans="1:2" x14ac:dyDescent="0.25">
      <c r="A354" s="15"/>
      <c r="B354" s="15"/>
    </row>
    <row r="355" spans="1:2" x14ac:dyDescent="0.25">
      <c r="A355" s="15"/>
      <c r="B355" s="15"/>
    </row>
    <row r="356" spans="1:2" x14ac:dyDescent="0.25">
      <c r="A356" s="15"/>
      <c r="B356" s="15"/>
    </row>
    <row r="357" spans="1:2" x14ac:dyDescent="0.25">
      <c r="A357" s="15"/>
      <c r="B357" s="15"/>
    </row>
    <row r="358" spans="1:2" x14ac:dyDescent="0.25">
      <c r="A358" s="15"/>
      <c r="B358" s="15"/>
    </row>
    <row r="359" spans="1:2" x14ac:dyDescent="0.25">
      <c r="A359" s="15"/>
      <c r="B359" s="15"/>
    </row>
    <row r="360" spans="1:2" x14ac:dyDescent="0.25">
      <c r="A360" s="15"/>
      <c r="B360" s="15"/>
    </row>
    <row r="361" spans="1:2" x14ac:dyDescent="0.25">
      <c r="A361" s="15"/>
      <c r="B361" s="15"/>
    </row>
    <row r="362" spans="1:2" x14ac:dyDescent="0.25">
      <c r="A362" s="15"/>
      <c r="B362" s="15"/>
    </row>
    <row r="363" spans="1:2" x14ac:dyDescent="0.25">
      <c r="A363" s="15"/>
      <c r="B363" s="15"/>
    </row>
    <row r="364" spans="1:2" x14ac:dyDescent="0.25">
      <c r="A364" s="15"/>
      <c r="B364" s="15"/>
    </row>
    <row r="365" spans="1:2" x14ac:dyDescent="0.25">
      <c r="A365" s="15"/>
      <c r="B365" s="15"/>
    </row>
    <row r="366" spans="1:2" x14ac:dyDescent="0.25">
      <c r="A366" s="15"/>
      <c r="B366" s="15"/>
    </row>
    <row r="367" spans="1:2" x14ac:dyDescent="0.25">
      <c r="A367" s="15"/>
      <c r="B367" s="15"/>
    </row>
    <row r="368" spans="1:2" x14ac:dyDescent="0.25">
      <c r="A368" s="15"/>
      <c r="B368" s="15"/>
    </row>
    <row r="369" spans="1:2" x14ac:dyDescent="0.25">
      <c r="A369" s="15"/>
      <c r="B369" s="15"/>
    </row>
    <row r="370" spans="1:2" x14ac:dyDescent="0.25">
      <c r="A370" s="15"/>
      <c r="B370" s="15"/>
    </row>
    <row r="371" spans="1:2" x14ac:dyDescent="0.25">
      <c r="A371" s="15"/>
      <c r="B371" s="15"/>
    </row>
    <row r="372" spans="1:2" x14ac:dyDescent="0.25">
      <c r="A372" s="15"/>
      <c r="B372" s="15"/>
    </row>
    <row r="373" spans="1:2" x14ac:dyDescent="0.25">
      <c r="A373" s="15"/>
      <c r="B373" s="15"/>
    </row>
    <row r="374" spans="1:2" x14ac:dyDescent="0.25">
      <c r="A374" s="15"/>
      <c r="B374" s="15"/>
    </row>
    <row r="375" spans="1:2" x14ac:dyDescent="0.25">
      <c r="A375" s="15"/>
      <c r="B375" s="15"/>
    </row>
    <row r="376" spans="1:2" x14ac:dyDescent="0.25">
      <c r="A376" s="15"/>
      <c r="B376" s="15"/>
    </row>
    <row r="377" spans="1:2" x14ac:dyDescent="0.25">
      <c r="A377" s="15"/>
      <c r="B377" s="15"/>
    </row>
    <row r="378" spans="1:2" x14ac:dyDescent="0.25">
      <c r="A378" s="15"/>
      <c r="B378" s="15"/>
    </row>
    <row r="379" spans="1:2" x14ac:dyDescent="0.25">
      <c r="A379" s="15"/>
      <c r="B379" s="15"/>
    </row>
    <row r="380" spans="1:2" x14ac:dyDescent="0.25">
      <c r="A380" s="15"/>
      <c r="B380" s="15"/>
    </row>
    <row r="381" spans="1:2" x14ac:dyDescent="0.25">
      <c r="A381" s="15"/>
      <c r="B381" s="15"/>
    </row>
    <row r="382" spans="1:2" x14ac:dyDescent="0.25">
      <c r="A382" s="15"/>
      <c r="B382" s="15"/>
    </row>
    <row r="383" spans="1:2" x14ac:dyDescent="0.25">
      <c r="A383" s="15"/>
      <c r="B383" s="15"/>
    </row>
    <row r="384" spans="1:2" x14ac:dyDescent="0.25">
      <c r="A384" s="15"/>
      <c r="B384" s="15"/>
    </row>
    <row r="385" spans="1:2" x14ac:dyDescent="0.25">
      <c r="A385" s="15"/>
      <c r="B385" s="15"/>
    </row>
    <row r="386" spans="1:2" x14ac:dyDescent="0.25">
      <c r="A386" s="15"/>
      <c r="B386" s="15"/>
    </row>
    <row r="387" spans="1:2" x14ac:dyDescent="0.25">
      <c r="A387" s="15"/>
      <c r="B387" s="15"/>
    </row>
    <row r="388" spans="1:2" x14ac:dyDescent="0.25">
      <c r="A388" s="15"/>
      <c r="B388" s="15"/>
    </row>
    <row r="389" spans="1:2" x14ac:dyDescent="0.25">
      <c r="A389" s="15"/>
      <c r="B389" s="15"/>
    </row>
    <row r="390" spans="1:2" x14ac:dyDescent="0.25">
      <c r="A390" s="15"/>
      <c r="B390" s="15"/>
    </row>
    <row r="391" spans="1:2" x14ac:dyDescent="0.25">
      <c r="A391" s="15"/>
      <c r="B391" s="15"/>
    </row>
    <row r="392" spans="1:2" x14ac:dyDescent="0.25">
      <c r="A392" s="15"/>
      <c r="B392" s="15"/>
    </row>
    <row r="393" spans="1:2" x14ac:dyDescent="0.25">
      <c r="A393" s="15"/>
      <c r="B393" s="15"/>
    </row>
    <row r="394" spans="1:2" x14ac:dyDescent="0.25">
      <c r="A394" s="15"/>
      <c r="B394" s="15"/>
    </row>
    <row r="395" spans="1:2" x14ac:dyDescent="0.25">
      <c r="A395" s="15"/>
      <c r="B395" s="15"/>
    </row>
    <row r="396" spans="1:2" x14ac:dyDescent="0.25">
      <c r="A396" s="15"/>
      <c r="B396" s="15"/>
    </row>
    <row r="397" spans="1:2" x14ac:dyDescent="0.25">
      <c r="A397" s="15"/>
      <c r="B397" s="15"/>
    </row>
    <row r="398" spans="1:2" x14ac:dyDescent="0.25">
      <c r="A398" s="15"/>
      <c r="B398" s="15"/>
    </row>
    <row r="399" spans="1:2" x14ac:dyDescent="0.25">
      <c r="A399" s="15"/>
      <c r="B399" s="15"/>
    </row>
    <row r="400" spans="1:2" x14ac:dyDescent="0.25">
      <c r="A400" s="15"/>
      <c r="B400" s="15"/>
    </row>
    <row r="401" spans="1:2" x14ac:dyDescent="0.25">
      <c r="A401" s="15"/>
      <c r="B401" s="15"/>
    </row>
    <row r="402" spans="1:2" x14ac:dyDescent="0.25">
      <c r="A402" s="15"/>
      <c r="B402" s="15"/>
    </row>
    <row r="403" spans="1:2" x14ac:dyDescent="0.25">
      <c r="A403" s="15"/>
      <c r="B403" s="15"/>
    </row>
    <row r="404" spans="1:2" x14ac:dyDescent="0.25">
      <c r="A404" s="15"/>
      <c r="B404" s="15"/>
    </row>
    <row r="405" spans="1:2" x14ac:dyDescent="0.25">
      <c r="A405" s="15"/>
      <c r="B405" s="15"/>
    </row>
    <row r="406" spans="1:2" x14ac:dyDescent="0.25">
      <c r="A406" s="15"/>
      <c r="B406" s="15"/>
    </row>
    <row r="407" spans="1:2" x14ac:dyDescent="0.25">
      <c r="A407" s="15"/>
      <c r="B407" s="15"/>
    </row>
    <row r="408" spans="1:2" x14ac:dyDescent="0.25">
      <c r="A408" s="15"/>
      <c r="B408" s="15"/>
    </row>
    <row r="409" spans="1:2" x14ac:dyDescent="0.25">
      <c r="A409" s="15"/>
      <c r="B409" s="15"/>
    </row>
    <row r="410" spans="1:2" x14ac:dyDescent="0.25">
      <c r="A410" s="15"/>
      <c r="B410" s="15"/>
    </row>
    <row r="411" spans="1:2" x14ac:dyDescent="0.25">
      <c r="A411" s="15"/>
      <c r="B411" s="15"/>
    </row>
    <row r="412" spans="1:2" x14ac:dyDescent="0.25">
      <c r="A412" s="15"/>
      <c r="B412" s="15"/>
    </row>
    <row r="413" spans="1:2" x14ac:dyDescent="0.25">
      <c r="A413" s="15"/>
      <c r="B413" s="15"/>
    </row>
    <row r="414" spans="1:2" x14ac:dyDescent="0.25">
      <c r="A414" s="15"/>
      <c r="B414" s="15"/>
    </row>
    <row r="415" spans="1:2" x14ac:dyDescent="0.25">
      <c r="A415" s="15"/>
      <c r="B415" s="15"/>
    </row>
    <row r="416" spans="1:2" x14ac:dyDescent="0.25">
      <c r="A416" s="15"/>
      <c r="B416" s="15"/>
    </row>
    <row r="417" spans="1:2" x14ac:dyDescent="0.25">
      <c r="A417" s="15"/>
      <c r="B417" s="15"/>
    </row>
    <row r="418" spans="1:2" x14ac:dyDescent="0.25">
      <c r="A418" s="15"/>
      <c r="B418" s="15"/>
    </row>
    <row r="419" spans="1:2" x14ac:dyDescent="0.25">
      <c r="A419" s="15"/>
      <c r="B419" s="15"/>
    </row>
    <row r="420" spans="1:2" x14ac:dyDescent="0.25">
      <c r="A420" s="15"/>
      <c r="B420" s="15"/>
    </row>
    <row r="421" spans="1:2" x14ac:dyDescent="0.25">
      <c r="A421" s="15"/>
      <c r="B421" s="15"/>
    </row>
    <row r="422" spans="1:2" x14ac:dyDescent="0.25">
      <c r="A422" s="15"/>
      <c r="B422" s="15"/>
    </row>
    <row r="423" spans="1:2" x14ac:dyDescent="0.25">
      <c r="A423" s="15"/>
      <c r="B423" s="15"/>
    </row>
    <row r="424" spans="1:2" x14ac:dyDescent="0.25">
      <c r="A424" s="15"/>
      <c r="B424" s="15"/>
    </row>
    <row r="425" spans="1:2" x14ac:dyDescent="0.25">
      <c r="A425" s="15"/>
      <c r="B425" s="15"/>
    </row>
    <row r="426" spans="1:2" x14ac:dyDescent="0.25">
      <c r="A426" s="15"/>
      <c r="B426" s="15"/>
    </row>
    <row r="427" spans="1:2" x14ac:dyDescent="0.25">
      <c r="A427" s="15"/>
      <c r="B427" s="15"/>
    </row>
    <row r="428" spans="1:2" x14ac:dyDescent="0.25">
      <c r="A428" s="15"/>
      <c r="B428" s="15"/>
    </row>
    <row r="429" spans="1:2" x14ac:dyDescent="0.25">
      <c r="A429" s="15"/>
      <c r="B429" s="15"/>
    </row>
    <row r="430" spans="1:2" x14ac:dyDescent="0.25">
      <c r="A430" s="15"/>
      <c r="B430" s="15"/>
    </row>
    <row r="431" spans="1:2" x14ac:dyDescent="0.25">
      <c r="A431" s="15"/>
      <c r="B431" s="15"/>
    </row>
    <row r="432" spans="1:2" x14ac:dyDescent="0.25">
      <c r="A432" s="15"/>
      <c r="B432" s="15"/>
    </row>
    <row r="433" spans="1:2" x14ac:dyDescent="0.25">
      <c r="A433" s="15"/>
      <c r="B433" s="15"/>
    </row>
    <row r="434" spans="1:2" x14ac:dyDescent="0.25">
      <c r="A434" s="15"/>
      <c r="B434" s="15"/>
    </row>
    <row r="435" spans="1:2" x14ac:dyDescent="0.25">
      <c r="A435" s="15"/>
      <c r="B435" s="15"/>
    </row>
    <row r="436" spans="1:2" x14ac:dyDescent="0.25">
      <c r="A436" s="15"/>
      <c r="B436" s="15"/>
    </row>
    <row r="437" spans="1:2" x14ac:dyDescent="0.25">
      <c r="A437" s="15"/>
      <c r="B437" s="15"/>
    </row>
    <row r="438" spans="1:2" x14ac:dyDescent="0.25">
      <c r="A438" s="15"/>
      <c r="B438" s="15"/>
    </row>
    <row r="439" spans="1:2" x14ac:dyDescent="0.25">
      <c r="A439" s="15"/>
      <c r="B439" s="15"/>
    </row>
    <row r="440" spans="1:2" x14ac:dyDescent="0.25">
      <c r="A440" s="15"/>
      <c r="B440" s="15"/>
    </row>
    <row r="441" spans="1:2" x14ac:dyDescent="0.25">
      <c r="A441" s="15"/>
      <c r="B441" s="15"/>
    </row>
    <row r="442" spans="1:2" x14ac:dyDescent="0.25">
      <c r="A442" s="15"/>
      <c r="B442" s="15"/>
    </row>
    <row r="443" spans="1:2" x14ac:dyDescent="0.25">
      <c r="A443" s="15"/>
      <c r="B443" s="15"/>
    </row>
    <row r="444" spans="1:2" x14ac:dyDescent="0.25">
      <c r="A444" s="15"/>
      <c r="B444" s="15"/>
    </row>
    <row r="445" spans="1:2" x14ac:dyDescent="0.25">
      <c r="A445" s="15"/>
      <c r="B445" s="15"/>
    </row>
    <row r="446" spans="1:2" x14ac:dyDescent="0.25">
      <c r="A446" s="15"/>
      <c r="B446" s="15"/>
    </row>
    <row r="447" spans="1:2" x14ac:dyDescent="0.25">
      <c r="A447" s="15"/>
      <c r="B447" s="15"/>
    </row>
  </sheetData>
  <autoFilter ref="C7:G287" xr:uid="{0BB379BA-F52B-4A27-9ACE-ED72DF1E384E}"/>
  <conditionalFormatting sqref="K11:Q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EC2D-BE9C-4783-83C1-26587A6FB802}">
  <dimension ref="A1:E91"/>
  <sheetViews>
    <sheetView topLeftCell="A56" workbookViewId="0">
      <selection activeCell="A2" sqref="A2:E91"/>
    </sheetView>
  </sheetViews>
  <sheetFormatPr baseColWidth="10" defaultColWidth="11.42578125" defaultRowHeight="15" x14ac:dyDescent="0.25"/>
  <sheetData>
    <row r="1" spans="1:5" x14ac:dyDescent="0.25">
      <c r="A1" s="7" t="s">
        <v>75</v>
      </c>
      <c r="B1" s="7" t="s">
        <v>7</v>
      </c>
      <c r="C1" s="7" t="s">
        <v>16</v>
      </c>
      <c r="D1" s="7" t="s">
        <v>76</v>
      </c>
      <c r="E1" s="8" t="s">
        <v>77</v>
      </c>
    </row>
    <row r="2" spans="1:5" x14ac:dyDescent="0.25">
      <c r="A2">
        <v>242</v>
      </c>
      <c r="B2" t="s">
        <v>45</v>
      </c>
      <c r="C2" t="s">
        <v>85</v>
      </c>
      <c r="D2">
        <v>1</v>
      </c>
      <c r="E2">
        <v>-3</v>
      </c>
    </row>
    <row r="3" spans="1:5" x14ac:dyDescent="0.25">
      <c r="A3">
        <v>242</v>
      </c>
      <c r="B3" t="s">
        <v>45</v>
      </c>
      <c r="C3" t="s">
        <v>85</v>
      </c>
      <c r="D3">
        <v>2</v>
      </c>
      <c r="E3">
        <v>-3</v>
      </c>
    </row>
    <row r="4" spans="1:5" x14ac:dyDescent="0.25">
      <c r="A4">
        <v>242</v>
      </c>
      <c r="B4" t="s">
        <v>45</v>
      </c>
      <c r="C4" t="s">
        <v>85</v>
      </c>
      <c r="D4">
        <v>3</v>
      </c>
      <c r="E4">
        <v>-3</v>
      </c>
    </row>
    <row r="5" spans="1:5" x14ac:dyDescent="0.25">
      <c r="A5">
        <v>242</v>
      </c>
      <c r="B5" t="s">
        <v>45</v>
      </c>
      <c r="C5" t="s">
        <v>85</v>
      </c>
      <c r="D5">
        <v>4</v>
      </c>
      <c r="E5">
        <v>-2</v>
      </c>
    </row>
    <row r="6" spans="1:5" x14ac:dyDescent="0.25">
      <c r="A6">
        <v>242</v>
      </c>
      <c r="B6" t="s">
        <v>45</v>
      </c>
      <c r="C6" t="s">
        <v>85</v>
      </c>
      <c r="D6">
        <v>5</v>
      </c>
      <c r="E6">
        <v>-1</v>
      </c>
    </row>
    <row r="7" spans="1:5" x14ac:dyDescent="0.25">
      <c r="A7">
        <v>242</v>
      </c>
      <c r="B7" t="s">
        <v>45</v>
      </c>
      <c r="C7" t="s">
        <v>85</v>
      </c>
      <c r="D7">
        <v>6</v>
      </c>
      <c r="E7">
        <v>-3</v>
      </c>
    </row>
    <row r="8" spans="1:5" x14ac:dyDescent="0.25">
      <c r="A8">
        <v>242</v>
      </c>
      <c r="B8" t="s">
        <v>45</v>
      </c>
      <c r="C8" t="s">
        <v>85</v>
      </c>
      <c r="D8">
        <v>7</v>
      </c>
      <c r="E8">
        <v>-2</v>
      </c>
    </row>
    <row r="9" spans="1:5" x14ac:dyDescent="0.25">
      <c r="A9">
        <v>242</v>
      </c>
      <c r="B9" t="s">
        <v>45</v>
      </c>
      <c r="C9" t="s">
        <v>85</v>
      </c>
      <c r="D9">
        <v>8</v>
      </c>
      <c r="E9">
        <v>-1</v>
      </c>
    </row>
    <row r="10" spans="1:5" x14ac:dyDescent="0.25">
      <c r="A10">
        <v>242</v>
      </c>
      <c r="B10" t="s">
        <v>45</v>
      </c>
      <c r="C10" t="s">
        <v>85</v>
      </c>
      <c r="D10">
        <v>9</v>
      </c>
      <c r="E10">
        <v>-3</v>
      </c>
    </row>
    <row r="11" spans="1:5" x14ac:dyDescent="0.25">
      <c r="A11">
        <v>242</v>
      </c>
      <c r="B11" t="s">
        <v>45</v>
      </c>
      <c r="C11" t="s">
        <v>85</v>
      </c>
      <c r="D11">
        <v>10</v>
      </c>
      <c r="E11">
        <v>-3</v>
      </c>
    </row>
    <row r="12" spans="1:5" x14ac:dyDescent="0.25">
      <c r="A12">
        <v>242</v>
      </c>
      <c r="B12" t="s">
        <v>45</v>
      </c>
      <c r="C12" t="s">
        <v>78</v>
      </c>
      <c r="D12">
        <v>1</v>
      </c>
      <c r="E12">
        <v>-1</v>
      </c>
    </row>
    <row r="13" spans="1:5" x14ac:dyDescent="0.25">
      <c r="A13">
        <v>242</v>
      </c>
      <c r="B13" t="s">
        <v>45</v>
      </c>
      <c r="C13" t="s">
        <v>78</v>
      </c>
      <c r="D13">
        <v>2</v>
      </c>
      <c r="E13">
        <v>-3</v>
      </c>
    </row>
    <row r="14" spans="1:5" x14ac:dyDescent="0.25">
      <c r="A14">
        <v>242</v>
      </c>
      <c r="B14" t="s">
        <v>45</v>
      </c>
      <c r="C14" t="s">
        <v>78</v>
      </c>
      <c r="D14">
        <v>3</v>
      </c>
      <c r="E14">
        <v>-1</v>
      </c>
    </row>
    <row r="15" spans="1:5" x14ac:dyDescent="0.25">
      <c r="A15">
        <v>242</v>
      </c>
      <c r="B15" t="s">
        <v>45</v>
      </c>
      <c r="C15" t="s">
        <v>78</v>
      </c>
      <c r="D15">
        <v>4</v>
      </c>
      <c r="E15">
        <v>1</v>
      </c>
    </row>
    <row r="16" spans="1:5" x14ac:dyDescent="0.25">
      <c r="A16">
        <v>242</v>
      </c>
      <c r="B16" t="s">
        <v>45</v>
      </c>
      <c r="C16" t="s">
        <v>78</v>
      </c>
      <c r="D16">
        <v>5</v>
      </c>
      <c r="E16">
        <v>-1</v>
      </c>
    </row>
    <row r="17" spans="1:5" x14ac:dyDescent="0.25">
      <c r="A17">
        <v>242</v>
      </c>
      <c r="B17" t="s">
        <v>45</v>
      </c>
      <c r="C17" t="s">
        <v>78</v>
      </c>
      <c r="D17">
        <v>6</v>
      </c>
      <c r="E17">
        <v>-3</v>
      </c>
    </row>
    <row r="18" spans="1:5" x14ac:dyDescent="0.25">
      <c r="A18">
        <v>242</v>
      </c>
      <c r="B18" t="s">
        <v>45</v>
      </c>
      <c r="C18" t="s">
        <v>78</v>
      </c>
      <c r="D18">
        <v>7</v>
      </c>
      <c r="E18">
        <v>-2</v>
      </c>
    </row>
    <row r="19" spans="1:5" x14ac:dyDescent="0.25">
      <c r="A19">
        <v>242</v>
      </c>
      <c r="B19" t="s">
        <v>45</v>
      </c>
      <c r="C19" t="s">
        <v>78</v>
      </c>
      <c r="D19">
        <v>8</v>
      </c>
      <c r="E19">
        <v>-2</v>
      </c>
    </row>
    <row r="20" spans="1:5" x14ac:dyDescent="0.25">
      <c r="A20">
        <v>242</v>
      </c>
      <c r="B20" t="s">
        <v>45</v>
      </c>
      <c r="C20" t="s">
        <v>78</v>
      </c>
      <c r="D20">
        <v>9</v>
      </c>
      <c r="E20">
        <v>-3</v>
      </c>
    </row>
    <row r="21" spans="1:5" x14ac:dyDescent="0.25">
      <c r="A21">
        <v>242</v>
      </c>
      <c r="B21" t="s">
        <v>45</v>
      </c>
      <c r="C21" t="s">
        <v>78</v>
      </c>
      <c r="D21">
        <v>10</v>
      </c>
      <c r="E21">
        <v>-3</v>
      </c>
    </row>
    <row r="22" spans="1:5" x14ac:dyDescent="0.25">
      <c r="A22">
        <v>249</v>
      </c>
      <c r="B22" t="s">
        <v>46</v>
      </c>
      <c r="C22" t="s">
        <v>78</v>
      </c>
      <c r="D22">
        <v>1</v>
      </c>
      <c r="E22">
        <v>-2</v>
      </c>
    </row>
    <row r="23" spans="1:5" x14ac:dyDescent="0.25">
      <c r="A23">
        <v>249</v>
      </c>
      <c r="B23" t="s">
        <v>46</v>
      </c>
      <c r="C23" t="s">
        <v>78</v>
      </c>
      <c r="D23">
        <v>2</v>
      </c>
      <c r="E23">
        <v>-1</v>
      </c>
    </row>
    <row r="24" spans="1:5" x14ac:dyDescent="0.25">
      <c r="A24">
        <v>249</v>
      </c>
      <c r="B24" t="s">
        <v>46</v>
      </c>
      <c r="C24" t="s">
        <v>78</v>
      </c>
      <c r="D24">
        <v>3</v>
      </c>
      <c r="E24">
        <v>-3</v>
      </c>
    </row>
    <row r="25" spans="1:5" x14ac:dyDescent="0.25">
      <c r="A25">
        <v>249</v>
      </c>
      <c r="B25" t="s">
        <v>46</v>
      </c>
      <c r="C25" t="s">
        <v>78</v>
      </c>
      <c r="D25">
        <v>4</v>
      </c>
      <c r="E25">
        <v>-3</v>
      </c>
    </row>
    <row r="26" spans="1:5" x14ac:dyDescent="0.25">
      <c r="A26">
        <v>249</v>
      </c>
      <c r="B26" t="s">
        <v>46</v>
      </c>
      <c r="C26" t="s">
        <v>78</v>
      </c>
      <c r="D26">
        <v>5</v>
      </c>
      <c r="E26">
        <v>-3</v>
      </c>
    </row>
    <row r="27" spans="1:5" x14ac:dyDescent="0.25">
      <c r="A27">
        <v>249</v>
      </c>
      <c r="B27" t="s">
        <v>46</v>
      </c>
      <c r="C27" t="s">
        <v>78</v>
      </c>
      <c r="D27">
        <v>6</v>
      </c>
      <c r="E27">
        <v>-3</v>
      </c>
    </row>
    <row r="28" spans="1:5" x14ac:dyDescent="0.25">
      <c r="A28">
        <v>249</v>
      </c>
      <c r="B28" t="s">
        <v>46</v>
      </c>
      <c r="C28" t="s">
        <v>78</v>
      </c>
      <c r="D28">
        <v>7</v>
      </c>
      <c r="E28">
        <v>-1</v>
      </c>
    </row>
    <row r="29" spans="1:5" x14ac:dyDescent="0.25">
      <c r="A29">
        <v>249</v>
      </c>
      <c r="B29" t="s">
        <v>46</v>
      </c>
      <c r="C29" t="s">
        <v>78</v>
      </c>
      <c r="D29">
        <v>8</v>
      </c>
      <c r="E29">
        <v>-2</v>
      </c>
    </row>
    <row r="30" spans="1:5" x14ac:dyDescent="0.25">
      <c r="A30">
        <v>249</v>
      </c>
      <c r="B30" t="s">
        <v>46</v>
      </c>
      <c r="C30" t="s">
        <v>78</v>
      </c>
      <c r="D30">
        <v>9</v>
      </c>
      <c r="E30">
        <v>-3</v>
      </c>
    </row>
    <row r="31" spans="1:5" x14ac:dyDescent="0.25">
      <c r="A31">
        <v>249</v>
      </c>
      <c r="B31" t="s">
        <v>46</v>
      </c>
      <c r="C31" t="s">
        <v>78</v>
      </c>
      <c r="D31">
        <v>10</v>
      </c>
      <c r="E31">
        <v>-3</v>
      </c>
    </row>
    <row r="32" spans="1:5" x14ac:dyDescent="0.25">
      <c r="A32">
        <v>271</v>
      </c>
      <c r="B32" t="s">
        <v>47</v>
      </c>
      <c r="C32" t="s">
        <v>85</v>
      </c>
      <c r="D32">
        <v>1</v>
      </c>
      <c r="E32">
        <v>-3</v>
      </c>
    </row>
    <row r="33" spans="1:5" x14ac:dyDescent="0.25">
      <c r="A33">
        <v>271</v>
      </c>
      <c r="B33" t="s">
        <v>47</v>
      </c>
      <c r="C33" t="s">
        <v>85</v>
      </c>
      <c r="D33">
        <v>2</v>
      </c>
      <c r="E33">
        <v>-3</v>
      </c>
    </row>
    <row r="34" spans="1:5" x14ac:dyDescent="0.25">
      <c r="A34">
        <v>271</v>
      </c>
      <c r="B34" t="s">
        <v>47</v>
      </c>
      <c r="C34" t="s">
        <v>85</v>
      </c>
      <c r="D34">
        <v>3</v>
      </c>
      <c r="E34">
        <v>-3</v>
      </c>
    </row>
    <row r="35" spans="1:5" x14ac:dyDescent="0.25">
      <c r="A35">
        <v>271</v>
      </c>
      <c r="B35" t="s">
        <v>47</v>
      </c>
      <c r="C35" t="s">
        <v>85</v>
      </c>
      <c r="D35">
        <v>4</v>
      </c>
      <c r="E35">
        <v>-3</v>
      </c>
    </row>
    <row r="36" spans="1:5" x14ac:dyDescent="0.25">
      <c r="A36">
        <v>271</v>
      </c>
      <c r="B36" t="s">
        <v>47</v>
      </c>
      <c r="C36" t="s">
        <v>85</v>
      </c>
      <c r="D36">
        <v>5</v>
      </c>
      <c r="E36">
        <v>-3</v>
      </c>
    </row>
    <row r="37" spans="1:5" x14ac:dyDescent="0.25">
      <c r="A37">
        <v>271</v>
      </c>
      <c r="B37" t="s">
        <v>47</v>
      </c>
      <c r="C37" t="s">
        <v>85</v>
      </c>
      <c r="D37">
        <v>6</v>
      </c>
      <c r="E37">
        <v>-3</v>
      </c>
    </row>
    <row r="38" spans="1:5" x14ac:dyDescent="0.25">
      <c r="A38">
        <v>271</v>
      </c>
      <c r="B38" t="s">
        <v>47</v>
      </c>
      <c r="C38" t="s">
        <v>85</v>
      </c>
      <c r="D38">
        <v>7</v>
      </c>
      <c r="E38">
        <v>-1</v>
      </c>
    </row>
    <row r="39" spans="1:5" x14ac:dyDescent="0.25">
      <c r="A39">
        <v>271</v>
      </c>
      <c r="B39" t="s">
        <v>47</v>
      </c>
      <c r="C39" t="s">
        <v>85</v>
      </c>
      <c r="D39">
        <v>8</v>
      </c>
      <c r="E39">
        <v>3</v>
      </c>
    </row>
    <row r="40" spans="1:5" x14ac:dyDescent="0.25">
      <c r="A40">
        <v>271</v>
      </c>
      <c r="B40" t="s">
        <v>47</v>
      </c>
      <c r="C40" t="s">
        <v>85</v>
      </c>
      <c r="D40">
        <v>9</v>
      </c>
      <c r="E40">
        <v>2</v>
      </c>
    </row>
    <row r="41" spans="1:5" x14ac:dyDescent="0.25">
      <c r="A41">
        <v>271</v>
      </c>
      <c r="B41" t="s">
        <v>47</v>
      </c>
      <c r="C41" t="s">
        <v>85</v>
      </c>
      <c r="D41">
        <v>10</v>
      </c>
      <c r="E41">
        <v>2</v>
      </c>
    </row>
    <row r="42" spans="1:5" x14ac:dyDescent="0.25">
      <c r="A42">
        <v>271</v>
      </c>
      <c r="B42" t="s">
        <v>47</v>
      </c>
      <c r="C42" t="s">
        <v>78</v>
      </c>
      <c r="D42">
        <v>1</v>
      </c>
      <c r="E42">
        <v>-1</v>
      </c>
    </row>
    <row r="43" spans="1:5" x14ac:dyDescent="0.25">
      <c r="A43">
        <v>271</v>
      </c>
      <c r="B43" t="s">
        <v>47</v>
      </c>
      <c r="C43" t="s">
        <v>78</v>
      </c>
      <c r="D43">
        <v>2</v>
      </c>
      <c r="E43">
        <v>-1</v>
      </c>
    </row>
    <row r="44" spans="1:5" x14ac:dyDescent="0.25">
      <c r="A44">
        <v>271</v>
      </c>
      <c r="B44" t="s">
        <v>47</v>
      </c>
      <c r="C44" t="s">
        <v>78</v>
      </c>
      <c r="D44">
        <v>3</v>
      </c>
      <c r="E44">
        <v>0</v>
      </c>
    </row>
    <row r="45" spans="1:5" x14ac:dyDescent="0.25">
      <c r="A45">
        <v>271</v>
      </c>
      <c r="B45" t="s">
        <v>47</v>
      </c>
      <c r="C45" t="s">
        <v>78</v>
      </c>
      <c r="D45">
        <v>4</v>
      </c>
      <c r="E45">
        <v>1</v>
      </c>
    </row>
    <row r="46" spans="1:5" x14ac:dyDescent="0.25">
      <c r="A46">
        <v>271</v>
      </c>
      <c r="B46" t="s">
        <v>47</v>
      </c>
      <c r="C46" t="s">
        <v>78</v>
      </c>
      <c r="D46">
        <v>5</v>
      </c>
      <c r="E46">
        <v>0</v>
      </c>
    </row>
    <row r="47" spans="1:5" x14ac:dyDescent="0.25">
      <c r="A47">
        <v>271</v>
      </c>
      <c r="B47" t="s">
        <v>47</v>
      </c>
      <c r="C47" t="s">
        <v>78</v>
      </c>
      <c r="D47">
        <v>6</v>
      </c>
      <c r="E47">
        <v>-3</v>
      </c>
    </row>
    <row r="48" spans="1:5" x14ac:dyDescent="0.25">
      <c r="A48">
        <v>271</v>
      </c>
      <c r="B48" t="s">
        <v>47</v>
      </c>
      <c r="C48" t="s">
        <v>78</v>
      </c>
      <c r="D48">
        <v>7</v>
      </c>
      <c r="E48">
        <v>-2</v>
      </c>
    </row>
    <row r="49" spans="1:5" x14ac:dyDescent="0.25">
      <c r="A49">
        <v>271</v>
      </c>
      <c r="B49" t="s">
        <v>47</v>
      </c>
      <c r="C49" t="s">
        <v>78</v>
      </c>
      <c r="D49">
        <v>8</v>
      </c>
      <c r="E49">
        <v>1</v>
      </c>
    </row>
    <row r="50" spans="1:5" x14ac:dyDescent="0.25">
      <c r="A50">
        <v>271</v>
      </c>
      <c r="B50" t="s">
        <v>47</v>
      </c>
      <c r="C50" t="s">
        <v>78</v>
      </c>
      <c r="D50">
        <v>9</v>
      </c>
      <c r="E50">
        <v>1</v>
      </c>
    </row>
    <row r="51" spans="1:5" x14ac:dyDescent="0.25">
      <c r="A51">
        <v>271</v>
      </c>
      <c r="B51" t="s">
        <v>47</v>
      </c>
      <c r="C51" t="s">
        <v>78</v>
      </c>
      <c r="D51">
        <v>10</v>
      </c>
      <c r="E51">
        <v>0</v>
      </c>
    </row>
    <row r="52" spans="1:5" x14ac:dyDescent="0.25">
      <c r="A52">
        <v>272</v>
      </c>
      <c r="B52" t="s">
        <v>49</v>
      </c>
      <c r="C52" t="s">
        <v>85</v>
      </c>
      <c r="D52">
        <v>1</v>
      </c>
      <c r="E52">
        <v>-2</v>
      </c>
    </row>
    <row r="53" spans="1:5" x14ac:dyDescent="0.25">
      <c r="A53">
        <v>272</v>
      </c>
      <c r="B53" t="s">
        <v>49</v>
      </c>
      <c r="C53" t="s">
        <v>85</v>
      </c>
      <c r="D53">
        <v>2</v>
      </c>
      <c r="E53">
        <v>-2</v>
      </c>
    </row>
    <row r="54" spans="1:5" x14ac:dyDescent="0.25">
      <c r="A54">
        <v>272</v>
      </c>
      <c r="B54" t="s">
        <v>49</v>
      </c>
      <c r="C54" t="s">
        <v>85</v>
      </c>
      <c r="D54">
        <v>3</v>
      </c>
      <c r="E54">
        <v>-2</v>
      </c>
    </row>
    <row r="55" spans="1:5" x14ac:dyDescent="0.25">
      <c r="A55">
        <v>272</v>
      </c>
      <c r="B55" t="s">
        <v>49</v>
      </c>
      <c r="C55" t="s">
        <v>85</v>
      </c>
      <c r="D55">
        <v>4</v>
      </c>
      <c r="E55">
        <v>-2</v>
      </c>
    </row>
    <row r="56" spans="1:5" x14ac:dyDescent="0.25">
      <c r="A56">
        <v>272</v>
      </c>
      <c r="B56" t="s">
        <v>49</v>
      </c>
      <c r="C56" t="s">
        <v>85</v>
      </c>
      <c r="D56">
        <v>5</v>
      </c>
      <c r="E56">
        <v>-1</v>
      </c>
    </row>
    <row r="57" spans="1:5" x14ac:dyDescent="0.25">
      <c r="A57">
        <v>272</v>
      </c>
      <c r="B57" t="s">
        <v>49</v>
      </c>
      <c r="C57" t="s">
        <v>85</v>
      </c>
      <c r="D57">
        <v>6</v>
      </c>
      <c r="E57">
        <v>-1</v>
      </c>
    </row>
    <row r="58" spans="1:5" x14ac:dyDescent="0.25">
      <c r="A58">
        <v>272</v>
      </c>
      <c r="B58" t="s">
        <v>49</v>
      </c>
      <c r="C58" t="s">
        <v>85</v>
      </c>
      <c r="D58">
        <v>7</v>
      </c>
      <c r="E58">
        <v>1</v>
      </c>
    </row>
    <row r="59" spans="1:5" x14ac:dyDescent="0.25">
      <c r="A59">
        <v>272</v>
      </c>
      <c r="B59" t="s">
        <v>49</v>
      </c>
      <c r="C59" t="s">
        <v>85</v>
      </c>
      <c r="D59">
        <v>8</v>
      </c>
      <c r="E59">
        <v>3</v>
      </c>
    </row>
    <row r="60" spans="1:5" x14ac:dyDescent="0.25">
      <c r="A60">
        <v>272</v>
      </c>
      <c r="B60" t="s">
        <v>49</v>
      </c>
      <c r="C60" t="s">
        <v>85</v>
      </c>
      <c r="D60">
        <v>9</v>
      </c>
      <c r="E60">
        <v>0</v>
      </c>
    </row>
    <row r="61" spans="1:5" x14ac:dyDescent="0.25">
      <c r="A61">
        <v>272</v>
      </c>
      <c r="B61" t="s">
        <v>49</v>
      </c>
      <c r="C61" t="s">
        <v>85</v>
      </c>
      <c r="D61">
        <v>10</v>
      </c>
      <c r="E61">
        <v>2</v>
      </c>
    </row>
    <row r="62" spans="1:5" x14ac:dyDescent="0.25">
      <c r="A62">
        <v>272</v>
      </c>
      <c r="B62" t="s">
        <v>49</v>
      </c>
      <c r="C62" t="s">
        <v>78</v>
      </c>
      <c r="D62">
        <v>1</v>
      </c>
      <c r="E62">
        <v>2</v>
      </c>
    </row>
    <row r="63" spans="1:5" x14ac:dyDescent="0.25">
      <c r="A63">
        <v>272</v>
      </c>
      <c r="B63" t="s">
        <v>49</v>
      </c>
      <c r="C63" t="s">
        <v>78</v>
      </c>
      <c r="D63">
        <v>2</v>
      </c>
      <c r="E63">
        <v>2</v>
      </c>
    </row>
    <row r="64" spans="1:5" x14ac:dyDescent="0.25">
      <c r="A64">
        <v>272</v>
      </c>
      <c r="B64" t="s">
        <v>49</v>
      </c>
      <c r="C64" t="s">
        <v>78</v>
      </c>
      <c r="D64">
        <v>3</v>
      </c>
      <c r="E64">
        <v>2</v>
      </c>
    </row>
    <row r="65" spans="1:5" x14ac:dyDescent="0.25">
      <c r="A65">
        <v>272</v>
      </c>
      <c r="B65" t="s">
        <v>49</v>
      </c>
      <c r="C65" t="s">
        <v>78</v>
      </c>
      <c r="D65">
        <v>4</v>
      </c>
      <c r="E65">
        <v>3</v>
      </c>
    </row>
    <row r="66" spans="1:5" x14ac:dyDescent="0.25">
      <c r="A66">
        <v>272</v>
      </c>
      <c r="B66" t="s">
        <v>49</v>
      </c>
      <c r="C66" t="s">
        <v>78</v>
      </c>
      <c r="D66">
        <v>5</v>
      </c>
      <c r="E66">
        <v>2</v>
      </c>
    </row>
    <row r="67" spans="1:5" x14ac:dyDescent="0.25">
      <c r="A67">
        <v>272</v>
      </c>
      <c r="B67" t="s">
        <v>49</v>
      </c>
      <c r="C67" t="s">
        <v>78</v>
      </c>
      <c r="D67">
        <v>6</v>
      </c>
      <c r="E67">
        <v>-1</v>
      </c>
    </row>
    <row r="68" spans="1:5" x14ac:dyDescent="0.25">
      <c r="A68">
        <v>272</v>
      </c>
      <c r="B68" t="s">
        <v>49</v>
      </c>
      <c r="C68" t="s">
        <v>78</v>
      </c>
      <c r="D68">
        <v>7</v>
      </c>
      <c r="E68">
        <v>3</v>
      </c>
    </row>
    <row r="69" spans="1:5" x14ac:dyDescent="0.25">
      <c r="A69">
        <v>272</v>
      </c>
      <c r="B69" t="s">
        <v>49</v>
      </c>
      <c r="C69" t="s">
        <v>78</v>
      </c>
      <c r="D69">
        <v>8</v>
      </c>
      <c r="E69">
        <v>3</v>
      </c>
    </row>
    <row r="70" spans="1:5" x14ac:dyDescent="0.25">
      <c r="A70">
        <v>272</v>
      </c>
      <c r="B70" t="s">
        <v>49</v>
      </c>
      <c r="C70" t="s">
        <v>78</v>
      </c>
      <c r="D70">
        <v>9</v>
      </c>
      <c r="E70">
        <v>1</v>
      </c>
    </row>
    <row r="71" spans="1:5" x14ac:dyDescent="0.25">
      <c r="A71">
        <v>272</v>
      </c>
      <c r="B71" t="s">
        <v>49</v>
      </c>
      <c r="C71" t="s">
        <v>78</v>
      </c>
      <c r="D71">
        <v>10</v>
      </c>
      <c r="E71">
        <v>2</v>
      </c>
    </row>
    <row r="72" spans="1:5" x14ac:dyDescent="0.25">
      <c r="A72">
        <v>269</v>
      </c>
      <c r="B72" t="s">
        <v>50</v>
      </c>
      <c r="C72" t="s">
        <v>85</v>
      </c>
      <c r="D72">
        <v>1</v>
      </c>
      <c r="E72">
        <v>-3</v>
      </c>
    </row>
    <row r="73" spans="1:5" x14ac:dyDescent="0.25">
      <c r="A73">
        <v>269</v>
      </c>
      <c r="B73" t="s">
        <v>50</v>
      </c>
      <c r="C73" t="s">
        <v>85</v>
      </c>
      <c r="D73">
        <v>2</v>
      </c>
      <c r="E73">
        <v>-3</v>
      </c>
    </row>
    <row r="74" spans="1:5" x14ac:dyDescent="0.25">
      <c r="A74">
        <v>269</v>
      </c>
      <c r="B74" t="s">
        <v>50</v>
      </c>
      <c r="C74" t="s">
        <v>85</v>
      </c>
      <c r="D74">
        <v>3</v>
      </c>
      <c r="E74">
        <v>-3</v>
      </c>
    </row>
    <row r="75" spans="1:5" x14ac:dyDescent="0.25">
      <c r="A75">
        <v>269</v>
      </c>
      <c r="B75" t="s">
        <v>50</v>
      </c>
      <c r="C75" t="s">
        <v>85</v>
      </c>
      <c r="D75">
        <v>4</v>
      </c>
      <c r="E75">
        <v>0</v>
      </c>
    </row>
    <row r="76" spans="1:5" x14ac:dyDescent="0.25">
      <c r="A76">
        <v>269</v>
      </c>
      <c r="B76" t="s">
        <v>50</v>
      </c>
      <c r="C76" t="s">
        <v>85</v>
      </c>
      <c r="D76">
        <v>5</v>
      </c>
      <c r="E76">
        <v>1</v>
      </c>
    </row>
    <row r="77" spans="1:5" x14ac:dyDescent="0.25">
      <c r="A77">
        <v>269</v>
      </c>
      <c r="B77" t="s">
        <v>50</v>
      </c>
      <c r="C77" t="s">
        <v>85</v>
      </c>
      <c r="D77">
        <v>6</v>
      </c>
      <c r="E77">
        <v>0</v>
      </c>
    </row>
    <row r="78" spans="1:5" x14ac:dyDescent="0.25">
      <c r="A78">
        <v>269</v>
      </c>
      <c r="B78" t="s">
        <v>50</v>
      </c>
      <c r="C78" t="s">
        <v>85</v>
      </c>
      <c r="D78">
        <v>7</v>
      </c>
      <c r="E78">
        <v>2</v>
      </c>
    </row>
    <row r="79" spans="1:5" x14ac:dyDescent="0.25">
      <c r="A79">
        <v>269</v>
      </c>
      <c r="B79" t="s">
        <v>50</v>
      </c>
      <c r="C79" t="s">
        <v>85</v>
      </c>
      <c r="D79">
        <v>8</v>
      </c>
      <c r="E79">
        <v>2</v>
      </c>
    </row>
    <row r="80" spans="1:5" x14ac:dyDescent="0.25">
      <c r="A80">
        <v>269</v>
      </c>
      <c r="B80" t="s">
        <v>50</v>
      </c>
      <c r="C80" t="s">
        <v>85</v>
      </c>
      <c r="D80">
        <v>9</v>
      </c>
      <c r="E80">
        <v>2</v>
      </c>
    </row>
    <row r="81" spans="1:5" x14ac:dyDescent="0.25">
      <c r="A81">
        <v>269</v>
      </c>
      <c r="B81" t="s">
        <v>50</v>
      </c>
      <c r="C81" t="s">
        <v>85</v>
      </c>
      <c r="D81">
        <v>10</v>
      </c>
      <c r="E81">
        <v>2</v>
      </c>
    </row>
    <row r="82" spans="1:5" x14ac:dyDescent="0.25">
      <c r="A82">
        <v>269</v>
      </c>
      <c r="B82" t="s">
        <v>50</v>
      </c>
      <c r="C82" t="s">
        <v>78</v>
      </c>
      <c r="D82">
        <v>1</v>
      </c>
      <c r="E82">
        <v>-1</v>
      </c>
    </row>
    <row r="83" spans="1:5" x14ac:dyDescent="0.25">
      <c r="A83">
        <v>269</v>
      </c>
      <c r="B83" t="s">
        <v>50</v>
      </c>
      <c r="C83" t="s">
        <v>78</v>
      </c>
      <c r="D83">
        <v>2</v>
      </c>
      <c r="E83">
        <v>1</v>
      </c>
    </row>
    <row r="84" spans="1:5" x14ac:dyDescent="0.25">
      <c r="A84">
        <v>269</v>
      </c>
      <c r="B84" t="s">
        <v>50</v>
      </c>
      <c r="C84" t="s">
        <v>78</v>
      </c>
      <c r="D84">
        <v>3</v>
      </c>
      <c r="E84">
        <v>-3</v>
      </c>
    </row>
    <row r="85" spans="1:5" x14ac:dyDescent="0.25">
      <c r="A85">
        <v>269</v>
      </c>
      <c r="B85" t="s">
        <v>50</v>
      </c>
      <c r="C85" t="s">
        <v>78</v>
      </c>
      <c r="D85">
        <v>4</v>
      </c>
      <c r="E85">
        <v>-1</v>
      </c>
    </row>
    <row r="86" spans="1:5" x14ac:dyDescent="0.25">
      <c r="A86">
        <v>269</v>
      </c>
      <c r="B86" t="s">
        <v>50</v>
      </c>
      <c r="C86" t="s">
        <v>78</v>
      </c>
      <c r="D86">
        <v>5</v>
      </c>
      <c r="E86">
        <v>1</v>
      </c>
    </row>
    <row r="87" spans="1:5" x14ac:dyDescent="0.25">
      <c r="A87">
        <v>269</v>
      </c>
      <c r="B87" t="s">
        <v>50</v>
      </c>
      <c r="C87" t="s">
        <v>78</v>
      </c>
      <c r="D87">
        <v>6</v>
      </c>
      <c r="E87">
        <v>-1</v>
      </c>
    </row>
    <row r="88" spans="1:5" x14ac:dyDescent="0.25">
      <c r="A88">
        <v>269</v>
      </c>
      <c r="B88" t="s">
        <v>50</v>
      </c>
      <c r="C88" t="s">
        <v>78</v>
      </c>
      <c r="D88">
        <v>7</v>
      </c>
      <c r="E88">
        <v>0</v>
      </c>
    </row>
    <row r="89" spans="1:5" x14ac:dyDescent="0.25">
      <c r="A89">
        <v>269</v>
      </c>
      <c r="B89" t="s">
        <v>50</v>
      </c>
      <c r="C89" t="s">
        <v>78</v>
      </c>
      <c r="D89">
        <v>8</v>
      </c>
      <c r="E89">
        <v>-1</v>
      </c>
    </row>
    <row r="90" spans="1:5" x14ac:dyDescent="0.25">
      <c r="A90">
        <v>269</v>
      </c>
      <c r="B90" t="s">
        <v>50</v>
      </c>
      <c r="C90" t="s">
        <v>78</v>
      </c>
      <c r="D90">
        <v>9</v>
      </c>
      <c r="E90">
        <v>-1</v>
      </c>
    </row>
    <row r="91" spans="1:5" x14ac:dyDescent="0.25">
      <c r="A91">
        <v>269</v>
      </c>
      <c r="B91" t="s">
        <v>50</v>
      </c>
      <c r="C91" t="s">
        <v>78</v>
      </c>
      <c r="D91">
        <v>10</v>
      </c>
      <c r="E91">
        <v>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AA24-D12B-4767-BDEE-0FB34B22A33E}">
  <dimension ref="A1:H8"/>
  <sheetViews>
    <sheetView workbookViewId="0">
      <selection activeCell="A2" sqref="A2:XFD8"/>
    </sheetView>
  </sheetViews>
  <sheetFormatPr baseColWidth="10" defaultColWidth="11.42578125" defaultRowHeight="15" x14ac:dyDescent="0.25"/>
  <sheetData>
    <row r="1" spans="1:8" x14ac:dyDescent="0.25">
      <c r="A1" s="7" t="s">
        <v>5</v>
      </c>
      <c r="B1" s="7"/>
      <c r="C1" s="7" t="s">
        <v>75</v>
      </c>
      <c r="D1" s="7" t="s">
        <v>7</v>
      </c>
      <c r="E1" s="7" t="s">
        <v>85</v>
      </c>
      <c r="F1" s="7" t="s">
        <v>21</v>
      </c>
      <c r="G1" s="8" t="s">
        <v>83</v>
      </c>
      <c r="H1" s="7" t="s">
        <v>84</v>
      </c>
    </row>
    <row r="2" spans="1:8" x14ac:dyDescent="0.25">
      <c r="A2">
        <v>1</v>
      </c>
      <c r="C2">
        <v>242</v>
      </c>
      <c r="D2" t="s">
        <v>45</v>
      </c>
      <c r="E2">
        <v>4</v>
      </c>
      <c r="F2">
        <v>2</v>
      </c>
      <c r="G2">
        <v>3</v>
      </c>
      <c r="H2">
        <v>1</v>
      </c>
    </row>
    <row r="3" spans="1:8" x14ac:dyDescent="0.25">
      <c r="A3">
        <v>1</v>
      </c>
      <c r="C3">
        <v>249</v>
      </c>
      <c r="D3" t="s">
        <v>46</v>
      </c>
      <c r="E3">
        <v>4</v>
      </c>
      <c r="F3">
        <v>1</v>
      </c>
      <c r="G3">
        <v>2</v>
      </c>
      <c r="H3">
        <v>3</v>
      </c>
    </row>
    <row r="4" spans="1:8" x14ac:dyDescent="0.25">
      <c r="A4">
        <v>1</v>
      </c>
      <c r="C4">
        <v>271</v>
      </c>
      <c r="D4" t="s">
        <v>47</v>
      </c>
      <c r="E4">
        <v>3</v>
      </c>
      <c r="F4">
        <v>1</v>
      </c>
      <c r="G4">
        <v>4</v>
      </c>
      <c r="H4">
        <v>2</v>
      </c>
    </row>
    <row r="5" spans="1:8" x14ac:dyDescent="0.25">
      <c r="A5">
        <v>1</v>
      </c>
      <c r="C5">
        <v>272</v>
      </c>
      <c r="D5" t="s">
        <v>49</v>
      </c>
      <c r="E5">
        <v>3</v>
      </c>
      <c r="F5">
        <v>1</v>
      </c>
      <c r="G5">
        <v>4</v>
      </c>
      <c r="H5">
        <v>2</v>
      </c>
    </row>
    <row r="6" spans="1:8" x14ac:dyDescent="0.25">
      <c r="A6">
        <v>1</v>
      </c>
      <c r="C6">
        <v>269</v>
      </c>
      <c r="D6" t="s">
        <v>50</v>
      </c>
      <c r="E6">
        <v>4</v>
      </c>
      <c r="F6">
        <v>2</v>
      </c>
      <c r="G6">
        <v>3</v>
      </c>
      <c r="H6">
        <v>1</v>
      </c>
    </row>
    <row r="7" spans="1:8" x14ac:dyDescent="0.25">
      <c r="A7">
        <v>2</v>
      </c>
      <c r="C7">
        <v>302</v>
      </c>
      <c r="D7" t="s">
        <v>45</v>
      </c>
      <c r="E7">
        <v>3</v>
      </c>
      <c r="F7">
        <v>2</v>
      </c>
      <c r="G7">
        <v>4</v>
      </c>
      <c r="H7">
        <v>1</v>
      </c>
    </row>
    <row r="8" spans="1:8" x14ac:dyDescent="0.25">
      <c r="A8">
        <v>2</v>
      </c>
      <c r="C8">
        <v>303</v>
      </c>
      <c r="D8" t="s">
        <v>49</v>
      </c>
      <c r="E8">
        <v>3</v>
      </c>
      <c r="F8">
        <v>1</v>
      </c>
      <c r="G8">
        <v>4</v>
      </c>
      <c r="H8">
        <v>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88EA-C125-412F-B63B-70C4188EC9A5}">
  <dimension ref="A1:O1553"/>
  <sheetViews>
    <sheetView workbookViewId="0">
      <selection activeCell="C23" sqref="C23"/>
    </sheetView>
  </sheetViews>
  <sheetFormatPr baseColWidth="10" defaultColWidth="11.42578125" defaultRowHeight="15" x14ac:dyDescent="0.25"/>
  <cols>
    <col min="1" max="1" width="12.28515625" bestFit="1" customWidth="1"/>
    <col min="4" max="4" width="18.7109375" bestFit="1" customWidth="1"/>
    <col min="5" max="6" width="0" hidden="1" customWidth="1"/>
    <col min="8" max="9" width="0" hidden="1" customWidth="1"/>
  </cols>
  <sheetData>
    <row r="1" spans="1:15" x14ac:dyDescent="0.25">
      <c r="A1" s="2" t="s">
        <v>86</v>
      </c>
      <c r="B1" s="2" t="s">
        <v>6</v>
      </c>
      <c r="C1" s="2" t="s">
        <v>7</v>
      </c>
      <c r="D1" s="9" t="s">
        <v>87</v>
      </c>
      <c r="E1" s="9" t="s">
        <v>21</v>
      </c>
      <c r="F1" s="9" t="s">
        <v>21</v>
      </c>
      <c r="G1" s="10" t="s">
        <v>88</v>
      </c>
      <c r="H1" s="10" t="s">
        <v>74</v>
      </c>
      <c r="I1" s="10" t="s">
        <v>74</v>
      </c>
      <c r="J1" s="10" t="s">
        <v>89</v>
      </c>
      <c r="K1" s="10" t="s">
        <v>90</v>
      </c>
      <c r="L1" s="11" t="s">
        <v>91</v>
      </c>
      <c r="M1" s="11" t="s">
        <v>92</v>
      </c>
      <c r="N1" s="11" t="s">
        <v>93</v>
      </c>
      <c r="O1" s="11" t="s">
        <v>94</v>
      </c>
    </row>
    <row r="2" spans="1:15" x14ac:dyDescent="0.25">
      <c r="A2" s="2">
        <f>COUNTIF(A3:A200,"*")</f>
        <v>20</v>
      </c>
      <c r="B2" s="2"/>
      <c r="C2" s="2"/>
      <c r="D2" s="9">
        <f t="shared" ref="D2:I2" si="0">COUNTIF(D3:F200,"x")</f>
        <v>15</v>
      </c>
      <c r="E2" s="9">
        <f t="shared" si="0"/>
        <v>8</v>
      </c>
      <c r="F2" s="9">
        <f t="shared" si="0"/>
        <v>8</v>
      </c>
      <c r="G2" s="9">
        <f t="shared" si="0"/>
        <v>8</v>
      </c>
      <c r="H2" s="9">
        <f t="shared" si="0"/>
        <v>16</v>
      </c>
      <c r="I2" s="9">
        <f t="shared" si="0"/>
        <v>32</v>
      </c>
      <c r="J2" s="9">
        <f>COUNTIF(J4:J200,"x")</f>
        <v>16</v>
      </c>
      <c r="K2" s="9">
        <f>COUNTIF(K4:K200,"x")</f>
        <v>16</v>
      </c>
      <c r="L2" s="11">
        <f>COUNTIF(L3:L200,"x")</f>
        <v>2</v>
      </c>
      <c r="M2" s="11">
        <f>COUNTIF(M3:M200,"x")</f>
        <v>1</v>
      </c>
      <c r="N2" s="11">
        <f>COUNTIF(N3:N200,"x")</f>
        <v>2</v>
      </c>
      <c r="O2" s="11">
        <f>COUNTIF(O3:O200,"x")</f>
        <v>2</v>
      </c>
    </row>
    <row r="3" spans="1:15" x14ac:dyDescent="0.25">
      <c r="A3" s="13" t="s">
        <v>3</v>
      </c>
      <c r="B3" s="13">
        <v>189</v>
      </c>
      <c r="C3" t="str">
        <f>IFERROR(VLOOKUP(B3,'NRG_MS Teams'!$A$1:$G$1981,2,FALSE),"")</f>
        <v/>
      </c>
      <c r="D3" t="str">
        <f>IF(E3="","-","x")</f>
        <v>-</v>
      </c>
      <c r="E3" t="str">
        <f>IFERROR(F3,"")</f>
        <v/>
      </c>
      <c r="F3" t="e">
        <f>VLOOKUP(B3,'NRG_MS Teams'!$A$1:$G$1981,2,FALSE)</f>
        <v>#N/A</v>
      </c>
      <c r="G3" t="str">
        <f>IF(H3="","-","x")</f>
        <v>-</v>
      </c>
      <c r="H3" t="str">
        <f>IFERROR(I3,"")</f>
        <v/>
      </c>
      <c r="I3" t="e">
        <f>VLOOKUP(B3,NRG_IBM!$A$1:$G$1986,2,FALSE)</f>
        <v>#N/A</v>
      </c>
      <c r="J3" t="s">
        <v>95</v>
      </c>
    </row>
    <row r="4" spans="1:15" x14ac:dyDescent="0.25">
      <c r="A4" s="13" t="s">
        <v>3</v>
      </c>
      <c r="B4" s="13">
        <v>191</v>
      </c>
      <c r="C4" t="str">
        <f>IFERROR(VLOOKUP(B4,'NRG_MS Teams'!$A$1:$G$1981,2,FALSE),"")</f>
        <v/>
      </c>
      <c r="D4" t="str">
        <f t="shared" ref="D4:D18" si="1">IF(E4="","-","x")</f>
        <v>-</v>
      </c>
      <c r="E4" t="str">
        <f t="shared" ref="E4:E65" si="2">IFERROR(F4,"")</f>
        <v/>
      </c>
      <c r="F4" t="e">
        <f>VLOOKUP(B4,'NRG_MS Teams'!$A$1:$G$1981,2,FALSE)</f>
        <v>#N/A</v>
      </c>
      <c r="G4" t="str">
        <f>IF(H4="","-","x")</f>
        <v>-</v>
      </c>
      <c r="H4" t="str">
        <f t="shared" ref="H4:H65" si="3">IFERROR(I4,"")</f>
        <v/>
      </c>
      <c r="I4" t="e">
        <f>VLOOKUP(B4,NRG_IBM!$A$1:$G$1986,2,FALSE)</f>
        <v>#N/A</v>
      </c>
      <c r="J4" t="s">
        <v>95</v>
      </c>
    </row>
    <row r="5" spans="1:15" x14ac:dyDescent="0.25">
      <c r="A5" t="s">
        <v>3</v>
      </c>
      <c r="B5">
        <v>192</v>
      </c>
      <c r="C5" t="str">
        <f>IFERROR(VLOOKUP(B5,'NRG_MS Teams'!$A$1:$G$1981,2,FALSE),"")</f>
        <v>DWDSB</v>
      </c>
      <c r="D5" t="str">
        <f t="shared" si="1"/>
        <v>x</v>
      </c>
      <c r="E5" t="str">
        <f t="shared" si="2"/>
        <v>DWDSB</v>
      </c>
      <c r="F5" t="str">
        <f>VLOOKUP(B5,'NRG_MS Teams'!$A$1:$G$1981,2,FALSE)</f>
        <v>DWDSB</v>
      </c>
      <c r="G5" t="str">
        <f t="shared" ref="G5:G18" si="4">IF(H5="","-","x")</f>
        <v>-</v>
      </c>
      <c r="H5" t="str">
        <f t="shared" si="3"/>
        <v/>
      </c>
      <c r="I5" t="e">
        <f>VLOOKUP(B5,NRG_IBM!$A$1:$G$1986,2,FALSE)</f>
        <v>#N/A</v>
      </c>
      <c r="J5" t="s">
        <v>30</v>
      </c>
      <c r="K5" t="s">
        <v>30</v>
      </c>
    </row>
    <row r="6" spans="1:15" x14ac:dyDescent="0.25">
      <c r="A6" t="s">
        <v>3</v>
      </c>
      <c r="B6">
        <v>194</v>
      </c>
      <c r="C6" t="str">
        <f>IFERROR(VLOOKUP(B6,'NRG_MS Teams'!$A$1:$G$1981,2,FALSE),"")</f>
        <v>JESUS</v>
      </c>
      <c r="D6" t="str">
        <f t="shared" si="1"/>
        <v>x</v>
      </c>
      <c r="E6" t="str">
        <f t="shared" si="2"/>
        <v>JESUS</v>
      </c>
      <c r="F6" t="str">
        <f>VLOOKUP(B6,'NRG_MS Teams'!$A$1:$G$1981,2,FALSE)</f>
        <v>JESUS</v>
      </c>
      <c r="G6" t="str">
        <f t="shared" si="4"/>
        <v>x</v>
      </c>
      <c r="H6" t="str">
        <f t="shared" si="3"/>
        <v>JESUS</v>
      </c>
      <c r="I6" t="str">
        <f>VLOOKUP(B6,NRG_IBM!$A$1:$G$1986,2,FALSE)</f>
        <v>JESUS</v>
      </c>
      <c r="J6" t="s">
        <v>30</v>
      </c>
      <c r="K6" t="s">
        <v>30</v>
      </c>
    </row>
    <row r="7" spans="1:15" x14ac:dyDescent="0.25">
      <c r="A7" t="s">
        <v>3</v>
      </c>
      <c r="B7">
        <v>195</v>
      </c>
      <c r="C7" t="str">
        <f>IFERROR(VLOOKUP(B7,'NRG_MS Teams'!$A$1:$G$1981,2,FALSE),"")</f>
        <v>FGA</v>
      </c>
      <c r="D7" t="str">
        <f t="shared" si="1"/>
        <v>x</v>
      </c>
      <c r="E7" t="str">
        <f t="shared" si="2"/>
        <v>FGA</v>
      </c>
      <c r="F7" t="str">
        <f>VLOOKUP(B7,'NRG_MS Teams'!$A$1:$G$1981,2,FALSE)</f>
        <v>FGA</v>
      </c>
      <c r="G7" t="str">
        <f t="shared" si="4"/>
        <v>-</v>
      </c>
      <c r="H7" t="str">
        <f t="shared" si="3"/>
        <v/>
      </c>
      <c r="I7" t="e">
        <f>VLOOKUP(B7,NRG_IBM!$A$1:$G$1986,2,FALSE)</f>
        <v>#N/A</v>
      </c>
      <c r="J7" t="s">
        <v>30</v>
      </c>
      <c r="K7" t="s">
        <v>30</v>
      </c>
    </row>
    <row r="8" spans="1:15" x14ac:dyDescent="0.25">
      <c r="A8" t="s">
        <v>3</v>
      </c>
      <c r="B8">
        <v>206</v>
      </c>
      <c r="C8" t="str">
        <f>IFERROR(VLOOKUP(B8,'NRG_MS Teams'!$A$1:$G$1981,2,FALSE),"")</f>
        <v>MZLBK</v>
      </c>
      <c r="D8" t="str">
        <f t="shared" si="1"/>
        <v>x</v>
      </c>
      <c r="E8" t="str">
        <f t="shared" si="2"/>
        <v>MZLBK</v>
      </c>
      <c r="F8" t="str">
        <f>VLOOKUP(B8,'NRG_MS Teams'!$A$1:$G$1981,2,FALSE)</f>
        <v>MZLBK</v>
      </c>
      <c r="G8" t="str">
        <f t="shared" si="4"/>
        <v>x</v>
      </c>
      <c r="H8" t="str">
        <f t="shared" si="3"/>
        <v>MZLBK</v>
      </c>
      <c r="I8" t="str">
        <f>VLOOKUP(B8,NRG_IBM!$A$1:$G$1986,2,FALSE)</f>
        <v>MZLBK</v>
      </c>
      <c r="J8" t="s">
        <v>30</v>
      </c>
      <c r="K8" t="s">
        <v>30</v>
      </c>
    </row>
    <row r="9" spans="1:15" x14ac:dyDescent="0.25">
      <c r="A9" t="s">
        <v>3</v>
      </c>
      <c r="B9">
        <v>228</v>
      </c>
      <c r="C9" t="str">
        <f>IFERROR(VLOOKUP(B9,'NRG_MS Teams'!$A$1:$G$1981,2,FALSE),"")</f>
        <v>SFSM</v>
      </c>
      <c r="D9" t="str">
        <f t="shared" si="1"/>
        <v>x</v>
      </c>
      <c r="E9" t="str">
        <f t="shared" si="2"/>
        <v>SFSM</v>
      </c>
      <c r="F9" t="str">
        <f>VLOOKUP(B9,'NRG_MS Teams'!$A$1:$G$1981,2,FALSE)</f>
        <v>SFSM</v>
      </c>
      <c r="G9" t="str">
        <f t="shared" si="4"/>
        <v>-</v>
      </c>
      <c r="H9" t="str">
        <f t="shared" si="3"/>
        <v/>
      </c>
      <c r="I9" t="e">
        <f>VLOOKUP(B9,NRG_IBM!$A$1:$G$1986,2,FALSE)</f>
        <v>#N/A</v>
      </c>
      <c r="J9" t="s">
        <v>30</v>
      </c>
      <c r="K9" t="s">
        <v>30</v>
      </c>
    </row>
    <row r="10" spans="1:15" x14ac:dyDescent="0.25">
      <c r="A10" t="s">
        <v>3</v>
      </c>
      <c r="B10">
        <v>204</v>
      </c>
      <c r="C10" t="str">
        <f>IFERROR(VLOOKUP(B10,'NRG_MS Teams'!$A$1:$G$1981,2,FALSE),"")</f>
        <v>WGWN</v>
      </c>
      <c r="D10" t="str">
        <f t="shared" si="1"/>
        <v>x</v>
      </c>
      <c r="E10" t="str">
        <f t="shared" si="2"/>
        <v>WGWN</v>
      </c>
      <c r="F10" t="str">
        <f>VLOOKUP(B10,'NRG_MS Teams'!$A$1:$G$1981,2,FALSE)</f>
        <v>WGWN</v>
      </c>
      <c r="G10" t="str">
        <f t="shared" si="4"/>
        <v>-</v>
      </c>
      <c r="H10" t="str">
        <f t="shared" si="3"/>
        <v/>
      </c>
      <c r="I10" t="e">
        <f>VLOOKUP(B10,NRG_IBM!$A$1:$G$1986,2,FALSE)</f>
        <v>#N/A</v>
      </c>
      <c r="J10" t="s">
        <v>30</v>
      </c>
      <c r="K10" t="s">
        <v>30</v>
      </c>
    </row>
    <row r="11" spans="1:15" x14ac:dyDescent="0.25">
      <c r="A11" t="s">
        <v>3</v>
      </c>
      <c r="B11">
        <v>205</v>
      </c>
      <c r="C11" t="str">
        <f>IFERROR(VLOOKUP(B11,'NRG_MS Teams'!$A$1:$G$1981,2,FALSE),"")</f>
        <v>MJKH</v>
      </c>
      <c r="D11" t="str">
        <f t="shared" si="1"/>
        <v>x</v>
      </c>
      <c r="E11" t="str">
        <f t="shared" si="2"/>
        <v>MJKH</v>
      </c>
      <c r="F11" t="str">
        <f>VLOOKUP(B11,'NRG_MS Teams'!$A$1:$G$1981,2,FALSE)</f>
        <v>MJKH</v>
      </c>
      <c r="G11" t="str">
        <f t="shared" si="4"/>
        <v>x</v>
      </c>
      <c r="H11" t="str">
        <f t="shared" si="3"/>
        <v>MJKH</v>
      </c>
      <c r="I11" t="str">
        <f>VLOOKUP(B11,NRG_IBM!$A$1:$G$1986,2,FALSE)</f>
        <v>MJKH</v>
      </c>
      <c r="J11" t="s">
        <v>30</v>
      </c>
      <c r="K11" t="s">
        <v>30</v>
      </c>
    </row>
    <row r="12" spans="1:15" x14ac:dyDescent="0.25">
      <c r="A12" t="s">
        <v>3</v>
      </c>
      <c r="B12">
        <v>208</v>
      </c>
      <c r="C12" t="str">
        <f>IFERROR(VLOOKUP(B12,'NRG_MS Teams'!$A$1:$G$1981,2,FALSE),"")</f>
        <v>FAGH</v>
      </c>
      <c r="D12" t="str">
        <f t="shared" si="1"/>
        <v>x</v>
      </c>
      <c r="E12" t="str">
        <f t="shared" si="2"/>
        <v>FAGH</v>
      </c>
      <c r="F12" t="str">
        <f>VLOOKUP(B12,'NRG_MS Teams'!$A$1:$G$1981,2,FALSE)</f>
        <v>FAGH</v>
      </c>
      <c r="G12" t="str">
        <f t="shared" si="4"/>
        <v>x</v>
      </c>
      <c r="H12" t="str">
        <f t="shared" si="3"/>
        <v>FAGH</v>
      </c>
      <c r="I12" t="str">
        <f>VLOOKUP(B12,NRG_IBM!$A$1:$G$1986,2,FALSE)</f>
        <v>FAGH</v>
      </c>
      <c r="J12" t="s">
        <v>30</v>
      </c>
      <c r="K12" t="s">
        <v>30</v>
      </c>
    </row>
    <row r="13" spans="1:15" x14ac:dyDescent="0.25">
      <c r="A13" t="s">
        <v>3</v>
      </c>
      <c r="B13">
        <v>220</v>
      </c>
      <c r="C13" t="str">
        <f>IFERROR(VLOOKUP(B13,'NRG_MS Teams'!$A$1:$G$1981,2,FALSE),"")</f>
        <v>LKSN</v>
      </c>
      <c r="D13" t="str">
        <f t="shared" si="1"/>
        <v>x</v>
      </c>
      <c r="E13" t="str">
        <f t="shared" si="2"/>
        <v>LKSN</v>
      </c>
      <c r="F13" t="str">
        <f>VLOOKUP(B13,'NRG_MS Teams'!$A$1:$G$1981,2,FALSE)</f>
        <v>LKSN</v>
      </c>
      <c r="G13" t="str">
        <f t="shared" si="4"/>
        <v>x</v>
      </c>
      <c r="H13" t="str">
        <f t="shared" si="3"/>
        <v>LKSN</v>
      </c>
      <c r="I13" t="str">
        <f>VLOOKUP(B13,NRG_IBM!$A$1:$G$1986,2,FALSE)</f>
        <v>LKSN</v>
      </c>
      <c r="J13" t="s">
        <v>30</v>
      </c>
      <c r="K13" t="s">
        <v>30</v>
      </c>
    </row>
    <row r="14" spans="1:15" x14ac:dyDescent="0.25">
      <c r="A14" t="s">
        <v>3</v>
      </c>
      <c r="B14">
        <v>221</v>
      </c>
      <c r="C14" t="str">
        <f>IFERROR(VLOOKUP(B14,'NRG_MS Teams'!$A$1:$G$1981,2,FALSE),"")</f>
        <v>LKMRF</v>
      </c>
      <c r="D14" t="str">
        <f t="shared" si="1"/>
        <v>x</v>
      </c>
      <c r="E14" t="str">
        <f t="shared" si="2"/>
        <v>LKMRF</v>
      </c>
      <c r="F14" t="str">
        <f>VLOOKUP(B14,'NRG_MS Teams'!$A$1:$G$1981,2,FALSE)</f>
        <v>LKMRF</v>
      </c>
      <c r="G14" t="str">
        <f t="shared" si="4"/>
        <v>x</v>
      </c>
      <c r="H14" t="str">
        <f t="shared" si="3"/>
        <v>LKMRF</v>
      </c>
      <c r="I14" t="str">
        <f>VLOOKUP(B14,NRG_IBM!$A$1:$G$1986,2,FALSE)</f>
        <v>LKMRF</v>
      </c>
      <c r="J14" t="s">
        <v>30</v>
      </c>
      <c r="K14" t="s">
        <v>30</v>
      </c>
    </row>
    <row r="15" spans="1:15" x14ac:dyDescent="0.25">
      <c r="A15" s="14" t="s">
        <v>3</v>
      </c>
      <c r="B15" s="14">
        <v>225</v>
      </c>
      <c r="C15" t="s">
        <v>51</v>
      </c>
      <c r="D15" t="str">
        <f t="shared" si="1"/>
        <v>-</v>
      </c>
      <c r="E15" t="str">
        <f t="shared" si="2"/>
        <v/>
      </c>
      <c r="F15" t="e">
        <f>VLOOKUP(B15,'NRG_MS Teams'!$A$1:$G$1981,2,FALSE)</f>
        <v>#N/A</v>
      </c>
      <c r="G15" t="str">
        <f t="shared" si="4"/>
        <v>-</v>
      </c>
      <c r="H15" t="str">
        <f t="shared" si="3"/>
        <v/>
      </c>
      <c r="I15" t="e">
        <f>VLOOKUP(B15,NRG_IBM!$A$1:$G$1986,2,FALSE)</f>
        <v>#N/A</v>
      </c>
      <c r="J15" t="s">
        <v>30</v>
      </c>
      <c r="K15" t="s">
        <v>30</v>
      </c>
    </row>
    <row r="16" spans="1:15" x14ac:dyDescent="0.25">
      <c r="A16" t="s">
        <v>3</v>
      </c>
      <c r="B16">
        <v>227</v>
      </c>
      <c r="C16" t="str">
        <f>IFERROR(VLOOKUP(B16,'NRG_MS Teams'!$A$1:$G$1981,2,FALSE),"")</f>
        <v>WRF</v>
      </c>
      <c r="D16" t="str">
        <f t="shared" si="1"/>
        <v>x</v>
      </c>
      <c r="E16" t="str">
        <f t="shared" si="2"/>
        <v>WRF</v>
      </c>
      <c r="F16" t="str">
        <f>VLOOKUP(B16,'NRG_MS Teams'!$A$1:$G$1981,2,FALSE)</f>
        <v>WRF</v>
      </c>
      <c r="G16" t="str">
        <f t="shared" si="4"/>
        <v>-</v>
      </c>
      <c r="H16" t="str">
        <f t="shared" si="3"/>
        <v/>
      </c>
      <c r="I16" t="e">
        <f>VLOOKUP(B16,NRG_IBM!$A$1:$G$1986,2,FALSE)</f>
        <v>#N/A</v>
      </c>
      <c r="J16" t="s">
        <v>30</v>
      </c>
      <c r="K16" t="s">
        <v>30</v>
      </c>
    </row>
    <row r="17" spans="1:15" x14ac:dyDescent="0.25">
      <c r="A17" t="s">
        <v>3</v>
      </c>
      <c r="B17">
        <v>228</v>
      </c>
      <c r="C17" t="str">
        <f>IFERROR(VLOOKUP(B17,'NRG_MS Teams'!$A$1:$G$1981,2,FALSE),"")</f>
        <v>SFSM</v>
      </c>
      <c r="D17" t="str">
        <f t="shared" si="1"/>
        <v>x</v>
      </c>
      <c r="E17" t="str">
        <f t="shared" si="2"/>
        <v>SFSM</v>
      </c>
      <c r="F17" t="str">
        <f>VLOOKUP(B17,'NRG_MS Teams'!$A$1:$G$1981,2,FALSE)</f>
        <v>SFSM</v>
      </c>
      <c r="G17" t="str">
        <f t="shared" si="4"/>
        <v>-</v>
      </c>
      <c r="H17" t="str">
        <f t="shared" si="3"/>
        <v/>
      </c>
      <c r="I17" t="e">
        <f>VLOOKUP(B17,NRG_IBM!$A$1:$G$1986,2,FALSE)</f>
        <v>#N/A</v>
      </c>
      <c r="J17" t="s">
        <v>30</v>
      </c>
      <c r="K17" t="s">
        <v>30</v>
      </c>
    </row>
    <row r="18" spans="1:15" x14ac:dyDescent="0.25">
      <c r="A18" t="s">
        <v>3</v>
      </c>
      <c r="B18">
        <v>233</v>
      </c>
      <c r="C18" t="str">
        <f>IFERROR(VLOOKUP(B18,'NRG_MS Teams'!$A$1:$G$1981,2,FALSE),"")</f>
        <v>FSD</v>
      </c>
      <c r="D18" t="str">
        <f t="shared" si="1"/>
        <v>x</v>
      </c>
      <c r="E18" t="str">
        <f t="shared" si="2"/>
        <v>FSD</v>
      </c>
      <c r="F18" t="str">
        <f>VLOOKUP(B18,'NRG_MS Teams'!$A$1:$G$1981,2,FALSE)</f>
        <v>FSD</v>
      </c>
      <c r="G18" t="str">
        <f t="shared" si="4"/>
        <v>x</v>
      </c>
      <c r="H18" t="str">
        <f t="shared" si="3"/>
        <v>FSD</v>
      </c>
      <c r="I18" t="str">
        <f>VLOOKUP(B18,NRG_IBM!$A$1:$G$1986,2,FALSE)</f>
        <v>FSD</v>
      </c>
      <c r="J18" t="s">
        <v>30</v>
      </c>
      <c r="K18" t="s">
        <v>30</v>
      </c>
    </row>
    <row r="19" spans="1:15" x14ac:dyDescent="0.25">
      <c r="A19" t="s">
        <v>3</v>
      </c>
      <c r="B19">
        <v>256</v>
      </c>
      <c r="C19" t="str">
        <f>IFERROR(VLOOKUP(B19,'NRG_MS Teams'!$A$1:$G$1981,2,FALSE),"")</f>
        <v>EWRWP</v>
      </c>
      <c r="D19" t="str">
        <f>IF(E19="","-","x")</f>
        <v>x</v>
      </c>
      <c r="E19" t="str">
        <f>IFERROR(F19,"")</f>
        <v>EWRWP</v>
      </c>
      <c r="F19" t="str">
        <f>VLOOKUP(B19,'NRG_MS Teams'!$A$1:$G$1981,2,FALSE)</f>
        <v>EWRWP</v>
      </c>
      <c r="G19" t="str">
        <f>IF(H19="","-","x")</f>
        <v>x</v>
      </c>
      <c r="H19" t="str">
        <f>IFERROR(I19,"")</f>
        <v>EWRWP</v>
      </c>
      <c r="I19" t="str">
        <f>VLOOKUP(B19,NRG_IBM!$A$1:$G$1986,2,FALSE)</f>
        <v>EWRWP</v>
      </c>
      <c r="J19" t="s">
        <v>30</v>
      </c>
      <c r="K19" t="s">
        <v>30</v>
      </c>
    </row>
    <row r="20" spans="1:15" x14ac:dyDescent="0.25">
      <c r="A20" t="s">
        <v>3</v>
      </c>
      <c r="B20">
        <v>259</v>
      </c>
      <c r="C20" t="str">
        <f>IFERROR(VLOOKUP(B20,'NRG_MS Teams'!$A$1:$G$1981,2,FALSE),"")</f>
        <v>LGBO</v>
      </c>
      <c r="D20" t="str">
        <f>IF(E20="","-","x")</f>
        <v>x</v>
      </c>
      <c r="E20" t="str">
        <f>IFERROR(F20,"")</f>
        <v>LGBO</v>
      </c>
      <c r="F20" t="str">
        <f>VLOOKUP(B20,'NRG_MS Teams'!$A$1:$G$1981,2,FALSE)</f>
        <v>LGBO</v>
      </c>
      <c r="G20" t="str">
        <f>IF(H20="","-","x")</f>
        <v>-</v>
      </c>
      <c r="H20" t="str">
        <f>IFERROR(I20,"")</f>
        <v/>
      </c>
      <c r="I20" t="e">
        <f>VLOOKUP(B20,NRG_IBM!$A$1:$G$1986,2,FALSE)</f>
        <v>#N/A</v>
      </c>
      <c r="J20" t="s">
        <v>30</v>
      </c>
      <c r="K20" t="s">
        <v>30</v>
      </c>
    </row>
    <row r="21" spans="1:15" x14ac:dyDescent="0.25">
      <c r="A21" t="s">
        <v>4</v>
      </c>
      <c r="B21">
        <v>242</v>
      </c>
      <c r="C21" t="str">
        <f>IFERROR(VLOOKUP(B21,'TH_MS Teams'!$A$1:$G$1981,2,FALSE),"")</f>
        <v>BSLGN</v>
      </c>
      <c r="H21" t="str">
        <f>IFERROR(I21,"")</f>
        <v/>
      </c>
      <c r="I21" t="e">
        <f>VLOOKUP(B21,NRG_IBM!$A$1:$G$1986,2,FALSE)</f>
        <v>#N/A</v>
      </c>
      <c r="L21" t="s">
        <v>30</v>
      </c>
      <c r="M21" t="s">
        <v>30</v>
      </c>
      <c r="N21" t="s">
        <v>30</v>
      </c>
      <c r="O21" t="s">
        <v>30</v>
      </c>
    </row>
    <row r="22" spans="1:15" x14ac:dyDescent="0.25">
      <c r="A22" t="s">
        <v>4</v>
      </c>
      <c r="B22">
        <v>249</v>
      </c>
      <c r="C22" t="str">
        <f>IFERROR(VLOOKUP(B22,'TH_MS Teams'!$A$1:$G$1981,2,FALSE),"")</f>
        <v>MSBD</v>
      </c>
      <c r="H22" t="str">
        <f>IFERROR(I22,"")</f>
        <v/>
      </c>
      <c r="I22" t="e">
        <f>VLOOKUP(B22,NRG_IBM!$A$1:$G$1986,2,FALSE)</f>
        <v>#N/A</v>
      </c>
      <c r="L22" t="s">
        <v>30</v>
      </c>
      <c r="M22" t="s">
        <v>95</v>
      </c>
      <c r="N22" t="s">
        <v>30</v>
      </c>
      <c r="O22" t="s">
        <v>30</v>
      </c>
    </row>
    <row r="23" spans="1:15" x14ac:dyDescent="0.25">
      <c r="C23" t="str">
        <f>IFERROR(VLOOKUP(B23,'NRG_MS Teams'!$A$1:$G$1981,2,FALSE),"")</f>
        <v/>
      </c>
      <c r="D23" t="str">
        <f t="shared" ref="D23:D64" si="5">IF(E23="","","x")</f>
        <v/>
      </c>
      <c r="E23" t="str">
        <f t="shared" si="2"/>
        <v/>
      </c>
      <c r="F23" t="e">
        <f>VLOOKUP(B23,'NRG_MS Teams'!$A$1:$G$1981,2,FALSE)</f>
        <v>#N/A</v>
      </c>
      <c r="G23" t="str">
        <f t="shared" ref="G23:G65" si="6">IF(H23="","","x")</f>
        <v/>
      </c>
      <c r="H23" t="str">
        <f t="shared" si="3"/>
        <v/>
      </c>
      <c r="I23" t="e">
        <f>VLOOKUP(B23,NRG_IBM!$A$1:$G$1986,2,FALSE)</f>
        <v>#N/A</v>
      </c>
    </row>
    <row r="24" spans="1:15" x14ac:dyDescent="0.25">
      <c r="C24" t="str">
        <f>IFERROR(VLOOKUP(B24,'NRG_MS Teams'!$A$1:$G$1981,2,FALSE),"")</f>
        <v/>
      </c>
      <c r="D24" t="str">
        <f t="shared" si="5"/>
        <v/>
      </c>
      <c r="E24" t="str">
        <f t="shared" si="2"/>
        <v/>
      </c>
      <c r="F24" t="e">
        <f>VLOOKUP(B24,'NRG_MS Teams'!$A$1:$G$1981,2,FALSE)</f>
        <v>#N/A</v>
      </c>
      <c r="G24" t="str">
        <f t="shared" si="6"/>
        <v/>
      </c>
      <c r="H24" t="str">
        <f t="shared" si="3"/>
        <v/>
      </c>
      <c r="I24" t="e">
        <f>VLOOKUP(B24,NRG_IBM!$A$1:$G$1986,2,FALSE)</f>
        <v>#N/A</v>
      </c>
    </row>
    <row r="25" spans="1:15" x14ac:dyDescent="0.25">
      <c r="C25" t="str">
        <f>IFERROR(VLOOKUP(B25,'NRG_MS Teams'!$A$1:$G$1981,2,FALSE),"")</f>
        <v/>
      </c>
      <c r="D25" t="str">
        <f t="shared" si="5"/>
        <v/>
      </c>
      <c r="E25" t="str">
        <f t="shared" si="2"/>
        <v/>
      </c>
      <c r="F25" t="e">
        <f>VLOOKUP(B25,'NRG_MS Teams'!$A$1:$G$1981,2,FALSE)</f>
        <v>#N/A</v>
      </c>
      <c r="G25" t="str">
        <f t="shared" si="6"/>
        <v/>
      </c>
      <c r="H25" t="str">
        <f t="shared" si="3"/>
        <v/>
      </c>
      <c r="I25" t="e">
        <f>VLOOKUP(B25,NRG_IBM!$A$1:$G$1986,2,FALSE)</f>
        <v>#N/A</v>
      </c>
    </row>
    <row r="26" spans="1:15" x14ac:dyDescent="0.25">
      <c r="C26" t="str">
        <f>IFERROR(VLOOKUP(B26,'NRG_MS Teams'!$A$1:$G$1981,2,FALSE),"")</f>
        <v/>
      </c>
      <c r="D26" t="str">
        <f t="shared" si="5"/>
        <v/>
      </c>
      <c r="E26" t="str">
        <f t="shared" si="2"/>
        <v/>
      </c>
      <c r="F26" t="e">
        <f>VLOOKUP(B26,'NRG_MS Teams'!$A$1:$G$1981,2,FALSE)</f>
        <v>#N/A</v>
      </c>
      <c r="G26" t="str">
        <f t="shared" si="6"/>
        <v/>
      </c>
      <c r="H26" t="str">
        <f t="shared" si="3"/>
        <v/>
      </c>
      <c r="I26" t="e">
        <f>VLOOKUP(B26,NRG_IBM!$A$1:$G$1986,2,FALSE)</f>
        <v>#N/A</v>
      </c>
    </row>
    <row r="27" spans="1:15" x14ac:dyDescent="0.25">
      <c r="C27" t="str">
        <f>IFERROR(VLOOKUP(B27,'NRG_MS Teams'!$A$1:$G$1981,2,FALSE),"")</f>
        <v/>
      </c>
      <c r="D27" t="str">
        <f t="shared" si="5"/>
        <v/>
      </c>
      <c r="E27" t="str">
        <f t="shared" si="2"/>
        <v/>
      </c>
      <c r="F27" t="e">
        <f>VLOOKUP(B27,'NRG_MS Teams'!$A$1:$G$1981,2,FALSE)</f>
        <v>#N/A</v>
      </c>
      <c r="G27" t="str">
        <f t="shared" si="6"/>
        <v/>
      </c>
      <c r="H27" t="str">
        <f t="shared" si="3"/>
        <v/>
      </c>
      <c r="I27" t="e">
        <f>VLOOKUP(B27,NRG_IBM!$A$1:$G$1986,2,FALSE)</f>
        <v>#N/A</v>
      </c>
    </row>
    <row r="28" spans="1:15" x14ac:dyDescent="0.25">
      <c r="C28" t="str">
        <f>IFERROR(VLOOKUP(B28,'NRG_MS Teams'!$A$1:$G$1981,2,FALSE),"")</f>
        <v/>
      </c>
      <c r="D28" t="str">
        <f t="shared" si="5"/>
        <v/>
      </c>
      <c r="E28" t="str">
        <f t="shared" si="2"/>
        <v/>
      </c>
      <c r="F28" t="e">
        <f>VLOOKUP(B28,'NRG_MS Teams'!$A$1:$G$1981,2,FALSE)</f>
        <v>#N/A</v>
      </c>
      <c r="G28" t="str">
        <f t="shared" si="6"/>
        <v/>
      </c>
      <c r="H28" t="str">
        <f t="shared" si="3"/>
        <v/>
      </c>
      <c r="I28" t="e">
        <f>VLOOKUP(B28,NRG_IBM!$A$1:$G$1986,2,FALSE)</f>
        <v>#N/A</v>
      </c>
    </row>
    <row r="29" spans="1:15" x14ac:dyDescent="0.25">
      <c r="C29" t="str">
        <f>IFERROR(VLOOKUP(B29,'NRG_MS Teams'!$A$1:$G$1981,2,FALSE),"")</f>
        <v/>
      </c>
      <c r="D29" t="str">
        <f t="shared" si="5"/>
        <v/>
      </c>
      <c r="E29" t="str">
        <f t="shared" si="2"/>
        <v/>
      </c>
      <c r="F29" t="e">
        <f>VLOOKUP(B29,'NRG_MS Teams'!$A$1:$G$1981,2,FALSE)</f>
        <v>#N/A</v>
      </c>
      <c r="G29" t="str">
        <f t="shared" si="6"/>
        <v/>
      </c>
      <c r="H29" t="str">
        <f t="shared" si="3"/>
        <v/>
      </c>
      <c r="I29" t="e">
        <f>VLOOKUP(B29,NRG_IBM!$A$1:$G$1986,2,FALSE)</f>
        <v>#N/A</v>
      </c>
    </row>
    <row r="30" spans="1:15" x14ac:dyDescent="0.25">
      <c r="C30" t="str">
        <f>IFERROR(VLOOKUP(B30,'NRG_MS Teams'!$A$1:$G$1981,2,FALSE),"")</f>
        <v/>
      </c>
      <c r="D30" t="str">
        <f t="shared" si="5"/>
        <v/>
      </c>
      <c r="E30" t="str">
        <f t="shared" si="2"/>
        <v/>
      </c>
      <c r="F30" t="e">
        <f>VLOOKUP(B30,'NRG_MS Teams'!$A$1:$G$1981,2,FALSE)</f>
        <v>#N/A</v>
      </c>
      <c r="G30" t="str">
        <f t="shared" si="6"/>
        <v/>
      </c>
      <c r="H30" t="str">
        <f t="shared" si="3"/>
        <v/>
      </c>
      <c r="I30" t="e">
        <f>VLOOKUP(B30,NRG_IBM!$A$1:$G$1986,2,FALSE)</f>
        <v>#N/A</v>
      </c>
    </row>
    <row r="31" spans="1:15" x14ac:dyDescent="0.25">
      <c r="C31" t="str">
        <f>IFERROR(VLOOKUP(B31,'NRG_MS Teams'!$A$1:$G$1981,2,FALSE),"")</f>
        <v/>
      </c>
      <c r="D31" t="str">
        <f t="shared" si="5"/>
        <v/>
      </c>
      <c r="E31" t="str">
        <f t="shared" si="2"/>
        <v/>
      </c>
      <c r="F31" t="e">
        <f>VLOOKUP(B31,'NRG_MS Teams'!$A$1:$G$1981,2,FALSE)</f>
        <v>#N/A</v>
      </c>
      <c r="G31" t="str">
        <f t="shared" si="6"/>
        <v/>
      </c>
      <c r="H31" t="str">
        <f t="shared" si="3"/>
        <v/>
      </c>
      <c r="I31" t="e">
        <f>VLOOKUP(B31,NRG_IBM!$A$1:$G$1986,2,FALSE)</f>
        <v>#N/A</v>
      </c>
    </row>
    <row r="32" spans="1:15" x14ac:dyDescent="0.25">
      <c r="C32" t="str">
        <f>IFERROR(VLOOKUP(B32,'NRG_MS Teams'!$A$1:$G$1981,2,FALSE),"")</f>
        <v/>
      </c>
      <c r="D32" t="str">
        <f t="shared" si="5"/>
        <v/>
      </c>
      <c r="E32" t="str">
        <f t="shared" si="2"/>
        <v/>
      </c>
      <c r="F32" t="e">
        <f>VLOOKUP(B32,'NRG_MS Teams'!$A$1:$G$1981,2,FALSE)</f>
        <v>#N/A</v>
      </c>
      <c r="G32" t="str">
        <f t="shared" si="6"/>
        <v/>
      </c>
      <c r="H32" t="str">
        <f t="shared" si="3"/>
        <v/>
      </c>
      <c r="I32" t="e">
        <f>VLOOKUP(B32,NRG_IBM!$A$1:$G$1986,2,FALSE)</f>
        <v>#N/A</v>
      </c>
    </row>
    <row r="33" spans="3:9" x14ac:dyDescent="0.25">
      <c r="C33" t="str">
        <f>IFERROR(VLOOKUP(B33,'NRG_MS Teams'!$A$1:$G$1981,2,FALSE),"")</f>
        <v/>
      </c>
      <c r="D33" t="str">
        <f t="shared" si="5"/>
        <v/>
      </c>
      <c r="E33" t="str">
        <f t="shared" si="2"/>
        <v/>
      </c>
      <c r="F33" t="e">
        <f>VLOOKUP(B33,'NRG_MS Teams'!$A$1:$G$1981,2,FALSE)</f>
        <v>#N/A</v>
      </c>
      <c r="G33" t="str">
        <f t="shared" si="6"/>
        <v/>
      </c>
      <c r="H33" t="str">
        <f t="shared" si="3"/>
        <v/>
      </c>
      <c r="I33" t="e">
        <f>VLOOKUP(B33,NRG_IBM!$A$1:$G$1986,2,FALSE)</f>
        <v>#N/A</v>
      </c>
    </row>
    <row r="34" spans="3:9" x14ac:dyDescent="0.25">
      <c r="C34" t="str">
        <f>IFERROR(VLOOKUP(B34,'NRG_MS Teams'!$A$1:$G$1981,2,FALSE),"")</f>
        <v/>
      </c>
      <c r="D34" t="str">
        <f t="shared" si="5"/>
        <v/>
      </c>
      <c r="E34" t="str">
        <f t="shared" si="2"/>
        <v/>
      </c>
      <c r="F34" t="e">
        <f>VLOOKUP(B34,'NRG_MS Teams'!$A$1:$G$1981,2,FALSE)</f>
        <v>#N/A</v>
      </c>
      <c r="G34" t="str">
        <f t="shared" si="6"/>
        <v/>
      </c>
      <c r="H34" t="str">
        <f t="shared" si="3"/>
        <v/>
      </c>
      <c r="I34" t="e">
        <f>VLOOKUP(B34,NRG_IBM!$A$1:$G$1986,2,FALSE)</f>
        <v>#N/A</v>
      </c>
    </row>
    <row r="35" spans="3:9" x14ac:dyDescent="0.25">
      <c r="C35" t="str">
        <f>IFERROR(VLOOKUP(B35,'NRG_MS Teams'!$A$1:$G$1981,2,FALSE),"")</f>
        <v/>
      </c>
      <c r="D35" t="str">
        <f t="shared" si="5"/>
        <v/>
      </c>
      <c r="E35" t="str">
        <f t="shared" si="2"/>
        <v/>
      </c>
      <c r="F35" t="e">
        <f>VLOOKUP(B35,'NRG_MS Teams'!$A$1:$G$1981,2,FALSE)</f>
        <v>#N/A</v>
      </c>
      <c r="G35" t="str">
        <f t="shared" si="6"/>
        <v/>
      </c>
      <c r="H35" t="str">
        <f t="shared" si="3"/>
        <v/>
      </c>
      <c r="I35" t="e">
        <f>VLOOKUP(B35,NRG_IBM!$A$1:$G$1986,2,FALSE)</f>
        <v>#N/A</v>
      </c>
    </row>
    <row r="36" spans="3:9" x14ac:dyDescent="0.25">
      <c r="C36" t="str">
        <f>IFERROR(VLOOKUP(B36,'NRG_MS Teams'!$A$1:$G$1981,2,FALSE),"")</f>
        <v/>
      </c>
      <c r="D36" t="str">
        <f t="shared" si="5"/>
        <v/>
      </c>
      <c r="E36" t="str">
        <f t="shared" si="2"/>
        <v/>
      </c>
      <c r="F36" t="e">
        <f>VLOOKUP(B36,'NRG_MS Teams'!$A$1:$G$1981,2,FALSE)</f>
        <v>#N/A</v>
      </c>
      <c r="G36" t="str">
        <f t="shared" si="6"/>
        <v/>
      </c>
      <c r="H36" t="str">
        <f t="shared" si="3"/>
        <v/>
      </c>
      <c r="I36" t="e">
        <f>VLOOKUP(B36,NRG_IBM!$A$1:$G$1986,2,FALSE)</f>
        <v>#N/A</v>
      </c>
    </row>
    <row r="37" spans="3:9" x14ac:dyDescent="0.25">
      <c r="C37" t="str">
        <f>IFERROR(VLOOKUP(B37,'NRG_MS Teams'!$A$1:$G$1981,2,FALSE),"")</f>
        <v/>
      </c>
      <c r="D37" t="str">
        <f t="shared" si="5"/>
        <v/>
      </c>
      <c r="E37" t="str">
        <f t="shared" si="2"/>
        <v/>
      </c>
      <c r="F37" t="e">
        <f>VLOOKUP(B37,'NRG_MS Teams'!$A$1:$G$1981,2,FALSE)</f>
        <v>#N/A</v>
      </c>
      <c r="G37" t="str">
        <f t="shared" si="6"/>
        <v/>
      </c>
      <c r="H37" t="str">
        <f t="shared" si="3"/>
        <v/>
      </c>
      <c r="I37" t="e">
        <f>VLOOKUP(B37,NRG_IBM!$A$1:$G$1986,2,FALSE)</f>
        <v>#N/A</v>
      </c>
    </row>
    <row r="38" spans="3:9" x14ac:dyDescent="0.25">
      <c r="C38" t="str">
        <f>IFERROR(VLOOKUP(B38,'NRG_MS Teams'!$A$1:$G$1981,2,FALSE),"")</f>
        <v/>
      </c>
      <c r="D38" t="str">
        <f t="shared" si="5"/>
        <v/>
      </c>
      <c r="E38" t="str">
        <f t="shared" si="2"/>
        <v/>
      </c>
      <c r="F38" t="e">
        <f>VLOOKUP(B38,'NRG_MS Teams'!$A$1:$G$1981,2,FALSE)</f>
        <v>#N/A</v>
      </c>
      <c r="G38" t="str">
        <f t="shared" si="6"/>
        <v/>
      </c>
      <c r="H38" t="str">
        <f t="shared" si="3"/>
        <v/>
      </c>
      <c r="I38" t="e">
        <f>VLOOKUP(B38,NRG_IBM!$A$1:$G$1986,2,FALSE)</f>
        <v>#N/A</v>
      </c>
    </row>
    <row r="39" spans="3:9" x14ac:dyDescent="0.25">
      <c r="C39" t="str">
        <f>IFERROR(VLOOKUP(B39,'NRG_MS Teams'!$A$1:$G$1981,2,FALSE),"")</f>
        <v/>
      </c>
      <c r="D39" t="str">
        <f t="shared" si="5"/>
        <v/>
      </c>
      <c r="E39" t="str">
        <f t="shared" si="2"/>
        <v/>
      </c>
      <c r="F39" t="e">
        <f>VLOOKUP(B39,'NRG_MS Teams'!$A$1:$G$1981,2,FALSE)</f>
        <v>#N/A</v>
      </c>
      <c r="G39" t="str">
        <f t="shared" si="6"/>
        <v/>
      </c>
      <c r="H39" t="str">
        <f t="shared" si="3"/>
        <v/>
      </c>
      <c r="I39" t="e">
        <f>VLOOKUP(B39,NRG_IBM!$A$1:$G$1986,2,FALSE)</f>
        <v>#N/A</v>
      </c>
    </row>
    <row r="40" spans="3:9" x14ac:dyDescent="0.25">
      <c r="C40" t="str">
        <f>IFERROR(VLOOKUP(B40,'NRG_MS Teams'!$A$1:$G$1981,2,FALSE),"")</f>
        <v/>
      </c>
      <c r="D40" t="str">
        <f t="shared" si="5"/>
        <v/>
      </c>
      <c r="E40" t="str">
        <f t="shared" si="2"/>
        <v/>
      </c>
      <c r="F40" t="e">
        <f>VLOOKUP(B40,'NRG_MS Teams'!$A$1:$G$1981,2,FALSE)</f>
        <v>#N/A</v>
      </c>
      <c r="G40" t="str">
        <f t="shared" si="6"/>
        <v/>
      </c>
      <c r="H40" t="str">
        <f t="shared" si="3"/>
        <v/>
      </c>
      <c r="I40" t="e">
        <f>VLOOKUP(B40,NRG_IBM!$A$1:$G$1986,2,FALSE)</f>
        <v>#N/A</v>
      </c>
    </row>
    <row r="41" spans="3:9" x14ac:dyDescent="0.25">
      <c r="C41" t="str">
        <f>IFERROR(VLOOKUP(B41,'NRG_MS Teams'!$A$1:$G$1981,2,FALSE),"")</f>
        <v/>
      </c>
      <c r="D41" t="str">
        <f t="shared" si="5"/>
        <v/>
      </c>
      <c r="E41" t="str">
        <f t="shared" si="2"/>
        <v/>
      </c>
      <c r="F41" t="e">
        <f>VLOOKUP(B41,'NRG_MS Teams'!$A$1:$G$1981,2,FALSE)</f>
        <v>#N/A</v>
      </c>
      <c r="G41" t="str">
        <f t="shared" si="6"/>
        <v/>
      </c>
      <c r="H41" t="str">
        <f t="shared" si="3"/>
        <v/>
      </c>
      <c r="I41" t="e">
        <f>VLOOKUP(B41,NRG_IBM!$A$1:$G$1986,2,FALSE)</f>
        <v>#N/A</v>
      </c>
    </row>
    <row r="42" spans="3:9" x14ac:dyDescent="0.25">
      <c r="C42" t="str">
        <f>IFERROR(VLOOKUP(B42,'NRG_MS Teams'!$A$1:$G$1981,2,FALSE),"")</f>
        <v/>
      </c>
      <c r="D42" t="str">
        <f t="shared" si="5"/>
        <v/>
      </c>
      <c r="E42" t="str">
        <f t="shared" si="2"/>
        <v/>
      </c>
      <c r="F42" t="e">
        <f>VLOOKUP(B42,'NRG_MS Teams'!$A$1:$G$1981,2,FALSE)</f>
        <v>#N/A</v>
      </c>
      <c r="G42" t="str">
        <f t="shared" si="6"/>
        <v/>
      </c>
      <c r="H42" t="str">
        <f t="shared" si="3"/>
        <v/>
      </c>
      <c r="I42" t="e">
        <f>VLOOKUP(B42,NRG_IBM!$A$1:$G$1986,2,FALSE)</f>
        <v>#N/A</v>
      </c>
    </row>
    <row r="43" spans="3:9" x14ac:dyDescent="0.25">
      <c r="C43" t="str">
        <f>IFERROR(VLOOKUP(B43,'NRG_MS Teams'!$A$1:$G$1981,2,FALSE),"")</f>
        <v/>
      </c>
      <c r="D43" t="str">
        <f t="shared" si="5"/>
        <v/>
      </c>
      <c r="E43" t="str">
        <f t="shared" si="2"/>
        <v/>
      </c>
      <c r="F43" t="e">
        <f>VLOOKUP(B43,'NRG_MS Teams'!$A$1:$G$1981,2,FALSE)</f>
        <v>#N/A</v>
      </c>
      <c r="G43" t="str">
        <f t="shared" si="6"/>
        <v/>
      </c>
      <c r="H43" t="str">
        <f t="shared" si="3"/>
        <v/>
      </c>
      <c r="I43" t="e">
        <f>VLOOKUP(B43,NRG_IBM!$A$1:$G$1986,2,FALSE)</f>
        <v>#N/A</v>
      </c>
    </row>
    <row r="44" spans="3:9" x14ac:dyDescent="0.25">
      <c r="C44" t="str">
        <f>IFERROR(VLOOKUP(B44,'NRG_MS Teams'!$A$1:$G$1981,2,FALSE),"")</f>
        <v/>
      </c>
      <c r="D44" t="str">
        <f t="shared" si="5"/>
        <v/>
      </c>
      <c r="E44" t="str">
        <f t="shared" si="2"/>
        <v/>
      </c>
      <c r="F44" t="e">
        <f>VLOOKUP(B44,'NRG_MS Teams'!$A$1:$G$1981,2,FALSE)</f>
        <v>#N/A</v>
      </c>
      <c r="G44" t="str">
        <f t="shared" si="6"/>
        <v/>
      </c>
      <c r="H44" t="str">
        <f t="shared" si="3"/>
        <v/>
      </c>
      <c r="I44" t="e">
        <f>VLOOKUP(B44,NRG_IBM!$A$1:$G$1986,2,FALSE)</f>
        <v>#N/A</v>
      </c>
    </row>
    <row r="45" spans="3:9" x14ac:dyDescent="0.25">
      <c r="C45" t="str">
        <f>IFERROR(VLOOKUP(B45,'NRG_MS Teams'!$A$1:$G$1981,2,FALSE),"")</f>
        <v/>
      </c>
      <c r="D45" t="str">
        <f t="shared" si="5"/>
        <v/>
      </c>
      <c r="E45" t="str">
        <f t="shared" si="2"/>
        <v/>
      </c>
      <c r="F45" t="e">
        <f>VLOOKUP(B45,'NRG_MS Teams'!$A$1:$G$1981,2,FALSE)</f>
        <v>#N/A</v>
      </c>
      <c r="G45" t="str">
        <f t="shared" si="6"/>
        <v/>
      </c>
      <c r="H45" t="str">
        <f t="shared" si="3"/>
        <v/>
      </c>
      <c r="I45" t="e">
        <f>VLOOKUP(B45,NRG_IBM!$A$1:$G$1986,2,FALSE)</f>
        <v>#N/A</v>
      </c>
    </row>
    <row r="46" spans="3:9" x14ac:dyDescent="0.25">
      <c r="C46" t="str">
        <f>IFERROR(VLOOKUP(B46,'NRG_MS Teams'!$A$1:$G$1981,2,FALSE),"")</f>
        <v/>
      </c>
      <c r="D46" t="str">
        <f t="shared" si="5"/>
        <v/>
      </c>
      <c r="E46" t="str">
        <f t="shared" si="2"/>
        <v/>
      </c>
      <c r="F46" t="e">
        <f>VLOOKUP(B46,'NRG_MS Teams'!$A$1:$G$1981,2,FALSE)</f>
        <v>#N/A</v>
      </c>
      <c r="G46" t="str">
        <f t="shared" si="6"/>
        <v/>
      </c>
      <c r="H46" t="str">
        <f t="shared" si="3"/>
        <v/>
      </c>
      <c r="I46" t="e">
        <f>VLOOKUP(B46,NRG_IBM!$A$1:$G$1986,2,FALSE)</f>
        <v>#N/A</v>
      </c>
    </row>
    <row r="47" spans="3:9" x14ac:dyDescent="0.25">
      <c r="C47" t="str">
        <f>IFERROR(VLOOKUP(B47,'NRG_MS Teams'!$A$1:$G$1981,2,FALSE),"")</f>
        <v/>
      </c>
      <c r="D47" t="str">
        <f t="shared" si="5"/>
        <v/>
      </c>
      <c r="E47" t="str">
        <f t="shared" si="2"/>
        <v/>
      </c>
      <c r="F47" t="e">
        <f>VLOOKUP(B47,'NRG_MS Teams'!$A$1:$G$1981,2,FALSE)</f>
        <v>#N/A</v>
      </c>
      <c r="G47" t="str">
        <f t="shared" si="6"/>
        <v/>
      </c>
      <c r="H47" t="str">
        <f t="shared" si="3"/>
        <v/>
      </c>
      <c r="I47" t="e">
        <f>VLOOKUP(B47,NRG_IBM!$A$1:$G$1986,2,FALSE)</f>
        <v>#N/A</v>
      </c>
    </row>
    <row r="48" spans="3:9" x14ac:dyDescent="0.25">
      <c r="C48" t="str">
        <f>IFERROR(VLOOKUP(B48,'NRG_MS Teams'!$A$1:$G$1981,2,FALSE),"")</f>
        <v/>
      </c>
      <c r="D48" t="str">
        <f t="shared" si="5"/>
        <v/>
      </c>
      <c r="E48" t="str">
        <f t="shared" si="2"/>
        <v/>
      </c>
      <c r="F48" t="e">
        <f>VLOOKUP(B48,'NRG_MS Teams'!$A$1:$G$1981,2,FALSE)</f>
        <v>#N/A</v>
      </c>
      <c r="G48" t="str">
        <f t="shared" si="6"/>
        <v/>
      </c>
      <c r="H48" t="str">
        <f t="shared" si="3"/>
        <v/>
      </c>
      <c r="I48" t="e">
        <f>VLOOKUP(B48,NRG_IBM!$A$1:$G$1986,2,FALSE)</f>
        <v>#N/A</v>
      </c>
    </row>
    <row r="49" spans="3:9" x14ac:dyDescent="0.25">
      <c r="C49" t="str">
        <f>IFERROR(VLOOKUP(B49,'NRG_MS Teams'!$A$1:$G$1981,2,FALSE),"")</f>
        <v/>
      </c>
      <c r="D49" t="str">
        <f t="shared" si="5"/>
        <v/>
      </c>
      <c r="E49" t="str">
        <f t="shared" si="2"/>
        <v/>
      </c>
      <c r="F49" t="e">
        <f>VLOOKUP(B49,'NRG_MS Teams'!$A$1:$G$1981,2,FALSE)</f>
        <v>#N/A</v>
      </c>
      <c r="G49" t="str">
        <f t="shared" si="6"/>
        <v/>
      </c>
      <c r="H49" t="str">
        <f t="shared" si="3"/>
        <v/>
      </c>
      <c r="I49" t="e">
        <f>VLOOKUP(B49,NRG_IBM!$A$1:$G$1986,2,FALSE)</f>
        <v>#N/A</v>
      </c>
    </row>
    <row r="50" spans="3:9" x14ac:dyDescent="0.25">
      <c r="C50" t="str">
        <f>IFERROR(VLOOKUP(B50,'NRG_MS Teams'!$A$1:$G$1981,2,FALSE),"")</f>
        <v/>
      </c>
      <c r="D50" t="str">
        <f t="shared" si="5"/>
        <v/>
      </c>
      <c r="E50" t="str">
        <f t="shared" si="2"/>
        <v/>
      </c>
      <c r="F50" t="e">
        <f>VLOOKUP(B50,'NRG_MS Teams'!$A$1:$G$1981,2,FALSE)</f>
        <v>#N/A</v>
      </c>
      <c r="G50" t="str">
        <f t="shared" si="6"/>
        <v/>
      </c>
      <c r="H50" t="str">
        <f t="shared" si="3"/>
        <v/>
      </c>
      <c r="I50" t="e">
        <f>VLOOKUP(B50,NRG_IBM!$A$1:$G$1986,2,FALSE)</f>
        <v>#N/A</v>
      </c>
    </row>
    <row r="51" spans="3:9" x14ac:dyDescent="0.25">
      <c r="C51" t="str">
        <f>IFERROR(VLOOKUP(B51,'NRG_MS Teams'!$A$1:$G$1981,2,FALSE),"")</f>
        <v/>
      </c>
      <c r="D51" t="str">
        <f t="shared" si="5"/>
        <v/>
      </c>
      <c r="E51" t="str">
        <f t="shared" si="2"/>
        <v/>
      </c>
      <c r="F51" t="e">
        <f>VLOOKUP(B51,'NRG_MS Teams'!$A$1:$G$1981,2,FALSE)</f>
        <v>#N/A</v>
      </c>
      <c r="G51" t="str">
        <f t="shared" si="6"/>
        <v/>
      </c>
      <c r="H51" t="str">
        <f t="shared" si="3"/>
        <v/>
      </c>
      <c r="I51" t="e">
        <f>VLOOKUP(B51,NRG_IBM!$A$1:$G$1986,2,FALSE)</f>
        <v>#N/A</v>
      </c>
    </row>
    <row r="52" spans="3:9" x14ac:dyDescent="0.25">
      <c r="C52" t="str">
        <f>IFERROR(VLOOKUP(B52,'NRG_MS Teams'!$A$1:$G$1981,2,FALSE),"")</f>
        <v/>
      </c>
      <c r="D52" t="str">
        <f t="shared" si="5"/>
        <v/>
      </c>
      <c r="E52" t="str">
        <f t="shared" si="2"/>
        <v/>
      </c>
      <c r="F52" t="e">
        <f>VLOOKUP(B52,'NRG_MS Teams'!$A$1:$G$1981,2,FALSE)</f>
        <v>#N/A</v>
      </c>
      <c r="G52" t="str">
        <f t="shared" si="6"/>
        <v/>
      </c>
      <c r="H52" t="str">
        <f t="shared" si="3"/>
        <v/>
      </c>
      <c r="I52" t="e">
        <f>VLOOKUP(B52,NRG_IBM!$A$1:$G$1986,2,FALSE)</f>
        <v>#N/A</v>
      </c>
    </row>
    <row r="53" spans="3:9" x14ac:dyDescent="0.25">
      <c r="C53" t="str">
        <f>IFERROR(VLOOKUP(B53,'NRG_MS Teams'!$A$1:$G$1981,2,FALSE),"")</f>
        <v/>
      </c>
      <c r="D53" t="str">
        <f t="shared" si="5"/>
        <v/>
      </c>
      <c r="E53" t="str">
        <f t="shared" si="2"/>
        <v/>
      </c>
      <c r="F53" t="e">
        <f>VLOOKUP(B53,'NRG_MS Teams'!$A$1:$G$1981,2,FALSE)</f>
        <v>#N/A</v>
      </c>
      <c r="G53" t="str">
        <f t="shared" si="6"/>
        <v/>
      </c>
      <c r="H53" t="str">
        <f t="shared" si="3"/>
        <v/>
      </c>
      <c r="I53" t="e">
        <f>VLOOKUP(B53,NRG_IBM!$A$1:$G$1986,2,FALSE)</f>
        <v>#N/A</v>
      </c>
    </row>
    <row r="54" spans="3:9" x14ac:dyDescent="0.25">
      <c r="C54" t="str">
        <f>IFERROR(VLOOKUP(B54,'NRG_MS Teams'!$A$1:$G$1981,2,FALSE),"")</f>
        <v/>
      </c>
      <c r="D54" t="str">
        <f t="shared" si="5"/>
        <v/>
      </c>
      <c r="E54" t="str">
        <f t="shared" si="2"/>
        <v/>
      </c>
      <c r="F54" t="e">
        <f>VLOOKUP(B54,'NRG_MS Teams'!$A$1:$G$1981,2,FALSE)</f>
        <v>#N/A</v>
      </c>
      <c r="G54" t="str">
        <f t="shared" si="6"/>
        <v/>
      </c>
      <c r="H54" t="str">
        <f t="shared" si="3"/>
        <v/>
      </c>
      <c r="I54" t="e">
        <f>VLOOKUP(B54,NRG_IBM!$A$1:$G$1986,2,FALSE)</f>
        <v>#N/A</v>
      </c>
    </row>
    <row r="55" spans="3:9" x14ac:dyDescent="0.25">
      <c r="C55" t="str">
        <f>IFERROR(VLOOKUP(B55,'NRG_MS Teams'!$A$1:$G$1981,2,FALSE),"")</f>
        <v/>
      </c>
      <c r="D55" t="str">
        <f t="shared" si="5"/>
        <v/>
      </c>
      <c r="E55" t="str">
        <f t="shared" si="2"/>
        <v/>
      </c>
      <c r="F55" t="e">
        <f>VLOOKUP(B55,'NRG_MS Teams'!$A$1:$G$1981,2,FALSE)</f>
        <v>#N/A</v>
      </c>
      <c r="G55" t="str">
        <f t="shared" si="6"/>
        <v/>
      </c>
      <c r="H55" t="str">
        <f t="shared" si="3"/>
        <v/>
      </c>
      <c r="I55" t="e">
        <f>VLOOKUP(B55,NRG_IBM!$A$1:$G$1986,2,FALSE)</f>
        <v>#N/A</v>
      </c>
    </row>
    <row r="56" spans="3:9" x14ac:dyDescent="0.25">
      <c r="C56" t="str">
        <f>IFERROR(VLOOKUP(B56,'NRG_MS Teams'!$A$1:$G$1981,2,FALSE),"")</f>
        <v/>
      </c>
      <c r="D56" t="str">
        <f t="shared" si="5"/>
        <v/>
      </c>
      <c r="E56" t="str">
        <f t="shared" si="2"/>
        <v/>
      </c>
      <c r="F56" t="e">
        <f>VLOOKUP(B56,'NRG_MS Teams'!$A$1:$G$1981,2,FALSE)</f>
        <v>#N/A</v>
      </c>
      <c r="G56" t="str">
        <f t="shared" si="6"/>
        <v/>
      </c>
      <c r="H56" t="str">
        <f t="shared" si="3"/>
        <v/>
      </c>
      <c r="I56" t="e">
        <f>VLOOKUP(B56,NRG_IBM!$A$1:$G$1986,2,FALSE)</f>
        <v>#N/A</v>
      </c>
    </row>
    <row r="57" spans="3:9" x14ac:dyDescent="0.25">
      <c r="C57" t="str">
        <f>IFERROR(VLOOKUP(B57,'NRG_MS Teams'!$A$1:$G$1981,2,FALSE),"")</f>
        <v/>
      </c>
      <c r="D57" t="str">
        <f t="shared" si="5"/>
        <v/>
      </c>
      <c r="E57" t="str">
        <f t="shared" si="2"/>
        <v/>
      </c>
      <c r="F57" t="e">
        <f>VLOOKUP(B57,'NRG_MS Teams'!$A$1:$G$1981,2,FALSE)</f>
        <v>#N/A</v>
      </c>
      <c r="G57" t="str">
        <f t="shared" si="6"/>
        <v/>
      </c>
      <c r="H57" t="str">
        <f t="shared" si="3"/>
        <v/>
      </c>
      <c r="I57" t="e">
        <f>VLOOKUP(B57,NRG_IBM!$A$1:$G$1986,2,FALSE)</f>
        <v>#N/A</v>
      </c>
    </row>
    <row r="58" spans="3:9" x14ac:dyDescent="0.25">
      <c r="C58" t="str">
        <f>IFERROR(VLOOKUP(B58,'NRG_MS Teams'!$A$1:$G$1981,2,FALSE),"")</f>
        <v/>
      </c>
      <c r="D58" t="str">
        <f t="shared" si="5"/>
        <v/>
      </c>
      <c r="E58" t="str">
        <f t="shared" si="2"/>
        <v/>
      </c>
      <c r="F58" t="e">
        <f>VLOOKUP(B58,'NRG_MS Teams'!$A$1:$G$1981,2,FALSE)</f>
        <v>#N/A</v>
      </c>
      <c r="G58" t="str">
        <f t="shared" si="6"/>
        <v/>
      </c>
      <c r="H58" t="str">
        <f t="shared" si="3"/>
        <v/>
      </c>
      <c r="I58" t="e">
        <f>VLOOKUP(B58,NRG_IBM!$A$1:$G$1986,2,FALSE)</f>
        <v>#N/A</v>
      </c>
    </row>
    <row r="59" spans="3:9" x14ac:dyDescent="0.25">
      <c r="C59" t="str">
        <f>IFERROR(VLOOKUP(B59,'NRG_MS Teams'!$A$1:$G$1981,2,FALSE),"")</f>
        <v/>
      </c>
      <c r="D59" t="str">
        <f t="shared" si="5"/>
        <v/>
      </c>
      <c r="E59" t="str">
        <f t="shared" si="2"/>
        <v/>
      </c>
      <c r="F59" t="e">
        <f>VLOOKUP(B59,'NRG_MS Teams'!$A$1:$G$1981,2,FALSE)</f>
        <v>#N/A</v>
      </c>
      <c r="G59" t="str">
        <f t="shared" si="6"/>
        <v/>
      </c>
      <c r="H59" t="str">
        <f t="shared" si="3"/>
        <v/>
      </c>
      <c r="I59" t="e">
        <f>VLOOKUP(B59,NRG_IBM!$A$1:$G$1986,2,FALSE)</f>
        <v>#N/A</v>
      </c>
    </row>
    <row r="60" spans="3:9" x14ac:dyDescent="0.25">
      <c r="C60" t="str">
        <f>IFERROR(VLOOKUP(B60,'NRG_MS Teams'!$A$1:$G$1981,2,FALSE),"")</f>
        <v/>
      </c>
      <c r="D60" t="str">
        <f t="shared" si="5"/>
        <v/>
      </c>
      <c r="E60" t="str">
        <f t="shared" si="2"/>
        <v/>
      </c>
      <c r="F60" t="e">
        <f>VLOOKUP(B60,'NRG_MS Teams'!$A$1:$G$1981,2,FALSE)</f>
        <v>#N/A</v>
      </c>
      <c r="G60" t="str">
        <f t="shared" si="6"/>
        <v/>
      </c>
      <c r="H60" t="str">
        <f t="shared" si="3"/>
        <v/>
      </c>
      <c r="I60" t="e">
        <f>VLOOKUP(B60,NRG_IBM!$A$1:$G$1986,2,FALSE)</f>
        <v>#N/A</v>
      </c>
    </row>
    <row r="61" spans="3:9" x14ac:dyDescent="0.25">
      <c r="C61" t="str">
        <f>IFERROR(VLOOKUP(B61,'NRG_MS Teams'!$A$1:$G$1981,2,FALSE),"")</f>
        <v/>
      </c>
      <c r="D61" t="str">
        <f t="shared" si="5"/>
        <v/>
      </c>
      <c r="E61" t="str">
        <f t="shared" si="2"/>
        <v/>
      </c>
      <c r="F61" t="e">
        <f>VLOOKUP(B61,'NRG_MS Teams'!$A$1:$G$1981,2,FALSE)</f>
        <v>#N/A</v>
      </c>
      <c r="G61" t="str">
        <f t="shared" si="6"/>
        <v/>
      </c>
      <c r="H61" t="str">
        <f t="shared" si="3"/>
        <v/>
      </c>
      <c r="I61" t="e">
        <f>VLOOKUP(B61,NRG_IBM!$A$1:$G$1986,2,FALSE)</f>
        <v>#N/A</v>
      </c>
    </row>
    <row r="62" spans="3:9" x14ac:dyDescent="0.25">
      <c r="C62" t="str">
        <f>IFERROR(VLOOKUP(B62,'NRG_MS Teams'!$A$1:$G$1981,2,FALSE),"")</f>
        <v/>
      </c>
      <c r="D62" t="str">
        <f t="shared" si="5"/>
        <v/>
      </c>
      <c r="E62" t="str">
        <f t="shared" si="2"/>
        <v/>
      </c>
      <c r="F62" t="e">
        <f>VLOOKUP(B62,'NRG_MS Teams'!$A$1:$G$1981,2,FALSE)</f>
        <v>#N/A</v>
      </c>
      <c r="G62" t="str">
        <f t="shared" si="6"/>
        <v/>
      </c>
      <c r="H62" t="str">
        <f t="shared" si="3"/>
        <v/>
      </c>
      <c r="I62" t="e">
        <f>VLOOKUP(B62,NRG_IBM!$A$1:$G$1986,2,FALSE)</f>
        <v>#N/A</v>
      </c>
    </row>
    <row r="63" spans="3:9" x14ac:dyDescent="0.25">
      <c r="C63" t="str">
        <f>IFERROR(VLOOKUP(B63,'NRG_MS Teams'!$A$1:$G$1981,2,FALSE),"")</f>
        <v/>
      </c>
      <c r="D63" t="str">
        <f t="shared" si="5"/>
        <v/>
      </c>
      <c r="E63" t="str">
        <f t="shared" si="2"/>
        <v/>
      </c>
      <c r="F63" t="e">
        <f>VLOOKUP(B63,'NRG_MS Teams'!$A$1:$G$1981,2,FALSE)</f>
        <v>#N/A</v>
      </c>
      <c r="G63" t="str">
        <f t="shared" si="6"/>
        <v/>
      </c>
      <c r="H63" t="str">
        <f t="shared" si="3"/>
        <v/>
      </c>
      <c r="I63" t="e">
        <f>VLOOKUP(B63,NRG_IBM!$A$1:$G$1986,2,FALSE)</f>
        <v>#N/A</v>
      </c>
    </row>
    <row r="64" spans="3:9" x14ac:dyDescent="0.25">
      <c r="C64" t="str">
        <f>IFERROR(VLOOKUP(B64,'NRG_MS Teams'!$A$1:$G$1981,2,FALSE),"")</f>
        <v/>
      </c>
      <c r="D64" t="str">
        <f t="shared" si="5"/>
        <v/>
      </c>
      <c r="E64" t="str">
        <f t="shared" si="2"/>
        <v/>
      </c>
      <c r="F64" t="e">
        <f>VLOOKUP(B64,'NRG_MS Teams'!$A$1:$G$1981,2,FALSE)</f>
        <v>#N/A</v>
      </c>
      <c r="G64" t="str">
        <f t="shared" si="6"/>
        <v/>
      </c>
      <c r="H64" t="str">
        <f t="shared" si="3"/>
        <v/>
      </c>
      <c r="I64" t="e">
        <f>VLOOKUP(B64,NRG_IBM!$A$1:$G$1986,2,FALSE)</f>
        <v>#N/A</v>
      </c>
    </row>
    <row r="65" spans="3:9" x14ac:dyDescent="0.25">
      <c r="C65" t="str">
        <f>IFERROR(VLOOKUP(B65,'NRG_MS Teams'!$A$1:$G$1981,2,FALSE),"")</f>
        <v/>
      </c>
      <c r="D65" t="str">
        <f t="shared" ref="D65:D128" si="7">IF(E65="","","x")</f>
        <v/>
      </c>
      <c r="E65" t="str">
        <f t="shared" si="2"/>
        <v/>
      </c>
      <c r="F65" t="e">
        <f>VLOOKUP(B65,'NRG_MS Teams'!$A$1:$G$1981,2,FALSE)</f>
        <v>#N/A</v>
      </c>
      <c r="G65" t="str">
        <f t="shared" si="6"/>
        <v/>
      </c>
      <c r="H65" t="str">
        <f t="shared" si="3"/>
        <v/>
      </c>
      <c r="I65" t="e">
        <f>VLOOKUP(B65,NRG_IBM!$A$1:$G$1986,2,FALSE)</f>
        <v>#N/A</v>
      </c>
    </row>
    <row r="66" spans="3:9" x14ac:dyDescent="0.25">
      <c r="C66" t="str">
        <f>IFERROR(VLOOKUP(B66,'NRG_MS Teams'!$A$1:$G$1981,2,FALSE),"")</f>
        <v/>
      </c>
      <c r="D66" t="str">
        <f t="shared" si="7"/>
        <v/>
      </c>
      <c r="E66" t="str">
        <f t="shared" ref="E66:E129" si="8">IFERROR(F66,"")</f>
        <v/>
      </c>
      <c r="F66" t="e">
        <f>VLOOKUP(B66,'NRG_MS Teams'!$A$1:$G$1981,2,FALSE)</f>
        <v>#N/A</v>
      </c>
      <c r="G66" t="str">
        <f t="shared" ref="G66:G129" si="9">IF(H66="","","x")</f>
        <v/>
      </c>
      <c r="H66" t="str">
        <f t="shared" ref="H66:H129" si="10">IFERROR(I66,"")</f>
        <v/>
      </c>
      <c r="I66" t="e">
        <f>VLOOKUP(B66,NRG_IBM!$A$1:$G$1986,2,FALSE)</f>
        <v>#N/A</v>
      </c>
    </row>
    <row r="67" spans="3:9" x14ac:dyDescent="0.25">
      <c r="C67" t="str">
        <f>IFERROR(VLOOKUP(B67,'NRG_MS Teams'!$A$1:$G$1981,2,FALSE),"")</f>
        <v/>
      </c>
      <c r="D67" t="str">
        <f t="shared" si="7"/>
        <v/>
      </c>
      <c r="E67" t="str">
        <f t="shared" si="8"/>
        <v/>
      </c>
      <c r="F67" t="e">
        <f>VLOOKUP(B67,'NRG_MS Teams'!$A$1:$G$1981,2,FALSE)</f>
        <v>#N/A</v>
      </c>
      <c r="G67" t="str">
        <f t="shared" si="9"/>
        <v/>
      </c>
      <c r="H67" t="str">
        <f t="shared" si="10"/>
        <v/>
      </c>
      <c r="I67" t="e">
        <f>VLOOKUP(B67,NRG_IBM!$A$1:$G$1986,2,FALSE)</f>
        <v>#N/A</v>
      </c>
    </row>
    <row r="68" spans="3:9" x14ac:dyDescent="0.25">
      <c r="C68" t="str">
        <f>IFERROR(VLOOKUP(B68,'NRG_MS Teams'!$A$1:$G$1981,2,FALSE),"")</f>
        <v/>
      </c>
      <c r="D68" t="str">
        <f t="shared" si="7"/>
        <v/>
      </c>
      <c r="E68" t="str">
        <f t="shared" si="8"/>
        <v/>
      </c>
      <c r="F68" t="e">
        <f>VLOOKUP(B68,'NRG_MS Teams'!$A$1:$G$1981,2,FALSE)</f>
        <v>#N/A</v>
      </c>
      <c r="G68" t="str">
        <f t="shared" si="9"/>
        <v/>
      </c>
      <c r="H68" t="str">
        <f t="shared" si="10"/>
        <v/>
      </c>
      <c r="I68" t="e">
        <f>VLOOKUP(B68,NRG_IBM!$A$1:$G$1986,2,FALSE)</f>
        <v>#N/A</v>
      </c>
    </row>
    <row r="69" spans="3:9" x14ac:dyDescent="0.25">
      <c r="C69" t="str">
        <f>IFERROR(VLOOKUP(B69,'NRG_MS Teams'!$A$1:$G$1981,2,FALSE),"")</f>
        <v/>
      </c>
      <c r="D69" t="str">
        <f t="shared" si="7"/>
        <v/>
      </c>
      <c r="E69" t="str">
        <f t="shared" si="8"/>
        <v/>
      </c>
      <c r="F69" t="e">
        <f>VLOOKUP(B69,'NRG_MS Teams'!$A$1:$G$1981,2,FALSE)</f>
        <v>#N/A</v>
      </c>
      <c r="G69" t="str">
        <f t="shared" si="9"/>
        <v/>
      </c>
      <c r="H69" t="str">
        <f t="shared" si="10"/>
        <v/>
      </c>
      <c r="I69" t="e">
        <f>VLOOKUP(B69,NRG_IBM!$A$1:$G$1986,2,FALSE)</f>
        <v>#N/A</v>
      </c>
    </row>
    <row r="70" spans="3:9" x14ac:dyDescent="0.25">
      <c r="C70" t="str">
        <f>IFERROR(VLOOKUP(B70,'NRG_MS Teams'!$A$1:$G$1981,2,FALSE),"")</f>
        <v/>
      </c>
      <c r="D70" t="str">
        <f t="shared" si="7"/>
        <v/>
      </c>
      <c r="E70" t="str">
        <f t="shared" si="8"/>
        <v/>
      </c>
      <c r="F70" t="e">
        <f>VLOOKUP(B70,'NRG_MS Teams'!$A$1:$G$1981,2,FALSE)</f>
        <v>#N/A</v>
      </c>
      <c r="G70" t="str">
        <f t="shared" si="9"/>
        <v/>
      </c>
      <c r="H70" t="str">
        <f t="shared" si="10"/>
        <v/>
      </c>
      <c r="I70" t="e">
        <f>VLOOKUP(B70,NRG_IBM!$A$1:$G$1986,2,FALSE)</f>
        <v>#N/A</v>
      </c>
    </row>
    <row r="71" spans="3:9" x14ac:dyDescent="0.25">
      <c r="C71" t="str">
        <f>IFERROR(VLOOKUP(B71,'NRG_MS Teams'!$A$1:$G$1981,2,FALSE),"")</f>
        <v/>
      </c>
      <c r="D71" t="str">
        <f t="shared" si="7"/>
        <v/>
      </c>
      <c r="E71" t="str">
        <f t="shared" si="8"/>
        <v/>
      </c>
      <c r="F71" t="e">
        <f>VLOOKUP(B71,'NRG_MS Teams'!$A$1:$G$1981,2,FALSE)</f>
        <v>#N/A</v>
      </c>
      <c r="G71" t="str">
        <f t="shared" si="9"/>
        <v/>
      </c>
      <c r="H71" t="str">
        <f t="shared" si="10"/>
        <v/>
      </c>
      <c r="I71" t="e">
        <f>VLOOKUP(B71,NRG_IBM!$A$1:$G$1986,2,FALSE)</f>
        <v>#N/A</v>
      </c>
    </row>
    <row r="72" spans="3:9" x14ac:dyDescent="0.25">
      <c r="C72" t="str">
        <f>IFERROR(VLOOKUP(B72,'NRG_MS Teams'!$A$1:$G$1981,2,FALSE),"")</f>
        <v/>
      </c>
      <c r="D72" t="str">
        <f t="shared" si="7"/>
        <v/>
      </c>
      <c r="E72" t="str">
        <f t="shared" si="8"/>
        <v/>
      </c>
      <c r="F72" t="e">
        <f>VLOOKUP(B72,'NRG_MS Teams'!$A$1:$G$1981,2,FALSE)</f>
        <v>#N/A</v>
      </c>
      <c r="G72" t="str">
        <f t="shared" si="9"/>
        <v/>
      </c>
      <c r="H72" t="str">
        <f t="shared" si="10"/>
        <v/>
      </c>
      <c r="I72" t="e">
        <f>VLOOKUP(B72,NRG_IBM!$A$1:$G$1986,2,FALSE)</f>
        <v>#N/A</v>
      </c>
    </row>
    <row r="73" spans="3:9" x14ac:dyDescent="0.25">
      <c r="C73" t="str">
        <f>IFERROR(VLOOKUP(B73,'NRG_MS Teams'!$A$1:$G$1981,2,FALSE),"")</f>
        <v/>
      </c>
      <c r="D73" t="str">
        <f t="shared" si="7"/>
        <v/>
      </c>
      <c r="E73" t="str">
        <f t="shared" si="8"/>
        <v/>
      </c>
      <c r="F73" t="e">
        <f>VLOOKUP(B73,'NRG_MS Teams'!$A$1:$G$1981,2,FALSE)</f>
        <v>#N/A</v>
      </c>
      <c r="G73" t="str">
        <f t="shared" si="9"/>
        <v/>
      </c>
      <c r="H73" t="str">
        <f t="shared" si="10"/>
        <v/>
      </c>
      <c r="I73" t="e">
        <f>VLOOKUP(B73,NRG_IBM!$A$1:$G$1986,2,FALSE)</f>
        <v>#N/A</v>
      </c>
    </row>
    <row r="74" spans="3:9" x14ac:dyDescent="0.25">
      <c r="C74" t="str">
        <f>IFERROR(VLOOKUP(B74,'NRG_MS Teams'!$A$1:$G$1981,2,FALSE),"")</f>
        <v/>
      </c>
      <c r="D74" t="str">
        <f t="shared" si="7"/>
        <v/>
      </c>
      <c r="E74" t="str">
        <f t="shared" si="8"/>
        <v/>
      </c>
      <c r="F74" t="e">
        <f>VLOOKUP(B74,'NRG_MS Teams'!$A$1:$G$1981,2,FALSE)</f>
        <v>#N/A</v>
      </c>
      <c r="G74" t="str">
        <f t="shared" si="9"/>
        <v/>
      </c>
      <c r="H74" t="str">
        <f t="shared" si="10"/>
        <v/>
      </c>
      <c r="I74" t="e">
        <f>VLOOKUP(B74,NRG_IBM!$A$1:$G$1986,2,FALSE)</f>
        <v>#N/A</v>
      </c>
    </row>
    <row r="75" spans="3:9" x14ac:dyDescent="0.25">
      <c r="C75" t="str">
        <f>IFERROR(VLOOKUP(B75,'NRG_MS Teams'!$A$1:$G$1981,2,FALSE),"")</f>
        <v/>
      </c>
      <c r="D75" t="str">
        <f t="shared" si="7"/>
        <v/>
      </c>
      <c r="E75" t="str">
        <f t="shared" si="8"/>
        <v/>
      </c>
      <c r="F75" t="e">
        <f>VLOOKUP(B75,'NRG_MS Teams'!$A$1:$G$1981,2,FALSE)</f>
        <v>#N/A</v>
      </c>
      <c r="G75" t="str">
        <f t="shared" si="9"/>
        <v/>
      </c>
      <c r="H75" t="str">
        <f t="shared" si="10"/>
        <v/>
      </c>
      <c r="I75" t="e">
        <f>VLOOKUP(B75,NRG_IBM!$A$1:$G$1986,2,FALSE)</f>
        <v>#N/A</v>
      </c>
    </row>
    <row r="76" spans="3:9" x14ac:dyDescent="0.25">
      <c r="C76" t="str">
        <f>IFERROR(VLOOKUP(B76,'NRG_MS Teams'!$A$1:$G$1981,2,FALSE),"")</f>
        <v/>
      </c>
      <c r="D76" t="str">
        <f t="shared" si="7"/>
        <v/>
      </c>
      <c r="E76" t="str">
        <f t="shared" si="8"/>
        <v/>
      </c>
      <c r="F76" t="e">
        <f>VLOOKUP(B76,'NRG_MS Teams'!$A$1:$G$1981,2,FALSE)</f>
        <v>#N/A</v>
      </c>
      <c r="G76" t="str">
        <f t="shared" si="9"/>
        <v/>
      </c>
      <c r="H76" t="str">
        <f t="shared" si="10"/>
        <v/>
      </c>
      <c r="I76" t="e">
        <f>VLOOKUP(B76,NRG_IBM!$A$1:$G$1986,2,FALSE)</f>
        <v>#N/A</v>
      </c>
    </row>
    <row r="77" spans="3:9" x14ac:dyDescent="0.25">
      <c r="C77" t="str">
        <f>IFERROR(VLOOKUP(B77,'NRG_MS Teams'!$A$1:$G$1981,2,FALSE),"")</f>
        <v/>
      </c>
      <c r="D77" t="str">
        <f t="shared" si="7"/>
        <v/>
      </c>
      <c r="E77" t="str">
        <f t="shared" si="8"/>
        <v/>
      </c>
      <c r="F77" t="e">
        <f>VLOOKUP(B77,'NRG_MS Teams'!$A$1:$G$1981,2,FALSE)</f>
        <v>#N/A</v>
      </c>
      <c r="G77" t="str">
        <f t="shared" si="9"/>
        <v/>
      </c>
      <c r="H77" t="str">
        <f t="shared" si="10"/>
        <v/>
      </c>
      <c r="I77" t="e">
        <f>VLOOKUP(B77,NRG_IBM!$A$1:$G$1986,2,FALSE)</f>
        <v>#N/A</v>
      </c>
    </row>
    <row r="78" spans="3:9" x14ac:dyDescent="0.25">
      <c r="C78" t="str">
        <f>IFERROR(VLOOKUP(B78,'NRG_MS Teams'!$A$1:$G$1981,2,FALSE),"")</f>
        <v/>
      </c>
      <c r="D78" t="str">
        <f t="shared" si="7"/>
        <v/>
      </c>
      <c r="E78" t="str">
        <f t="shared" si="8"/>
        <v/>
      </c>
      <c r="F78" t="e">
        <f>VLOOKUP(B78,'NRG_MS Teams'!$A$1:$G$1981,2,FALSE)</f>
        <v>#N/A</v>
      </c>
      <c r="G78" t="str">
        <f t="shared" si="9"/>
        <v/>
      </c>
      <c r="H78" t="str">
        <f t="shared" si="10"/>
        <v/>
      </c>
      <c r="I78" t="e">
        <f>VLOOKUP(B78,NRG_IBM!$A$1:$G$1986,2,FALSE)</f>
        <v>#N/A</v>
      </c>
    </row>
    <row r="79" spans="3:9" x14ac:dyDescent="0.25">
      <c r="C79" t="str">
        <f>IFERROR(VLOOKUP(B79,'NRG_MS Teams'!$A$1:$G$1981,2,FALSE),"")</f>
        <v/>
      </c>
      <c r="D79" t="str">
        <f t="shared" si="7"/>
        <v/>
      </c>
      <c r="E79" t="str">
        <f t="shared" si="8"/>
        <v/>
      </c>
      <c r="F79" t="e">
        <f>VLOOKUP(B79,'NRG_MS Teams'!$A$1:$G$1981,2,FALSE)</f>
        <v>#N/A</v>
      </c>
      <c r="G79" t="str">
        <f t="shared" si="9"/>
        <v/>
      </c>
      <c r="H79" t="str">
        <f t="shared" si="10"/>
        <v/>
      </c>
      <c r="I79" t="e">
        <f>VLOOKUP(B79,NRG_IBM!$A$1:$G$1986,2,FALSE)</f>
        <v>#N/A</v>
      </c>
    </row>
    <row r="80" spans="3:9" x14ac:dyDescent="0.25">
      <c r="C80" t="str">
        <f>IFERROR(VLOOKUP(B80,'NRG_MS Teams'!$A$1:$G$1981,2,FALSE),"")</f>
        <v/>
      </c>
      <c r="D80" t="str">
        <f t="shared" si="7"/>
        <v/>
      </c>
      <c r="E80" t="str">
        <f t="shared" si="8"/>
        <v/>
      </c>
      <c r="F80" t="e">
        <f>VLOOKUP(B80,'NRG_MS Teams'!$A$1:$G$1981,2,FALSE)</f>
        <v>#N/A</v>
      </c>
      <c r="G80" t="str">
        <f t="shared" si="9"/>
        <v/>
      </c>
      <c r="H80" t="str">
        <f t="shared" si="10"/>
        <v/>
      </c>
      <c r="I80" t="e">
        <f>VLOOKUP(B80,NRG_IBM!$A$1:$G$1986,2,FALSE)</f>
        <v>#N/A</v>
      </c>
    </row>
    <row r="81" spans="3:9" x14ac:dyDescent="0.25">
      <c r="C81" t="str">
        <f>IFERROR(VLOOKUP(B81,'NRG_MS Teams'!$A$1:$G$1981,2,FALSE),"")</f>
        <v/>
      </c>
      <c r="D81" t="str">
        <f t="shared" si="7"/>
        <v/>
      </c>
      <c r="E81" t="str">
        <f t="shared" si="8"/>
        <v/>
      </c>
      <c r="F81" t="e">
        <f>VLOOKUP(B81,'NRG_MS Teams'!$A$1:$G$1981,2,FALSE)</f>
        <v>#N/A</v>
      </c>
      <c r="G81" t="str">
        <f t="shared" si="9"/>
        <v/>
      </c>
      <c r="H81" t="str">
        <f t="shared" si="10"/>
        <v/>
      </c>
      <c r="I81" t="e">
        <f>VLOOKUP(B81,NRG_IBM!$A$1:$G$1986,2,FALSE)</f>
        <v>#N/A</v>
      </c>
    </row>
    <row r="82" spans="3:9" x14ac:dyDescent="0.25">
      <c r="C82" t="str">
        <f>IFERROR(VLOOKUP(B82,'NRG_MS Teams'!$A$1:$G$1981,2,FALSE),"")</f>
        <v/>
      </c>
      <c r="D82" t="str">
        <f t="shared" si="7"/>
        <v/>
      </c>
      <c r="E82" t="str">
        <f t="shared" si="8"/>
        <v/>
      </c>
      <c r="F82" t="e">
        <f>VLOOKUP(B82,'NRG_MS Teams'!$A$1:$G$1981,2,FALSE)</f>
        <v>#N/A</v>
      </c>
      <c r="G82" t="str">
        <f t="shared" si="9"/>
        <v/>
      </c>
      <c r="H82" t="str">
        <f t="shared" si="10"/>
        <v/>
      </c>
      <c r="I82" t="e">
        <f>VLOOKUP(B82,NRG_IBM!$A$1:$G$1986,2,FALSE)</f>
        <v>#N/A</v>
      </c>
    </row>
    <row r="83" spans="3:9" x14ac:dyDescent="0.25">
      <c r="C83" t="str">
        <f>IFERROR(VLOOKUP(B83,'NRG_MS Teams'!$A$1:$G$1981,2,FALSE),"")</f>
        <v/>
      </c>
      <c r="D83" t="str">
        <f t="shared" si="7"/>
        <v/>
      </c>
      <c r="E83" t="str">
        <f t="shared" si="8"/>
        <v/>
      </c>
      <c r="F83" t="e">
        <f>VLOOKUP(B83,'NRG_MS Teams'!$A$1:$G$1981,2,FALSE)</f>
        <v>#N/A</v>
      </c>
      <c r="G83" t="str">
        <f t="shared" si="9"/>
        <v/>
      </c>
      <c r="H83" t="str">
        <f t="shared" si="10"/>
        <v/>
      </c>
      <c r="I83" t="e">
        <f>VLOOKUP(B83,NRG_IBM!$A$1:$G$1986,2,FALSE)</f>
        <v>#N/A</v>
      </c>
    </row>
    <row r="84" spans="3:9" x14ac:dyDescent="0.25">
      <c r="C84" t="str">
        <f>IFERROR(VLOOKUP(B84,'NRG_MS Teams'!$A$1:$G$1981,2,FALSE),"")</f>
        <v/>
      </c>
      <c r="D84" t="str">
        <f t="shared" si="7"/>
        <v/>
      </c>
      <c r="E84" t="str">
        <f t="shared" si="8"/>
        <v/>
      </c>
      <c r="F84" t="e">
        <f>VLOOKUP(B84,'NRG_MS Teams'!$A$1:$G$1981,2,FALSE)</f>
        <v>#N/A</v>
      </c>
      <c r="G84" t="str">
        <f t="shared" si="9"/>
        <v/>
      </c>
      <c r="H84" t="str">
        <f t="shared" si="10"/>
        <v/>
      </c>
      <c r="I84" t="e">
        <f>VLOOKUP(B84,NRG_IBM!$A$1:$G$1986,2,FALSE)</f>
        <v>#N/A</v>
      </c>
    </row>
    <row r="85" spans="3:9" x14ac:dyDescent="0.25">
      <c r="C85" t="str">
        <f>IFERROR(VLOOKUP(B85,'NRG_MS Teams'!$A$1:$G$1981,2,FALSE),"")</f>
        <v/>
      </c>
      <c r="D85" t="str">
        <f t="shared" si="7"/>
        <v/>
      </c>
      <c r="E85" t="str">
        <f t="shared" si="8"/>
        <v/>
      </c>
      <c r="F85" t="e">
        <f>VLOOKUP(B85,'NRG_MS Teams'!$A$1:$G$1981,2,FALSE)</f>
        <v>#N/A</v>
      </c>
      <c r="G85" t="str">
        <f t="shared" si="9"/>
        <v/>
      </c>
      <c r="H85" t="str">
        <f t="shared" si="10"/>
        <v/>
      </c>
      <c r="I85" t="e">
        <f>VLOOKUP(B85,NRG_IBM!$A$1:$G$1986,2,FALSE)</f>
        <v>#N/A</v>
      </c>
    </row>
    <row r="86" spans="3:9" x14ac:dyDescent="0.25">
      <c r="C86" t="str">
        <f>IFERROR(VLOOKUP(B86,'NRG_MS Teams'!$A$1:$G$1981,2,FALSE),"")</f>
        <v/>
      </c>
      <c r="D86" t="str">
        <f t="shared" si="7"/>
        <v/>
      </c>
      <c r="E86" t="str">
        <f t="shared" si="8"/>
        <v/>
      </c>
      <c r="F86" t="e">
        <f>VLOOKUP(B86,'NRG_MS Teams'!$A$1:$G$1981,2,FALSE)</f>
        <v>#N/A</v>
      </c>
      <c r="G86" t="str">
        <f t="shared" si="9"/>
        <v/>
      </c>
      <c r="H86" t="str">
        <f t="shared" si="10"/>
        <v/>
      </c>
      <c r="I86" t="e">
        <f>VLOOKUP(B86,NRG_IBM!$A$1:$G$1986,2,FALSE)</f>
        <v>#N/A</v>
      </c>
    </row>
    <row r="87" spans="3:9" x14ac:dyDescent="0.25">
      <c r="C87" t="str">
        <f>IFERROR(VLOOKUP(B87,'NRG_MS Teams'!$A$1:$G$1981,2,FALSE),"")</f>
        <v/>
      </c>
      <c r="D87" t="str">
        <f t="shared" si="7"/>
        <v/>
      </c>
      <c r="E87" t="str">
        <f t="shared" si="8"/>
        <v/>
      </c>
      <c r="F87" t="e">
        <f>VLOOKUP(B87,'NRG_MS Teams'!$A$1:$G$1981,2,FALSE)</f>
        <v>#N/A</v>
      </c>
      <c r="G87" t="str">
        <f t="shared" si="9"/>
        <v/>
      </c>
      <c r="H87" t="str">
        <f t="shared" si="10"/>
        <v/>
      </c>
      <c r="I87" t="e">
        <f>VLOOKUP(B87,NRG_IBM!$A$1:$G$1986,2,FALSE)</f>
        <v>#N/A</v>
      </c>
    </row>
    <row r="88" spans="3:9" x14ac:dyDescent="0.25">
      <c r="C88" t="str">
        <f>IFERROR(VLOOKUP(B88,'NRG_MS Teams'!$A$1:$G$1981,2,FALSE),"")</f>
        <v/>
      </c>
      <c r="D88" t="str">
        <f t="shared" si="7"/>
        <v/>
      </c>
      <c r="E88" t="str">
        <f t="shared" si="8"/>
        <v/>
      </c>
      <c r="F88" t="e">
        <f>VLOOKUP(B88,'NRG_MS Teams'!$A$1:$G$1981,2,FALSE)</f>
        <v>#N/A</v>
      </c>
      <c r="G88" t="str">
        <f t="shared" si="9"/>
        <v/>
      </c>
      <c r="H88" t="str">
        <f t="shared" si="10"/>
        <v/>
      </c>
      <c r="I88" t="e">
        <f>VLOOKUP(B88,NRG_IBM!$A$1:$G$1986,2,FALSE)</f>
        <v>#N/A</v>
      </c>
    </row>
    <row r="89" spans="3:9" x14ac:dyDescent="0.25">
      <c r="C89" t="str">
        <f>IFERROR(VLOOKUP(B89,'NRG_MS Teams'!$A$1:$G$1981,2,FALSE),"")</f>
        <v/>
      </c>
      <c r="D89" t="str">
        <f t="shared" si="7"/>
        <v/>
      </c>
      <c r="E89" t="str">
        <f t="shared" si="8"/>
        <v/>
      </c>
      <c r="F89" t="e">
        <f>VLOOKUP(B89,'NRG_MS Teams'!$A$1:$G$1981,2,FALSE)</f>
        <v>#N/A</v>
      </c>
      <c r="G89" t="str">
        <f t="shared" si="9"/>
        <v/>
      </c>
      <c r="H89" t="str">
        <f t="shared" si="10"/>
        <v/>
      </c>
      <c r="I89" t="e">
        <f>VLOOKUP(B89,NRG_IBM!$A$1:$G$1986,2,FALSE)</f>
        <v>#N/A</v>
      </c>
    </row>
    <row r="90" spans="3:9" x14ac:dyDescent="0.25">
      <c r="C90" t="str">
        <f>IFERROR(VLOOKUP(B90,'NRG_MS Teams'!$A$1:$G$1981,2,FALSE),"")</f>
        <v/>
      </c>
      <c r="D90" t="str">
        <f t="shared" si="7"/>
        <v/>
      </c>
      <c r="E90" t="str">
        <f t="shared" si="8"/>
        <v/>
      </c>
      <c r="F90" t="e">
        <f>VLOOKUP(B90,'NRG_MS Teams'!$A$1:$G$1981,2,FALSE)</f>
        <v>#N/A</v>
      </c>
      <c r="G90" t="str">
        <f t="shared" si="9"/>
        <v/>
      </c>
      <c r="H90" t="str">
        <f t="shared" si="10"/>
        <v/>
      </c>
      <c r="I90" t="e">
        <f>VLOOKUP(B90,NRG_IBM!$A$1:$G$1986,2,FALSE)</f>
        <v>#N/A</v>
      </c>
    </row>
    <row r="91" spans="3:9" x14ac:dyDescent="0.25">
      <c r="C91" t="str">
        <f>IFERROR(VLOOKUP(B91,'NRG_MS Teams'!$A$1:$G$1981,2,FALSE),"")</f>
        <v/>
      </c>
      <c r="D91" t="str">
        <f t="shared" si="7"/>
        <v/>
      </c>
      <c r="E91" t="str">
        <f t="shared" si="8"/>
        <v/>
      </c>
      <c r="F91" t="e">
        <f>VLOOKUP(B91,'NRG_MS Teams'!$A$1:$G$1981,2,FALSE)</f>
        <v>#N/A</v>
      </c>
      <c r="G91" t="str">
        <f t="shared" si="9"/>
        <v/>
      </c>
      <c r="H91" t="str">
        <f t="shared" si="10"/>
        <v/>
      </c>
      <c r="I91" t="e">
        <f>VLOOKUP(B91,NRG_IBM!$A$1:$G$1986,2,FALSE)</f>
        <v>#N/A</v>
      </c>
    </row>
    <row r="92" spans="3:9" x14ac:dyDescent="0.25">
      <c r="C92" t="str">
        <f>IFERROR(VLOOKUP(B92,'NRG_MS Teams'!$A$1:$G$1981,2,FALSE),"")</f>
        <v/>
      </c>
      <c r="D92" t="str">
        <f t="shared" si="7"/>
        <v/>
      </c>
      <c r="E92" t="str">
        <f t="shared" si="8"/>
        <v/>
      </c>
      <c r="F92" t="e">
        <f>VLOOKUP(B92,'NRG_MS Teams'!$A$1:$G$1981,2,FALSE)</f>
        <v>#N/A</v>
      </c>
      <c r="G92" t="str">
        <f t="shared" si="9"/>
        <v/>
      </c>
      <c r="H92" t="str">
        <f t="shared" si="10"/>
        <v/>
      </c>
      <c r="I92" t="e">
        <f>VLOOKUP(B92,NRG_IBM!$A$1:$G$1986,2,FALSE)</f>
        <v>#N/A</v>
      </c>
    </row>
    <row r="93" spans="3:9" x14ac:dyDescent="0.25">
      <c r="C93" t="str">
        <f>IFERROR(VLOOKUP(B93,'NRG_MS Teams'!$A$1:$G$1981,2,FALSE),"")</f>
        <v/>
      </c>
      <c r="D93" t="str">
        <f t="shared" si="7"/>
        <v/>
      </c>
      <c r="E93" t="str">
        <f t="shared" si="8"/>
        <v/>
      </c>
      <c r="F93" t="e">
        <f>VLOOKUP(B93,'NRG_MS Teams'!$A$1:$G$1981,2,FALSE)</f>
        <v>#N/A</v>
      </c>
      <c r="G93" t="str">
        <f t="shared" si="9"/>
        <v/>
      </c>
      <c r="H93" t="str">
        <f t="shared" si="10"/>
        <v/>
      </c>
      <c r="I93" t="e">
        <f>VLOOKUP(B93,NRG_IBM!$A$1:$G$1986,2,FALSE)</f>
        <v>#N/A</v>
      </c>
    </row>
    <row r="94" spans="3:9" x14ac:dyDescent="0.25">
      <c r="C94" t="str">
        <f>IFERROR(VLOOKUP(B94,'NRG_MS Teams'!$A$1:$G$1981,2,FALSE),"")</f>
        <v/>
      </c>
      <c r="D94" t="str">
        <f t="shared" si="7"/>
        <v/>
      </c>
      <c r="E94" t="str">
        <f t="shared" si="8"/>
        <v/>
      </c>
      <c r="F94" t="e">
        <f>VLOOKUP(B94,'NRG_MS Teams'!$A$1:$G$1981,2,FALSE)</f>
        <v>#N/A</v>
      </c>
      <c r="G94" t="str">
        <f t="shared" si="9"/>
        <v/>
      </c>
      <c r="H94" t="str">
        <f t="shared" si="10"/>
        <v/>
      </c>
      <c r="I94" t="e">
        <f>VLOOKUP(B94,NRG_IBM!$A$1:$G$1986,2,FALSE)</f>
        <v>#N/A</v>
      </c>
    </row>
    <row r="95" spans="3:9" x14ac:dyDescent="0.25">
      <c r="C95" t="str">
        <f>IFERROR(VLOOKUP(B95,'NRG_MS Teams'!$A$1:$G$1981,2,FALSE),"")</f>
        <v/>
      </c>
      <c r="D95" t="str">
        <f t="shared" si="7"/>
        <v/>
      </c>
      <c r="E95" t="str">
        <f t="shared" si="8"/>
        <v/>
      </c>
      <c r="F95" t="e">
        <f>VLOOKUP(B95,'NRG_MS Teams'!$A$1:$G$1981,2,FALSE)</f>
        <v>#N/A</v>
      </c>
      <c r="G95" t="str">
        <f t="shared" si="9"/>
        <v/>
      </c>
      <c r="H95" t="str">
        <f t="shared" si="10"/>
        <v/>
      </c>
      <c r="I95" t="e">
        <f>VLOOKUP(B95,NRG_IBM!$A$1:$G$1986,2,FALSE)</f>
        <v>#N/A</v>
      </c>
    </row>
    <row r="96" spans="3:9" x14ac:dyDescent="0.25">
      <c r="C96" t="str">
        <f>IFERROR(VLOOKUP(B96,'NRG_MS Teams'!$A$1:$G$1981,2,FALSE),"")</f>
        <v/>
      </c>
      <c r="D96" t="str">
        <f t="shared" si="7"/>
        <v/>
      </c>
      <c r="E96" t="str">
        <f t="shared" si="8"/>
        <v/>
      </c>
      <c r="F96" t="e">
        <f>VLOOKUP(B96,'NRG_MS Teams'!$A$1:$G$1981,2,FALSE)</f>
        <v>#N/A</v>
      </c>
      <c r="G96" t="str">
        <f t="shared" si="9"/>
        <v/>
      </c>
      <c r="H96" t="str">
        <f t="shared" si="10"/>
        <v/>
      </c>
      <c r="I96" t="e">
        <f>VLOOKUP(B96,NRG_IBM!$A$1:$G$1986,2,FALSE)</f>
        <v>#N/A</v>
      </c>
    </row>
    <row r="97" spans="3:9" x14ac:dyDescent="0.25">
      <c r="C97" t="str">
        <f>IFERROR(VLOOKUP(B97,'NRG_MS Teams'!$A$1:$G$1981,2,FALSE),"")</f>
        <v/>
      </c>
      <c r="D97" t="str">
        <f t="shared" si="7"/>
        <v/>
      </c>
      <c r="E97" t="str">
        <f t="shared" si="8"/>
        <v/>
      </c>
      <c r="F97" t="e">
        <f>VLOOKUP(B97,'NRG_MS Teams'!$A$1:$G$1981,2,FALSE)</f>
        <v>#N/A</v>
      </c>
      <c r="G97" t="str">
        <f t="shared" si="9"/>
        <v/>
      </c>
      <c r="H97" t="str">
        <f t="shared" si="10"/>
        <v/>
      </c>
      <c r="I97" t="e">
        <f>VLOOKUP(B97,NRG_IBM!$A$1:$G$1986,2,FALSE)</f>
        <v>#N/A</v>
      </c>
    </row>
    <row r="98" spans="3:9" x14ac:dyDescent="0.25">
      <c r="C98" t="str">
        <f>IFERROR(VLOOKUP(B98,'NRG_MS Teams'!$A$1:$G$1981,2,FALSE),"")</f>
        <v/>
      </c>
      <c r="D98" t="str">
        <f t="shared" si="7"/>
        <v/>
      </c>
      <c r="E98" t="str">
        <f t="shared" si="8"/>
        <v/>
      </c>
      <c r="F98" t="e">
        <f>VLOOKUP(B98,'NRG_MS Teams'!$A$1:$G$1981,2,FALSE)</f>
        <v>#N/A</v>
      </c>
      <c r="G98" t="str">
        <f t="shared" si="9"/>
        <v/>
      </c>
      <c r="H98" t="str">
        <f t="shared" si="10"/>
        <v/>
      </c>
      <c r="I98" t="e">
        <f>VLOOKUP(B98,NRG_IBM!$A$1:$G$1986,2,FALSE)</f>
        <v>#N/A</v>
      </c>
    </row>
    <row r="99" spans="3:9" x14ac:dyDescent="0.25">
      <c r="C99" t="str">
        <f>IFERROR(VLOOKUP(B99,'NRG_MS Teams'!$A$1:$G$1981,2,FALSE),"")</f>
        <v/>
      </c>
      <c r="D99" t="str">
        <f t="shared" si="7"/>
        <v/>
      </c>
      <c r="E99" t="str">
        <f t="shared" si="8"/>
        <v/>
      </c>
      <c r="F99" t="e">
        <f>VLOOKUP(B99,'NRG_MS Teams'!$A$1:$G$1981,2,FALSE)</f>
        <v>#N/A</v>
      </c>
      <c r="G99" t="str">
        <f t="shared" si="9"/>
        <v/>
      </c>
      <c r="H99" t="str">
        <f t="shared" si="10"/>
        <v/>
      </c>
      <c r="I99" t="e">
        <f>VLOOKUP(B99,NRG_IBM!$A$1:$G$1986,2,FALSE)</f>
        <v>#N/A</v>
      </c>
    </row>
    <row r="100" spans="3:9" x14ac:dyDescent="0.25">
      <c r="C100" t="str">
        <f>IFERROR(VLOOKUP(B100,'NRG_MS Teams'!$A$1:$G$1981,2,FALSE),"")</f>
        <v/>
      </c>
      <c r="D100" t="str">
        <f t="shared" si="7"/>
        <v/>
      </c>
      <c r="E100" t="str">
        <f t="shared" si="8"/>
        <v/>
      </c>
      <c r="F100" t="e">
        <f>VLOOKUP(B100,'NRG_MS Teams'!$A$1:$G$1981,2,FALSE)</f>
        <v>#N/A</v>
      </c>
      <c r="G100" t="str">
        <f t="shared" si="9"/>
        <v/>
      </c>
      <c r="H100" t="str">
        <f t="shared" si="10"/>
        <v/>
      </c>
      <c r="I100" t="e">
        <f>VLOOKUP(B100,NRG_IBM!$A$1:$G$1986,2,FALSE)</f>
        <v>#N/A</v>
      </c>
    </row>
    <row r="101" spans="3:9" x14ac:dyDescent="0.25">
      <c r="C101" t="str">
        <f>IFERROR(VLOOKUP(B101,'NRG_MS Teams'!$A$1:$G$1981,2,FALSE),"")</f>
        <v/>
      </c>
      <c r="D101" t="str">
        <f t="shared" si="7"/>
        <v/>
      </c>
      <c r="E101" t="str">
        <f t="shared" si="8"/>
        <v/>
      </c>
      <c r="F101" t="e">
        <f>VLOOKUP(B101,'NRG_MS Teams'!$A$1:$G$1981,2,FALSE)</f>
        <v>#N/A</v>
      </c>
      <c r="G101" t="str">
        <f t="shared" si="9"/>
        <v/>
      </c>
      <c r="H101" t="str">
        <f t="shared" si="10"/>
        <v/>
      </c>
      <c r="I101" t="e">
        <f>VLOOKUP(B101,NRG_IBM!$A$1:$G$1986,2,FALSE)</f>
        <v>#N/A</v>
      </c>
    </row>
    <row r="102" spans="3:9" x14ac:dyDescent="0.25">
      <c r="C102" t="str">
        <f>IFERROR(VLOOKUP(B102,'NRG_MS Teams'!$A$1:$G$1981,2,FALSE),"")</f>
        <v/>
      </c>
      <c r="D102" t="str">
        <f t="shared" si="7"/>
        <v/>
      </c>
      <c r="E102" t="str">
        <f t="shared" si="8"/>
        <v/>
      </c>
      <c r="F102" t="e">
        <f>VLOOKUP(B102,'NRG_MS Teams'!$A$1:$G$1981,2,FALSE)</f>
        <v>#N/A</v>
      </c>
      <c r="G102" t="str">
        <f t="shared" si="9"/>
        <v/>
      </c>
      <c r="H102" t="str">
        <f t="shared" si="10"/>
        <v/>
      </c>
      <c r="I102" t="e">
        <f>VLOOKUP(B102,NRG_IBM!$A$1:$G$1986,2,FALSE)</f>
        <v>#N/A</v>
      </c>
    </row>
    <row r="103" spans="3:9" x14ac:dyDescent="0.25">
      <c r="C103" t="str">
        <f>IFERROR(VLOOKUP(B103,'NRG_MS Teams'!$A$1:$G$1981,2,FALSE),"")</f>
        <v/>
      </c>
      <c r="D103" t="str">
        <f t="shared" si="7"/>
        <v/>
      </c>
      <c r="E103" t="str">
        <f t="shared" si="8"/>
        <v/>
      </c>
      <c r="F103" t="e">
        <f>VLOOKUP(B103,'NRG_MS Teams'!$A$1:$G$1981,2,FALSE)</f>
        <v>#N/A</v>
      </c>
      <c r="G103" t="str">
        <f t="shared" si="9"/>
        <v/>
      </c>
      <c r="H103" t="str">
        <f t="shared" si="10"/>
        <v/>
      </c>
      <c r="I103" t="e">
        <f>VLOOKUP(B103,NRG_IBM!$A$1:$G$1986,2,FALSE)</f>
        <v>#N/A</v>
      </c>
    </row>
    <row r="104" spans="3:9" x14ac:dyDescent="0.25">
      <c r="C104" t="str">
        <f>IFERROR(VLOOKUP(B104,'NRG_MS Teams'!$A$1:$G$1981,2,FALSE),"")</f>
        <v/>
      </c>
      <c r="D104" t="str">
        <f t="shared" si="7"/>
        <v/>
      </c>
      <c r="E104" t="str">
        <f t="shared" si="8"/>
        <v/>
      </c>
      <c r="F104" t="e">
        <f>VLOOKUP(B104,'NRG_MS Teams'!$A$1:$G$1981,2,FALSE)</f>
        <v>#N/A</v>
      </c>
      <c r="G104" t="str">
        <f t="shared" si="9"/>
        <v/>
      </c>
      <c r="H104" t="str">
        <f t="shared" si="10"/>
        <v/>
      </c>
      <c r="I104" t="e">
        <f>VLOOKUP(B104,NRG_IBM!$A$1:$G$1986,2,FALSE)</f>
        <v>#N/A</v>
      </c>
    </row>
    <row r="105" spans="3:9" x14ac:dyDescent="0.25">
      <c r="C105" t="str">
        <f>IFERROR(VLOOKUP(B105,'NRG_MS Teams'!$A$1:$G$1981,2,FALSE),"")</f>
        <v/>
      </c>
      <c r="D105" t="str">
        <f t="shared" si="7"/>
        <v/>
      </c>
      <c r="E105" t="str">
        <f t="shared" si="8"/>
        <v/>
      </c>
      <c r="F105" t="e">
        <f>VLOOKUP(B105,'NRG_MS Teams'!$A$1:$G$1981,2,FALSE)</f>
        <v>#N/A</v>
      </c>
      <c r="G105" t="str">
        <f t="shared" si="9"/>
        <v/>
      </c>
      <c r="H105" t="str">
        <f t="shared" si="10"/>
        <v/>
      </c>
      <c r="I105" t="e">
        <f>VLOOKUP(B105,NRG_IBM!$A$1:$G$1986,2,FALSE)</f>
        <v>#N/A</v>
      </c>
    </row>
    <row r="106" spans="3:9" x14ac:dyDescent="0.25">
      <c r="C106" t="str">
        <f>IFERROR(VLOOKUP(B106,'NRG_MS Teams'!$A$1:$G$1981,2,FALSE),"")</f>
        <v/>
      </c>
      <c r="D106" t="str">
        <f t="shared" si="7"/>
        <v/>
      </c>
      <c r="E106" t="str">
        <f t="shared" si="8"/>
        <v/>
      </c>
      <c r="F106" t="e">
        <f>VLOOKUP(B106,'NRG_MS Teams'!$A$1:$G$1981,2,FALSE)</f>
        <v>#N/A</v>
      </c>
      <c r="G106" t="str">
        <f t="shared" si="9"/>
        <v/>
      </c>
      <c r="H106" t="str">
        <f t="shared" si="10"/>
        <v/>
      </c>
      <c r="I106" t="e">
        <f>VLOOKUP(B106,NRG_IBM!$A$1:$G$1986,2,FALSE)</f>
        <v>#N/A</v>
      </c>
    </row>
    <row r="107" spans="3:9" x14ac:dyDescent="0.25">
      <c r="C107" t="str">
        <f>IFERROR(VLOOKUP(B107,'NRG_MS Teams'!$A$1:$G$1981,2,FALSE),"")</f>
        <v/>
      </c>
      <c r="D107" t="str">
        <f t="shared" si="7"/>
        <v/>
      </c>
      <c r="E107" t="str">
        <f t="shared" si="8"/>
        <v/>
      </c>
      <c r="F107" t="e">
        <f>VLOOKUP(B107,'NRG_MS Teams'!$A$1:$G$1981,2,FALSE)</f>
        <v>#N/A</v>
      </c>
      <c r="G107" t="str">
        <f t="shared" si="9"/>
        <v/>
      </c>
      <c r="H107" t="str">
        <f t="shared" si="10"/>
        <v/>
      </c>
      <c r="I107" t="e">
        <f>VLOOKUP(B107,NRG_IBM!$A$1:$G$1986,2,FALSE)</f>
        <v>#N/A</v>
      </c>
    </row>
    <row r="108" spans="3:9" x14ac:dyDescent="0.25">
      <c r="C108" t="str">
        <f>IFERROR(VLOOKUP(B108,'NRG_MS Teams'!$A$1:$G$1981,2,FALSE),"")</f>
        <v/>
      </c>
      <c r="D108" t="str">
        <f t="shared" si="7"/>
        <v/>
      </c>
      <c r="E108" t="str">
        <f t="shared" si="8"/>
        <v/>
      </c>
      <c r="F108" t="e">
        <f>VLOOKUP(B108,'NRG_MS Teams'!$A$1:$G$1981,2,FALSE)</f>
        <v>#N/A</v>
      </c>
      <c r="G108" t="str">
        <f t="shared" si="9"/>
        <v/>
      </c>
      <c r="H108" t="str">
        <f t="shared" si="10"/>
        <v/>
      </c>
      <c r="I108" t="e">
        <f>VLOOKUP(B108,NRG_IBM!$A$1:$G$1986,2,FALSE)</f>
        <v>#N/A</v>
      </c>
    </row>
    <row r="109" spans="3:9" x14ac:dyDescent="0.25">
      <c r="C109" t="str">
        <f>IFERROR(VLOOKUP(B109,'NRG_MS Teams'!$A$1:$G$1981,2,FALSE),"")</f>
        <v/>
      </c>
      <c r="D109" t="str">
        <f t="shared" si="7"/>
        <v/>
      </c>
      <c r="E109" t="str">
        <f t="shared" si="8"/>
        <v/>
      </c>
      <c r="F109" t="e">
        <f>VLOOKUP(B109,'NRG_MS Teams'!$A$1:$G$1981,2,FALSE)</f>
        <v>#N/A</v>
      </c>
      <c r="G109" t="str">
        <f t="shared" si="9"/>
        <v/>
      </c>
      <c r="H109" t="str">
        <f t="shared" si="10"/>
        <v/>
      </c>
      <c r="I109" t="e">
        <f>VLOOKUP(B109,NRG_IBM!$A$1:$G$1986,2,FALSE)</f>
        <v>#N/A</v>
      </c>
    </row>
    <row r="110" spans="3:9" x14ac:dyDescent="0.25">
      <c r="C110" t="str">
        <f>IFERROR(VLOOKUP(B110,'NRG_MS Teams'!$A$1:$G$1981,2,FALSE),"")</f>
        <v/>
      </c>
      <c r="D110" t="str">
        <f t="shared" si="7"/>
        <v/>
      </c>
      <c r="E110" t="str">
        <f t="shared" si="8"/>
        <v/>
      </c>
      <c r="F110" t="e">
        <f>VLOOKUP(B110,'NRG_MS Teams'!$A$1:$G$1981,2,FALSE)</f>
        <v>#N/A</v>
      </c>
      <c r="G110" t="str">
        <f t="shared" si="9"/>
        <v/>
      </c>
      <c r="H110" t="str">
        <f t="shared" si="10"/>
        <v/>
      </c>
      <c r="I110" t="e">
        <f>VLOOKUP(B110,NRG_IBM!$A$1:$G$1986,2,FALSE)</f>
        <v>#N/A</v>
      </c>
    </row>
    <row r="111" spans="3:9" x14ac:dyDescent="0.25">
      <c r="C111" t="str">
        <f>IFERROR(VLOOKUP(B111,'NRG_MS Teams'!$A$1:$G$1981,2,FALSE),"")</f>
        <v/>
      </c>
      <c r="D111" t="str">
        <f t="shared" si="7"/>
        <v/>
      </c>
      <c r="E111" t="str">
        <f t="shared" si="8"/>
        <v/>
      </c>
      <c r="F111" t="e">
        <f>VLOOKUP(B111,'NRG_MS Teams'!$A$1:$G$1981,2,FALSE)</f>
        <v>#N/A</v>
      </c>
      <c r="G111" t="str">
        <f t="shared" si="9"/>
        <v/>
      </c>
      <c r="H111" t="str">
        <f t="shared" si="10"/>
        <v/>
      </c>
      <c r="I111" t="e">
        <f>VLOOKUP(B111,NRG_IBM!$A$1:$G$1986,2,FALSE)</f>
        <v>#N/A</v>
      </c>
    </row>
    <row r="112" spans="3:9" x14ac:dyDescent="0.25">
      <c r="C112" t="str">
        <f>IFERROR(VLOOKUP(B112,'NRG_MS Teams'!$A$1:$G$1981,2,FALSE),"")</f>
        <v/>
      </c>
      <c r="D112" t="str">
        <f t="shared" si="7"/>
        <v/>
      </c>
      <c r="E112" t="str">
        <f t="shared" si="8"/>
        <v/>
      </c>
      <c r="F112" t="e">
        <f>VLOOKUP(B112,'NRG_MS Teams'!$A$1:$G$1981,2,FALSE)</f>
        <v>#N/A</v>
      </c>
      <c r="G112" t="str">
        <f t="shared" si="9"/>
        <v/>
      </c>
      <c r="H112" t="str">
        <f t="shared" si="10"/>
        <v/>
      </c>
      <c r="I112" t="e">
        <f>VLOOKUP(B112,NRG_IBM!$A$1:$G$1986,2,FALSE)</f>
        <v>#N/A</v>
      </c>
    </row>
    <row r="113" spans="3:9" x14ac:dyDescent="0.25">
      <c r="C113" t="str">
        <f>IFERROR(VLOOKUP(B113,'NRG_MS Teams'!$A$1:$G$1981,2,FALSE),"")</f>
        <v/>
      </c>
      <c r="D113" t="str">
        <f t="shared" si="7"/>
        <v/>
      </c>
      <c r="E113" t="str">
        <f t="shared" si="8"/>
        <v/>
      </c>
      <c r="F113" t="e">
        <f>VLOOKUP(B113,'NRG_MS Teams'!$A$1:$G$1981,2,FALSE)</f>
        <v>#N/A</v>
      </c>
      <c r="G113" t="str">
        <f t="shared" si="9"/>
        <v/>
      </c>
      <c r="H113" t="str">
        <f t="shared" si="10"/>
        <v/>
      </c>
      <c r="I113" t="e">
        <f>VLOOKUP(B113,NRG_IBM!$A$1:$G$1986,2,FALSE)</f>
        <v>#N/A</v>
      </c>
    </row>
    <row r="114" spans="3:9" x14ac:dyDescent="0.25">
      <c r="C114" t="str">
        <f>IFERROR(VLOOKUP(B114,'NRG_MS Teams'!$A$1:$G$1981,2,FALSE),"")</f>
        <v/>
      </c>
      <c r="D114" t="str">
        <f t="shared" si="7"/>
        <v/>
      </c>
      <c r="E114" t="str">
        <f t="shared" si="8"/>
        <v/>
      </c>
      <c r="F114" t="e">
        <f>VLOOKUP(B114,'NRG_MS Teams'!$A$1:$G$1981,2,FALSE)</f>
        <v>#N/A</v>
      </c>
      <c r="G114" t="str">
        <f t="shared" si="9"/>
        <v/>
      </c>
      <c r="H114" t="str">
        <f t="shared" si="10"/>
        <v/>
      </c>
      <c r="I114" t="e">
        <f>VLOOKUP(B114,NRG_IBM!$A$1:$G$1986,2,FALSE)</f>
        <v>#N/A</v>
      </c>
    </row>
    <row r="115" spans="3:9" x14ac:dyDescent="0.25">
      <c r="C115" t="str">
        <f>IFERROR(VLOOKUP(B115,'NRG_MS Teams'!$A$1:$G$1981,2,FALSE),"")</f>
        <v/>
      </c>
      <c r="D115" t="str">
        <f t="shared" si="7"/>
        <v/>
      </c>
      <c r="E115" t="str">
        <f t="shared" si="8"/>
        <v/>
      </c>
      <c r="F115" t="e">
        <f>VLOOKUP(B115,'NRG_MS Teams'!$A$1:$G$1981,2,FALSE)</f>
        <v>#N/A</v>
      </c>
      <c r="G115" t="str">
        <f t="shared" si="9"/>
        <v/>
      </c>
      <c r="H115" t="str">
        <f t="shared" si="10"/>
        <v/>
      </c>
      <c r="I115" t="e">
        <f>VLOOKUP(B115,NRG_IBM!$A$1:$G$1986,2,FALSE)</f>
        <v>#N/A</v>
      </c>
    </row>
    <row r="116" spans="3:9" x14ac:dyDescent="0.25">
      <c r="C116" t="str">
        <f>IFERROR(VLOOKUP(B116,'NRG_MS Teams'!$A$1:$G$1981,2,FALSE),"")</f>
        <v/>
      </c>
      <c r="D116" t="str">
        <f t="shared" si="7"/>
        <v/>
      </c>
      <c r="E116" t="str">
        <f t="shared" si="8"/>
        <v/>
      </c>
      <c r="F116" t="e">
        <f>VLOOKUP(B116,'NRG_MS Teams'!$A$1:$G$1981,2,FALSE)</f>
        <v>#N/A</v>
      </c>
      <c r="G116" t="str">
        <f t="shared" si="9"/>
        <v/>
      </c>
      <c r="H116" t="str">
        <f t="shared" si="10"/>
        <v/>
      </c>
      <c r="I116" t="e">
        <f>VLOOKUP(B116,NRG_IBM!$A$1:$G$1986,2,FALSE)</f>
        <v>#N/A</v>
      </c>
    </row>
    <row r="117" spans="3:9" x14ac:dyDescent="0.25">
      <c r="C117" t="str">
        <f>IFERROR(VLOOKUP(B117,'NRG_MS Teams'!$A$1:$G$1981,2,FALSE),"")</f>
        <v/>
      </c>
      <c r="D117" t="str">
        <f t="shared" si="7"/>
        <v/>
      </c>
      <c r="E117" t="str">
        <f t="shared" si="8"/>
        <v/>
      </c>
      <c r="F117" t="e">
        <f>VLOOKUP(B117,'NRG_MS Teams'!$A$1:$G$1981,2,FALSE)</f>
        <v>#N/A</v>
      </c>
      <c r="G117" t="str">
        <f t="shared" si="9"/>
        <v/>
      </c>
      <c r="H117" t="str">
        <f t="shared" si="10"/>
        <v/>
      </c>
      <c r="I117" t="e">
        <f>VLOOKUP(B117,NRG_IBM!$A$1:$G$1986,2,FALSE)</f>
        <v>#N/A</v>
      </c>
    </row>
    <row r="118" spans="3:9" x14ac:dyDescent="0.25">
      <c r="C118" t="str">
        <f>IFERROR(VLOOKUP(B118,'NRG_MS Teams'!$A$1:$G$1981,2,FALSE),"")</f>
        <v/>
      </c>
      <c r="D118" t="str">
        <f t="shared" si="7"/>
        <v/>
      </c>
      <c r="E118" t="str">
        <f t="shared" si="8"/>
        <v/>
      </c>
      <c r="F118" t="e">
        <f>VLOOKUP(B118,'NRG_MS Teams'!$A$1:$G$1981,2,FALSE)</f>
        <v>#N/A</v>
      </c>
      <c r="G118" t="str">
        <f t="shared" si="9"/>
        <v/>
      </c>
      <c r="H118" t="str">
        <f t="shared" si="10"/>
        <v/>
      </c>
      <c r="I118" t="e">
        <f>VLOOKUP(B118,NRG_IBM!$A$1:$G$1986,2,FALSE)</f>
        <v>#N/A</v>
      </c>
    </row>
    <row r="119" spans="3:9" x14ac:dyDescent="0.25">
      <c r="C119" t="str">
        <f>IFERROR(VLOOKUP(B119,'NRG_MS Teams'!$A$1:$G$1981,2,FALSE),"")</f>
        <v/>
      </c>
      <c r="D119" t="str">
        <f t="shared" si="7"/>
        <v/>
      </c>
      <c r="E119" t="str">
        <f t="shared" si="8"/>
        <v/>
      </c>
      <c r="F119" t="e">
        <f>VLOOKUP(B119,'NRG_MS Teams'!$A$1:$G$1981,2,FALSE)</f>
        <v>#N/A</v>
      </c>
      <c r="G119" t="str">
        <f t="shared" si="9"/>
        <v/>
      </c>
      <c r="H119" t="str">
        <f t="shared" si="10"/>
        <v/>
      </c>
      <c r="I119" t="e">
        <f>VLOOKUP(B119,NRG_IBM!$A$1:$G$1986,2,FALSE)</f>
        <v>#N/A</v>
      </c>
    </row>
    <row r="120" spans="3:9" x14ac:dyDescent="0.25">
      <c r="C120" t="str">
        <f>IFERROR(VLOOKUP(B120,'NRG_MS Teams'!$A$1:$G$1981,2,FALSE),"")</f>
        <v/>
      </c>
      <c r="D120" t="str">
        <f t="shared" si="7"/>
        <v/>
      </c>
      <c r="E120" t="str">
        <f t="shared" si="8"/>
        <v/>
      </c>
      <c r="F120" t="e">
        <f>VLOOKUP(B120,'NRG_MS Teams'!$A$1:$G$1981,2,FALSE)</f>
        <v>#N/A</v>
      </c>
      <c r="G120" t="str">
        <f t="shared" si="9"/>
        <v/>
      </c>
      <c r="H120" t="str">
        <f t="shared" si="10"/>
        <v/>
      </c>
      <c r="I120" t="e">
        <f>VLOOKUP(B120,NRG_IBM!$A$1:$G$1986,2,FALSE)</f>
        <v>#N/A</v>
      </c>
    </row>
    <row r="121" spans="3:9" x14ac:dyDescent="0.25">
      <c r="C121" t="str">
        <f>IFERROR(VLOOKUP(B121,'NRG_MS Teams'!$A$1:$G$1981,2,FALSE),"")</f>
        <v/>
      </c>
      <c r="D121" t="str">
        <f t="shared" si="7"/>
        <v/>
      </c>
      <c r="E121" t="str">
        <f t="shared" si="8"/>
        <v/>
      </c>
      <c r="F121" t="e">
        <f>VLOOKUP(B121,'NRG_MS Teams'!$A$1:$G$1981,2,FALSE)</f>
        <v>#N/A</v>
      </c>
      <c r="G121" t="str">
        <f t="shared" si="9"/>
        <v/>
      </c>
      <c r="H121" t="str">
        <f t="shared" si="10"/>
        <v/>
      </c>
      <c r="I121" t="e">
        <f>VLOOKUP(B121,NRG_IBM!$A$1:$G$1986,2,FALSE)</f>
        <v>#N/A</v>
      </c>
    </row>
    <row r="122" spans="3:9" x14ac:dyDescent="0.25">
      <c r="C122" t="str">
        <f>IFERROR(VLOOKUP(B122,'NRG_MS Teams'!$A$1:$G$1981,2,FALSE),"")</f>
        <v/>
      </c>
      <c r="D122" t="str">
        <f t="shared" si="7"/>
        <v/>
      </c>
      <c r="E122" t="str">
        <f t="shared" si="8"/>
        <v/>
      </c>
      <c r="F122" t="e">
        <f>VLOOKUP(B122,'NRG_MS Teams'!$A$1:$G$1981,2,FALSE)</f>
        <v>#N/A</v>
      </c>
      <c r="G122" t="str">
        <f t="shared" si="9"/>
        <v/>
      </c>
      <c r="H122" t="str">
        <f t="shared" si="10"/>
        <v/>
      </c>
      <c r="I122" t="e">
        <f>VLOOKUP(B122,NRG_IBM!$A$1:$G$1986,2,FALSE)</f>
        <v>#N/A</v>
      </c>
    </row>
    <row r="123" spans="3:9" x14ac:dyDescent="0.25">
      <c r="C123" t="str">
        <f>IFERROR(VLOOKUP(B123,'NRG_MS Teams'!$A$1:$G$1981,2,FALSE),"")</f>
        <v/>
      </c>
      <c r="D123" t="str">
        <f t="shared" si="7"/>
        <v/>
      </c>
      <c r="E123" t="str">
        <f t="shared" si="8"/>
        <v/>
      </c>
      <c r="F123" t="e">
        <f>VLOOKUP(B123,'NRG_MS Teams'!$A$1:$G$1981,2,FALSE)</f>
        <v>#N/A</v>
      </c>
      <c r="G123" t="str">
        <f t="shared" si="9"/>
        <v/>
      </c>
      <c r="H123" t="str">
        <f t="shared" si="10"/>
        <v/>
      </c>
      <c r="I123" t="e">
        <f>VLOOKUP(B123,NRG_IBM!$A$1:$G$1986,2,FALSE)</f>
        <v>#N/A</v>
      </c>
    </row>
    <row r="124" spans="3:9" x14ac:dyDescent="0.25">
      <c r="C124" t="str">
        <f>IFERROR(VLOOKUP(B124,'NRG_MS Teams'!$A$1:$G$1981,2,FALSE),"")</f>
        <v/>
      </c>
      <c r="D124" t="str">
        <f t="shared" si="7"/>
        <v/>
      </c>
      <c r="E124" t="str">
        <f t="shared" si="8"/>
        <v/>
      </c>
      <c r="F124" t="e">
        <f>VLOOKUP(B124,'NRG_MS Teams'!$A$1:$G$1981,2,FALSE)</f>
        <v>#N/A</v>
      </c>
      <c r="G124" t="str">
        <f t="shared" si="9"/>
        <v/>
      </c>
      <c r="H124" t="str">
        <f t="shared" si="10"/>
        <v/>
      </c>
      <c r="I124" t="e">
        <f>VLOOKUP(B124,NRG_IBM!$A$1:$G$1986,2,FALSE)</f>
        <v>#N/A</v>
      </c>
    </row>
    <row r="125" spans="3:9" x14ac:dyDescent="0.25">
      <c r="C125" t="str">
        <f>IFERROR(VLOOKUP(B125,'NRG_MS Teams'!$A$1:$G$1981,2,FALSE),"")</f>
        <v/>
      </c>
      <c r="D125" t="str">
        <f t="shared" si="7"/>
        <v/>
      </c>
      <c r="E125" t="str">
        <f t="shared" si="8"/>
        <v/>
      </c>
      <c r="F125" t="e">
        <f>VLOOKUP(B125,'NRG_MS Teams'!$A$1:$G$1981,2,FALSE)</f>
        <v>#N/A</v>
      </c>
      <c r="G125" t="str">
        <f t="shared" si="9"/>
        <v/>
      </c>
      <c r="H125" t="str">
        <f t="shared" si="10"/>
        <v/>
      </c>
      <c r="I125" t="e">
        <f>VLOOKUP(B125,NRG_IBM!$A$1:$G$1986,2,FALSE)</f>
        <v>#N/A</v>
      </c>
    </row>
    <row r="126" spans="3:9" x14ac:dyDescent="0.25">
      <c r="C126" t="str">
        <f>IFERROR(VLOOKUP(B126,'NRG_MS Teams'!$A$1:$G$1981,2,FALSE),"")</f>
        <v/>
      </c>
      <c r="D126" t="str">
        <f t="shared" si="7"/>
        <v/>
      </c>
      <c r="E126" t="str">
        <f t="shared" si="8"/>
        <v/>
      </c>
      <c r="F126" t="e">
        <f>VLOOKUP(B126,'NRG_MS Teams'!$A$1:$G$1981,2,FALSE)</f>
        <v>#N/A</v>
      </c>
      <c r="G126" t="str">
        <f t="shared" si="9"/>
        <v/>
      </c>
      <c r="H126" t="str">
        <f t="shared" si="10"/>
        <v/>
      </c>
      <c r="I126" t="e">
        <f>VLOOKUP(B126,NRG_IBM!$A$1:$G$1986,2,FALSE)</f>
        <v>#N/A</v>
      </c>
    </row>
    <row r="127" spans="3:9" x14ac:dyDescent="0.25">
      <c r="C127" t="str">
        <f>IFERROR(VLOOKUP(B127,'NRG_MS Teams'!$A$1:$G$1981,2,FALSE),"")</f>
        <v/>
      </c>
      <c r="D127" t="str">
        <f t="shared" si="7"/>
        <v/>
      </c>
      <c r="E127" t="str">
        <f t="shared" si="8"/>
        <v/>
      </c>
      <c r="F127" t="e">
        <f>VLOOKUP(B127,'NRG_MS Teams'!$A$1:$G$1981,2,FALSE)</f>
        <v>#N/A</v>
      </c>
      <c r="G127" t="str">
        <f t="shared" si="9"/>
        <v/>
      </c>
      <c r="H127" t="str">
        <f t="shared" si="10"/>
        <v/>
      </c>
      <c r="I127" t="e">
        <f>VLOOKUP(B127,NRG_IBM!$A$1:$G$1986,2,FALSE)</f>
        <v>#N/A</v>
      </c>
    </row>
    <row r="128" spans="3:9" x14ac:dyDescent="0.25">
      <c r="C128" t="str">
        <f>IFERROR(VLOOKUP(B128,'NRG_MS Teams'!$A$1:$G$1981,2,FALSE),"")</f>
        <v/>
      </c>
      <c r="D128" t="str">
        <f t="shared" si="7"/>
        <v/>
      </c>
      <c r="E128" t="str">
        <f t="shared" si="8"/>
        <v/>
      </c>
      <c r="F128" t="e">
        <f>VLOOKUP(B128,'NRG_MS Teams'!$A$1:$G$1981,2,FALSE)</f>
        <v>#N/A</v>
      </c>
      <c r="G128" t="str">
        <f t="shared" si="9"/>
        <v/>
      </c>
      <c r="H128" t="str">
        <f t="shared" si="10"/>
        <v/>
      </c>
      <c r="I128" t="e">
        <f>VLOOKUP(B128,NRG_IBM!$A$1:$G$1986,2,FALSE)</f>
        <v>#N/A</v>
      </c>
    </row>
    <row r="129" spans="3:9" x14ac:dyDescent="0.25">
      <c r="C129" t="str">
        <f>IFERROR(VLOOKUP(B129,'NRG_MS Teams'!$A$1:$G$1981,2,FALSE),"")</f>
        <v/>
      </c>
      <c r="D129" t="str">
        <f t="shared" ref="D129:D192" si="11">IF(E129="","","x")</f>
        <v/>
      </c>
      <c r="E129" t="str">
        <f t="shared" si="8"/>
        <v/>
      </c>
      <c r="F129" t="e">
        <f>VLOOKUP(B129,'NRG_MS Teams'!$A$1:$G$1981,2,FALSE)</f>
        <v>#N/A</v>
      </c>
      <c r="G129" t="str">
        <f t="shared" si="9"/>
        <v/>
      </c>
      <c r="H129" t="str">
        <f t="shared" si="10"/>
        <v/>
      </c>
      <c r="I129" t="e">
        <f>VLOOKUP(B129,NRG_IBM!$A$1:$G$1986,2,FALSE)</f>
        <v>#N/A</v>
      </c>
    </row>
    <row r="130" spans="3:9" x14ac:dyDescent="0.25">
      <c r="C130" t="str">
        <f>IFERROR(VLOOKUP(B130,'NRG_MS Teams'!$A$1:$G$1981,2,FALSE),"")</f>
        <v/>
      </c>
      <c r="D130" t="str">
        <f t="shared" si="11"/>
        <v/>
      </c>
      <c r="E130" t="str">
        <f t="shared" ref="E130:E193" si="12">IFERROR(F130,"")</f>
        <v/>
      </c>
      <c r="F130" t="e">
        <f>VLOOKUP(B130,'NRG_MS Teams'!$A$1:$G$1981,2,FALSE)</f>
        <v>#N/A</v>
      </c>
      <c r="G130" t="str">
        <f t="shared" ref="G130:G193" si="13">IF(H130="","","x")</f>
        <v/>
      </c>
      <c r="H130" t="str">
        <f t="shared" ref="H130:H193" si="14">IFERROR(I130,"")</f>
        <v/>
      </c>
      <c r="I130" t="e">
        <f>VLOOKUP(B130,NRG_IBM!$A$1:$G$1986,2,FALSE)</f>
        <v>#N/A</v>
      </c>
    </row>
    <row r="131" spans="3:9" x14ac:dyDescent="0.25">
      <c r="C131" t="str">
        <f>IFERROR(VLOOKUP(B131,'NRG_MS Teams'!$A$1:$G$1981,2,FALSE),"")</f>
        <v/>
      </c>
      <c r="D131" t="str">
        <f t="shared" si="11"/>
        <v/>
      </c>
      <c r="E131" t="str">
        <f t="shared" si="12"/>
        <v/>
      </c>
      <c r="F131" t="e">
        <f>VLOOKUP(B131,'NRG_MS Teams'!$A$1:$G$1981,2,FALSE)</f>
        <v>#N/A</v>
      </c>
      <c r="G131" t="str">
        <f t="shared" si="13"/>
        <v/>
      </c>
      <c r="H131" t="str">
        <f t="shared" si="14"/>
        <v/>
      </c>
      <c r="I131" t="e">
        <f>VLOOKUP(B131,NRG_IBM!$A$1:$G$1986,2,FALSE)</f>
        <v>#N/A</v>
      </c>
    </row>
    <row r="132" spans="3:9" x14ac:dyDescent="0.25">
      <c r="C132" t="str">
        <f>IFERROR(VLOOKUP(B132,'NRG_MS Teams'!$A$1:$G$1981,2,FALSE),"")</f>
        <v/>
      </c>
      <c r="D132" t="str">
        <f t="shared" si="11"/>
        <v/>
      </c>
      <c r="E132" t="str">
        <f t="shared" si="12"/>
        <v/>
      </c>
      <c r="F132" t="e">
        <f>VLOOKUP(B132,'NRG_MS Teams'!$A$1:$G$1981,2,FALSE)</f>
        <v>#N/A</v>
      </c>
      <c r="G132" t="str">
        <f t="shared" si="13"/>
        <v/>
      </c>
      <c r="H132" t="str">
        <f t="shared" si="14"/>
        <v/>
      </c>
      <c r="I132" t="e">
        <f>VLOOKUP(B132,NRG_IBM!$A$1:$G$1986,2,FALSE)</f>
        <v>#N/A</v>
      </c>
    </row>
    <row r="133" spans="3:9" x14ac:dyDescent="0.25">
      <c r="C133" t="str">
        <f>IFERROR(VLOOKUP(B133,'NRG_MS Teams'!$A$1:$G$1981,2,FALSE),"")</f>
        <v/>
      </c>
      <c r="D133" t="str">
        <f t="shared" si="11"/>
        <v/>
      </c>
      <c r="E133" t="str">
        <f t="shared" si="12"/>
        <v/>
      </c>
      <c r="F133" t="e">
        <f>VLOOKUP(B133,'NRG_MS Teams'!$A$1:$G$1981,2,FALSE)</f>
        <v>#N/A</v>
      </c>
      <c r="G133" t="str">
        <f t="shared" si="13"/>
        <v/>
      </c>
      <c r="H133" t="str">
        <f t="shared" si="14"/>
        <v/>
      </c>
      <c r="I133" t="e">
        <f>VLOOKUP(B133,NRG_IBM!$A$1:$G$1986,2,FALSE)</f>
        <v>#N/A</v>
      </c>
    </row>
    <row r="134" spans="3:9" x14ac:dyDescent="0.25">
      <c r="C134" t="str">
        <f>IFERROR(VLOOKUP(B134,'NRG_MS Teams'!$A$1:$G$1981,2,FALSE),"")</f>
        <v/>
      </c>
      <c r="D134" t="str">
        <f t="shared" si="11"/>
        <v/>
      </c>
      <c r="E134" t="str">
        <f t="shared" si="12"/>
        <v/>
      </c>
      <c r="F134" t="e">
        <f>VLOOKUP(B134,'NRG_MS Teams'!$A$1:$G$1981,2,FALSE)</f>
        <v>#N/A</v>
      </c>
      <c r="G134" t="str">
        <f t="shared" si="13"/>
        <v/>
      </c>
      <c r="H134" t="str">
        <f t="shared" si="14"/>
        <v/>
      </c>
      <c r="I134" t="e">
        <f>VLOOKUP(B134,NRG_IBM!$A$1:$G$1986,2,FALSE)</f>
        <v>#N/A</v>
      </c>
    </row>
    <row r="135" spans="3:9" x14ac:dyDescent="0.25">
      <c r="C135" t="str">
        <f>IFERROR(VLOOKUP(B135,'NRG_MS Teams'!$A$1:$G$1981,2,FALSE),"")</f>
        <v/>
      </c>
      <c r="D135" t="str">
        <f t="shared" si="11"/>
        <v/>
      </c>
      <c r="E135" t="str">
        <f t="shared" si="12"/>
        <v/>
      </c>
      <c r="F135" t="e">
        <f>VLOOKUP(B135,'NRG_MS Teams'!$A$1:$G$1981,2,FALSE)</f>
        <v>#N/A</v>
      </c>
      <c r="G135" t="str">
        <f t="shared" si="13"/>
        <v/>
      </c>
      <c r="H135" t="str">
        <f t="shared" si="14"/>
        <v/>
      </c>
      <c r="I135" t="e">
        <f>VLOOKUP(B135,NRG_IBM!$A$1:$G$1986,2,FALSE)</f>
        <v>#N/A</v>
      </c>
    </row>
    <row r="136" spans="3:9" x14ac:dyDescent="0.25">
      <c r="C136" t="str">
        <f>IFERROR(VLOOKUP(B136,'NRG_MS Teams'!$A$1:$G$1981,2,FALSE),"")</f>
        <v/>
      </c>
      <c r="D136" t="str">
        <f t="shared" si="11"/>
        <v/>
      </c>
      <c r="E136" t="str">
        <f t="shared" si="12"/>
        <v/>
      </c>
      <c r="F136" t="e">
        <f>VLOOKUP(B136,'NRG_MS Teams'!$A$1:$G$1981,2,FALSE)</f>
        <v>#N/A</v>
      </c>
      <c r="G136" t="str">
        <f t="shared" si="13"/>
        <v/>
      </c>
      <c r="H136" t="str">
        <f t="shared" si="14"/>
        <v/>
      </c>
      <c r="I136" t="e">
        <f>VLOOKUP(B136,NRG_IBM!$A$1:$G$1986,2,FALSE)</f>
        <v>#N/A</v>
      </c>
    </row>
    <row r="137" spans="3:9" x14ac:dyDescent="0.25">
      <c r="C137" t="str">
        <f>IFERROR(VLOOKUP(B137,'NRG_MS Teams'!$A$1:$G$1981,2,FALSE),"")</f>
        <v/>
      </c>
      <c r="D137" t="str">
        <f t="shared" si="11"/>
        <v/>
      </c>
      <c r="E137" t="str">
        <f t="shared" si="12"/>
        <v/>
      </c>
      <c r="F137" t="e">
        <f>VLOOKUP(B137,'NRG_MS Teams'!$A$1:$G$1981,2,FALSE)</f>
        <v>#N/A</v>
      </c>
      <c r="G137" t="str">
        <f t="shared" si="13"/>
        <v/>
      </c>
      <c r="H137" t="str">
        <f t="shared" si="14"/>
        <v/>
      </c>
      <c r="I137" t="e">
        <f>VLOOKUP(B137,NRG_IBM!$A$1:$G$1986,2,FALSE)</f>
        <v>#N/A</v>
      </c>
    </row>
    <row r="138" spans="3:9" x14ac:dyDescent="0.25">
      <c r="C138" t="str">
        <f>IFERROR(VLOOKUP(B138,'NRG_MS Teams'!$A$1:$G$1981,2,FALSE),"")</f>
        <v/>
      </c>
      <c r="D138" t="str">
        <f t="shared" si="11"/>
        <v/>
      </c>
      <c r="E138" t="str">
        <f t="shared" si="12"/>
        <v/>
      </c>
      <c r="F138" t="e">
        <f>VLOOKUP(B138,'NRG_MS Teams'!$A$1:$G$1981,2,FALSE)</f>
        <v>#N/A</v>
      </c>
      <c r="G138" t="str">
        <f t="shared" si="13"/>
        <v/>
      </c>
      <c r="H138" t="str">
        <f t="shared" si="14"/>
        <v/>
      </c>
      <c r="I138" t="e">
        <f>VLOOKUP(B138,NRG_IBM!$A$1:$G$1986,2,FALSE)</f>
        <v>#N/A</v>
      </c>
    </row>
    <row r="139" spans="3:9" x14ac:dyDescent="0.25">
      <c r="C139" t="str">
        <f>IFERROR(VLOOKUP(B139,'NRG_MS Teams'!$A$1:$G$1981,2,FALSE),"")</f>
        <v/>
      </c>
      <c r="D139" t="str">
        <f t="shared" si="11"/>
        <v/>
      </c>
      <c r="E139" t="str">
        <f t="shared" si="12"/>
        <v/>
      </c>
      <c r="F139" t="e">
        <f>VLOOKUP(B139,'NRG_MS Teams'!$A$1:$G$1981,2,FALSE)</f>
        <v>#N/A</v>
      </c>
      <c r="G139" t="str">
        <f t="shared" si="13"/>
        <v/>
      </c>
      <c r="H139" t="str">
        <f t="shared" si="14"/>
        <v/>
      </c>
      <c r="I139" t="e">
        <f>VLOOKUP(B139,NRG_IBM!$A$1:$G$1986,2,FALSE)</f>
        <v>#N/A</v>
      </c>
    </row>
    <row r="140" spans="3:9" x14ac:dyDescent="0.25">
      <c r="C140" t="str">
        <f>IFERROR(VLOOKUP(B140,'NRG_MS Teams'!$A$1:$G$1981,2,FALSE),"")</f>
        <v/>
      </c>
      <c r="D140" t="str">
        <f t="shared" si="11"/>
        <v/>
      </c>
      <c r="E140" t="str">
        <f t="shared" si="12"/>
        <v/>
      </c>
      <c r="F140" t="e">
        <f>VLOOKUP(B140,'NRG_MS Teams'!$A$1:$G$1981,2,FALSE)</f>
        <v>#N/A</v>
      </c>
      <c r="G140" t="str">
        <f t="shared" si="13"/>
        <v/>
      </c>
      <c r="H140" t="str">
        <f t="shared" si="14"/>
        <v/>
      </c>
      <c r="I140" t="e">
        <f>VLOOKUP(B140,NRG_IBM!$A$1:$G$1986,2,FALSE)</f>
        <v>#N/A</v>
      </c>
    </row>
    <row r="141" spans="3:9" x14ac:dyDescent="0.25">
      <c r="C141" t="str">
        <f>IFERROR(VLOOKUP(B141,'NRG_MS Teams'!$A$1:$G$1981,2,FALSE),"")</f>
        <v/>
      </c>
      <c r="D141" t="str">
        <f t="shared" si="11"/>
        <v/>
      </c>
      <c r="E141" t="str">
        <f t="shared" si="12"/>
        <v/>
      </c>
      <c r="F141" t="e">
        <f>VLOOKUP(B141,'NRG_MS Teams'!$A$1:$G$1981,2,FALSE)</f>
        <v>#N/A</v>
      </c>
      <c r="G141" t="str">
        <f t="shared" si="13"/>
        <v/>
      </c>
      <c r="H141" t="str">
        <f t="shared" si="14"/>
        <v/>
      </c>
      <c r="I141" t="e">
        <f>VLOOKUP(B141,NRG_IBM!$A$1:$G$1986,2,FALSE)</f>
        <v>#N/A</v>
      </c>
    </row>
    <row r="142" spans="3:9" x14ac:dyDescent="0.25">
      <c r="C142" t="str">
        <f>IFERROR(VLOOKUP(B142,'NRG_MS Teams'!$A$1:$G$1981,2,FALSE),"")</f>
        <v/>
      </c>
      <c r="D142" t="str">
        <f t="shared" si="11"/>
        <v/>
      </c>
      <c r="E142" t="str">
        <f t="shared" si="12"/>
        <v/>
      </c>
      <c r="F142" t="e">
        <f>VLOOKUP(B142,'NRG_MS Teams'!$A$1:$G$1981,2,FALSE)</f>
        <v>#N/A</v>
      </c>
      <c r="G142" t="str">
        <f t="shared" si="13"/>
        <v/>
      </c>
      <c r="H142" t="str">
        <f t="shared" si="14"/>
        <v/>
      </c>
      <c r="I142" t="e">
        <f>VLOOKUP(B142,NRG_IBM!$A$1:$G$1986,2,FALSE)</f>
        <v>#N/A</v>
      </c>
    </row>
    <row r="143" spans="3:9" x14ac:dyDescent="0.25">
      <c r="C143" t="str">
        <f>IFERROR(VLOOKUP(B143,'NRG_MS Teams'!$A$1:$G$1981,2,FALSE),"")</f>
        <v/>
      </c>
      <c r="D143" t="str">
        <f t="shared" si="11"/>
        <v/>
      </c>
      <c r="E143" t="str">
        <f t="shared" si="12"/>
        <v/>
      </c>
      <c r="F143" t="e">
        <f>VLOOKUP(B143,'NRG_MS Teams'!$A$1:$G$1981,2,FALSE)</f>
        <v>#N/A</v>
      </c>
      <c r="G143" t="str">
        <f t="shared" si="13"/>
        <v/>
      </c>
      <c r="H143" t="str">
        <f t="shared" si="14"/>
        <v/>
      </c>
      <c r="I143" t="e">
        <f>VLOOKUP(B143,NRG_IBM!$A$1:$G$1986,2,FALSE)</f>
        <v>#N/A</v>
      </c>
    </row>
    <row r="144" spans="3:9" x14ac:dyDescent="0.25">
      <c r="C144" t="str">
        <f>IFERROR(VLOOKUP(B144,'NRG_MS Teams'!$A$1:$G$1981,2,FALSE),"")</f>
        <v/>
      </c>
      <c r="D144" t="str">
        <f t="shared" si="11"/>
        <v/>
      </c>
      <c r="E144" t="str">
        <f t="shared" si="12"/>
        <v/>
      </c>
      <c r="F144" t="e">
        <f>VLOOKUP(B144,'NRG_MS Teams'!$A$1:$G$1981,2,FALSE)</f>
        <v>#N/A</v>
      </c>
      <c r="G144" t="str">
        <f t="shared" si="13"/>
        <v/>
      </c>
      <c r="H144" t="str">
        <f t="shared" si="14"/>
        <v/>
      </c>
      <c r="I144" t="e">
        <f>VLOOKUP(B144,NRG_IBM!$A$1:$G$1986,2,FALSE)</f>
        <v>#N/A</v>
      </c>
    </row>
    <row r="145" spans="3:9" x14ac:dyDescent="0.25">
      <c r="C145" t="str">
        <f>IFERROR(VLOOKUP(B145,'NRG_MS Teams'!$A$1:$G$1981,2,FALSE),"")</f>
        <v/>
      </c>
      <c r="D145" t="str">
        <f t="shared" si="11"/>
        <v/>
      </c>
      <c r="E145" t="str">
        <f t="shared" si="12"/>
        <v/>
      </c>
      <c r="F145" t="e">
        <f>VLOOKUP(B145,'NRG_MS Teams'!$A$1:$G$1981,2,FALSE)</f>
        <v>#N/A</v>
      </c>
      <c r="G145" t="str">
        <f t="shared" si="13"/>
        <v/>
      </c>
      <c r="H145" t="str">
        <f t="shared" si="14"/>
        <v/>
      </c>
      <c r="I145" t="e">
        <f>VLOOKUP(B145,NRG_IBM!$A$1:$G$1986,2,FALSE)</f>
        <v>#N/A</v>
      </c>
    </row>
    <row r="146" spans="3:9" x14ac:dyDescent="0.25">
      <c r="C146" t="str">
        <f>IFERROR(VLOOKUP(B146,'NRG_MS Teams'!$A$1:$G$1981,2,FALSE),"")</f>
        <v/>
      </c>
      <c r="D146" t="str">
        <f t="shared" si="11"/>
        <v/>
      </c>
      <c r="E146" t="str">
        <f t="shared" si="12"/>
        <v/>
      </c>
      <c r="F146" t="e">
        <f>VLOOKUP(B146,'NRG_MS Teams'!$A$1:$G$1981,2,FALSE)</f>
        <v>#N/A</v>
      </c>
      <c r="G146" t="str">
        <f t="shared" si="13"/>
        <v/>
      </c>
      <c r="H146" t="str">
        <f t="shared" si="14"/>
        <v/>
      </c>
      <c r="I146" t="e">
        <f>VLOOKUP(B146,NRG_IBM!$A$1:$G$1986,2,FALSE)</f>
        <v>#N/A</v>
      </c>
    </row>
    <row r="147" spans="3:9" x14ac:dyDescent="0.25">
      <c r="C147" t="str">
        <f>IFERROR(VLOOKUP(B147,'NRG_MS Teams'!$A$1:$G$1981,2,FALSE),"")</f>
        <v/>
      </c>
      <c r="D147" t="str">
        <f t="shared" si="11"/>
        <v/>
      </c>
      <c r="E147" t="str">
        <f t="shared" si="12"/>
        <v/>
      </c>
      <c r="F147" t="e">
        <f>VLOOKUP(B147,'NRG_MS Teams'!$A$1:$G$1981,2,FALSE)</f>
        <v>#N/A</v>
      </c>
      <c r="G147" t="str">
        <f t="shared" si="13"/>
        <v/>
      </c>
      <c r="H147" t="str">
        <f t="shared" si="14"/>
        <v/>
      </c>
      <c r="I147" t="e">
        <f>VLOOKUP(B147,NRG_IBM!$A$1:$G$1986,2,FALSE)</f>
        <v>#N/A</v>
      </c>
    </row>
    <row r="148" spans="3:9" x14ac:dyDescent="0.25">
      <c r="C148" t="str">
        <f>IFERROR(VLOOKUP(B148,'NRG_MS Teams'!$A$1:$G$1981,2,FALSE),"")</f>
        <v/>
      </c>
      <c r="D148" t="str">
        <f t="shared" si="11"/>
        <v/>
      </c>
      <c r="E148" t="str">
        <f t="shared" si="12"/>
        <v/>
      </c>
      <c r="F148" t="e">
        <f>VLOOKUP(B148,'NRG_MS Teams'!$A$1:$G$1981,2,FALSE)</f>
        <v>#N/A</v>
      </c>
      <c r="G148" t="str">
        <f t="shared" si="13"/>
        <v/>
      </c>
      <c r="H148" t="str">
        <f t="shared" si="14"/>
        <v/>
      </c>
      <c r="I148" t="e">
        <f>VLOOKUP(B148,NRG_IBM!$A$1:$G$1986,2,FALSE)</f>
        <v>#N/A</v>
      </c>
    </row>
    <row r="149" spans="3:9" x14ac:dyDescent="0.25">
      <c r="C149" t="str">
        <f>IFERROR(VLOOKUP(B149,'NRG_MS Teams'!$A$1:$G$1981,2,FALSE),"")</f>
        <v/>
      </c>
      <c r="D149" t="str">
        <f t="shared" si="11"/>
        <v/>
      </c>
      <c r="E149" t="str">
        <f t="shared" si="12"/>
        <v/>
      </c>
      <c r="F149" t="e">
        <f>VLOOKUP(B149,'NRG_MS Teams'!$A$1:$G$1981,2,FALSE)</f>
        <v>#N/A</v>
      </c>
      <c r="G149" t="str">
        <f t="shared" si="13"/>
        <v/>
      </c>
      <c r="H149" t="str">
        <f t="shared" si="14"/>
        <v/>
      </c>
      <c r="I149" t="e">
        <f>VLOOKUP(B149,NRG_IBM!$A$1:$G$1986,2,FALSE)</f>
        <v>#N/A</v>
      </c>
    </row>
    <row r="150" spans="3:9" x14ac:dyDescent="0.25">
      <c r="C150" t="str">
        <f>IFERROR(VLOOKUP(B150,'NRG_MS Teams'!$A$1:$G$1981,2,FALSE),"")</f>
        <v/>
      </c>
      <c r="D150" t="str">
        <f t="shared" si="11"/>
        <v/>
      </c>
      <c r="E150" t="str">
        <f t="shared" si="12"/>
        <v/>
      </c>
      <c r="F150" t="e">
        <f>VLOOKUP(B150,'NRG_MS Teams'!$A$1:$G$1981,2,FALSE)</f>
        <v>#N/A</v>
      </c>
      <c r="G150" t="str">
        <f t="shared" si="13"/>
        <v/>
      </c>
      <c r="H150" t="str">
        <f t="shared" si="14"/>
        <v/>
      </c>
      <c r="I150" t="e">
        <f>VLOOKUP(B150,NRG_IBM!$A$1:$G$1986,2,FALSE)</f>
        <v>#N/A</v>
      </c>
    </row>
    <row r="151" spans="3:9" x14ac:dyDescent="0.25">
      <c r="C151" t="str">
        <f>IFERROR(VLOOKUP(B151,'NRG_MS Teams'!$A$1:$G$1981,2,FALSE),"")</f>
        <v/>
      </c>
      <c r="D151" t="str">
        <f t="shared" si="11"/>
        <v/>
      </c>
      <c r="E151" t="str">
        <f t="shared" si="12"/>
        <v/>
      </c>
      <c r="F151" t="e">
        <f>VLOOKUP(B151,'NRG_MS Teams'!$A$1:$G$1981,2,FALSE)</f>
        <v>#N/A</v>
      </c>
      <c r="G151" t="str">
        <f t="shared" si="13"/>
        <v/>
      </c>
      <c r="H151" t="str">
        <f t="shared" si="14"/>
        <v/>
      </c>
      <c r="I151" t="e">
        <f>VLOOKUP(B151,NRG_IBM!$A$1:$G$1986,2,FALSE)</f>
        <v>#N/A</v>
      </c>
    </row>
    <row r="152" spans="3:9" x14ac:dyDescent="0.25">
      <c r="C152" t="str">
        <f>IFERROR(VLOOKUP(B152,'NRG_MS Teams'!$A$1:$G$1981,2,FALSE),"")</f>
        <v/>
      </c>
      <c r="D152" t="str">
        <f t="shared" si="11"/>
        <v/>
      </c>
      <c r="E152" t="str">
        <f t="shared" si="12"/>
        <v/>
      </c>
      <c r="F152" t="e">
        <f>VLOOKUP(B152,'NRG_MS Teams'!$A$1:$G$1981,2,FALSE)</f>
        <v>#N/A</v>
      </c>
      <c r="G152" t="str">
        <f t="shared" si="13"/>
        <v/>
      </c>
      <c r="H152" t="str">
        <f t="shared" si="14"/>
        <v/>
      </c>
      <c r="I152" t="e">
        <f>VLOOKUP(B152,NRG_IBM!$A$1:$G$1986,2,FALSE)</f>
        <v>#N/A</v>
      </c>
    </row>
    <row r="153" spans="3:9" x14ac:dyDescent="0.25">
      <c r="C153" t="str">
        <f>IFERROR(VLOOKUP(B153,'NRG_MS Teams'!$A$1:$G$1981,2,FALSE),"")</f>
        <v/>
      </c>
      <c r="D153" t="str">
        <f t="shared" si="11"/>
        <v/>
      </c>
      <c r="E153" t="str">
        <f t="shared" si="12"/>
        <v/>
      </c>
      <c r="F153" t="e">
        <f>VLOOKUP(B153,'NRG_MS Teams'!$A$1:$G$1981,2,FALSE)</f>
        <v>#N/A</v>
      </c>
      <c r="G153" t="str">
        <f t="shared" si="13"/>
        <v/>
      </c>
      <c r="H153" t="str">
        <f t="shared" si="14"/>
        <v/>
      </c>
      <c r="I153" t="e">
        <f>VLOOKUP(B153,NRG_IBM!$A$1:$G$1986,2,FALSE)</f>
        <v>#N/A</v>
      </c>
    </row>
    <row r="154" spans="3:9" x14ac:dyDescent="0.25">
      <c r="C154" t="str">
        <f>IFERROR(VLOOKUP(B154,'NRG_MS Teams'!$A$1:$G$1981,2,FALSE),"")</f>
        <v/>
      </c>
      <c r="D154" t="str">
        <f t="shared" si="11"/>
        <v/>
      </c>
      <c r="E154" t="str">
        <f t="shared" si="12"/>
        <v/>
      </c>
      <c r="F154" t="e">
        <f>VLOOKUP(B154,'NRG_MS Teams'!$A$1:$G$1981,2,FALSE)</f>
        <v>#N/A</v>
      </c>
      <c r="G154" t="str">
        <f t="shared" si="13"/>
        <v/>
      </c>
      <c r="H154" t="str">
        <f t="shared" si="14"/>
        <v/>
      </c>
      <c r="I154" t="e">
        <f>VLOOKUP(B154,NRG_IBM!$A$1:$G$1986,2,FALSE)</f>
        <v>#N/A</v>
      </c>
    </row>
    <row r="155" spans="3:9" x14ac:dyDescent="0.25">
      <c r="C155" t="str">
        <f>IFERROR(VLOOKUP(B155,'NRG_MS Teams'!$A$1:$G$1981,2,FALSE),"")</f>
        <v/>
      </c>
      <c r="D155" t="str">
        <f t="shared" si="11"/>
        <v/>
      </c>
      <c r="E155" t="str">
        <f t="shared" si="12"/>
        <v/>
      </c>
      <c r="F155" t="e">
        <f>VLOOKUP(B155,'NRG_MS Teams'!$A$1:$G$1981,2,FALSE)</f>
        <v>#N/A</v>
      </c>
      <c r="G155" t="str">
        <f t="shared" si="13"/>
        <v/>
      </c>
      <c r="H155" t="str">
        <f t="shared" si="14"/>
        <v/>
      </c>
      <c r="I155" t="e">
        <f>VLOOKUP(B155,NRG_IBM!$A$1:$G$1986,2,FALSE)</f>
        <v>#N/A</v>
      </c>
    </row>
    <row r="156" spans="3:9" x14ac:dyDescent="0.25">
      <c r="C156" t="str">
        <f>IFERROR(VLOOKUP(B156,'NRG_MS Teams'!$A$1:$G$1981,2,FALSE),"")</f>
        <v/>
      </c>
      <c r="D156" t="str">
        <f t="shared" si="11"/>
        <v/>
      </c>
      <c r="E156" t="str">
        <f t="shared" si="12"/>
        <v/>
      </c>
      <c r="F156" t="e">
        <f>VLOOKUP(B156,'NRG_MS Teams'!$A$1:$G$1981,2,FALSE)</f>
        <v>#N/A</v>
      </c>
      <c r="G156" t="str">
        <f t="shared" si="13"/>
        <v/>
      </c>
      <c r="H156" t="str">
        <f t="shared" si="14"/>
        <v/>
      </c>
      <c r="I156" t="e">
        <f>VLOOKUP(B156,NRG_IBM!$A$1:$G$1986,2,FALSE)</f>
        <v>#N/A</v>
      </c>
    </row>
    <row r="157" spans="3:9" x14ac:dyDescent="0.25">
      <c r="C157" t="str">
        <f>IFERROR(VLOOKUP(B157,'NRG_MS Teams'!$A$1:$G$1981,2,FALSE),"")</f>
        <v/>
      </c>
      <c r="D157" t="str">
        <f t="shared" si="11"/>
        <v/>
      </c>
      <c r="E157" t="str">
        <f t="shared" si="12"/>
        <v/>
      </c>
      <c r="F157" t="e">
        <f>VLOOKUP(B157,'NRG_MS Teams'!$A$1:$G$1981,2,FALSE)</f>
        <v>#N/A</v>
      </c>
      <c r="G157" t="str">
        <f t="shared" si="13"/>
        <v/>
      </c>
      <c r="H157" t="str">
        <f t="shared" si="14"/>
        <v/>
      </c>
      <c r="I157" t="e">
        <f>VLOOKUP(B157,NRG_IBM!$A$1:$G$1986,2,FALSE)</f>
        <v>#N/A</v>
      </c>
    </row>
    <row r="158" spans="3:9" x14ac:dyDescent="0.25">
      <c r="C158" t="str">
        <f>IFERROR(VLOOKUP(B158,'NRG_MS Teams'!$A$1:$G$1981,2,FALSE),"")</f>
        <v/>
      </c>
      <c r="D158" t="str">
        <f t="shared" si="11"/>
        <v/>
      </c>
      <c r="E158" t="str">
        <f t="shared" si="12"/>
        <v/>
      </c>
      <c r="F158" t="e">
        <f>VLOOKUP(B158,'NRG_MS Teams'!$A$1:$G$1981,2,FALSE)</f>
        <v>#N/A</v>
      </c>
      <c r="G158" t="str">
        <f t="shared" si="13"/>
        <v/>
      </c>
      <c r="H158" t="str">
        <f t="shared" si="14"/>
        <v/>
      </c>
      <c r="I158" t="e">
        <f>VLOOKUP(B158,NRG_IBM!$A$1:$G$1986,2,FALSE)</f>
        <v>#N/A</v>
      </c>
    </row>
    <row r="159" spans="3:9" x14ac:dyDescent="0.25">
      <c r="C159" t="str">
        <f>IFERROR(VLOOKUP(B159,'NRG_MS Teams'!$A$1:$G$1981,2,FALSE),"")</f>
        <v/>
      </c>
      <c r="D159" t="str">
        <f t="shared" si="11"/>
        <v/>
      </c>
      <c r="E159" t="str">
        <f t="shared" si="12"/>
        <v/>
      </c>
      <c r="F159" t="e">
        <f>VLOOKUP(B159,'NRG_MS Teams'!$A$1:$G$1981,2,FALSE)</f>
        <v>#N/A</v>
      </c>
      <c r="G159" t="str">
        <f t="shared" si="13"/>
        <v/>
      </c>
      <c r="H159" t="str">
        <f t="shared" si="14"/>
        <v/>
      </c>
      <c r="I159" t="e">
        <f>VLOOKUP(B159,NRG_IBM!$A$1:$G$1986,2,FALSE)</f>
        <v>#N/A</v>
      </c>
    </row>
    <row r="160" spans="3:9" x14ac:dyDescent="0.25">
      <c r="C160" t="str">
        <f>IFERROR(VLOOKUP(B160,'NRG_MS Teams'!$A$1:$G$1981,2,FALSE),"")</f>
        <v/>
      </c>
      <c r="D160" t="str">
        <f t="shared" si="11"/>
        <v/>
      </c>
      <c r="E160" t="str">
        <f t="shared" si="12"/>
        <v/>
      </c>
      <c r="F160" t="e">
        <f>VLOOKUP(B160,'NRG_MS Teams'!$A$1:$G$1981,2,FALSE)</f>
        <v>#N/A</v>
      </c>
      <c r="G160" t="str">
        <f t="shared" si="13"/>
        <v/>
      </c>
      <c r="H160" t="str">
        <f t="shared" si="14"/>
        <v/>
      </c>
      <c r="I160" t="e">
        <f>VLOOKUP(B160,NRG_IBM!$A$1:$G$1986,2,FALSE)</f>
        <v>#N/A</v>
      </c>
    </row>
    <row r="161" spans="3:9" x14ac:dyDescent="0.25">
      <c r="C161" t="str">
        <f>IFERROR(VLOOKUP(B161,'NRG_MS Teams'!$A$1:$G$1981,2,FALSE),"")</f>
        <v/>
      </c>
      <c r="D161" t="str">
        <f t="shared" si="11"/>
        <v/>
      </c>
      <c r="E161" t="str">
        <f t="shared" si="12"/>
        <v/>
      </c>
      <c r="F161" t="e">
        <f>VLOOKUP(B161,'NRG_MS Teams'!$A$1:$G$1981,2,FALSE)</f>
        <v>#N/A</v>
      </c>
      <c r="G161" t="str">
        <f t="shared" si="13"/>
        <v/>
      </c>
      <c r="H161" t="str">
        <f t="shared" si="14"/>
        <v/>
      </c>
      <c r="I161" t="e">
        <f>VLOOKUP(B161,NRG_IBM!$A$1:$G$1986,2,FALSE)</f>
        <v>#N/A</v>
      </c>
    </row>
    <row r="162" spans="3:9" x14ac:dyDescent="0.25">
      <c r="C162" t="str">
        <f>IFERROR(VLOOKUP(B162,'NRG_MS Teams'!$A$1:$G$1981,2,FALSE),"")</f>
        <v/>
      </c>
      <c r="D162" t="str">
        <f t="shared" si="11"/>
        <v/>
      </c>
      <c r="E162" t="str">
        <f t="shared" si="12"/>
        <v/>
      </c>
      <c r="F162" t="e">
        <f>VLOOKUP(B162,'NRG_MS Teams'!$A$1:$G$1981,2,FALSE)</f>
        <v>#N/A</v>
      </c>
      <c r="G162" t="str">
        <f t="shared" si="13"/>
        <v/>
      </c>
      <c r="H162" t="str">
        <f t="shared" si="14"/>
        <v/>
      </c>
      <c r="I162" t="e">
        <f>VLOOKUP(B162,NRG_IBM!$A$1:$G$1986,2,FALSE)</f>
        <v>#N/A</v>
      </c>
    </row>
    <row r="163" spans="3:9" x14ac:dyDescent="0.25">
      <c r="C163" t="str">
        <f>IFERROR(VLOOKUP(B163,'NRG_MS Teams'!$A$1:$G$1981,2,FALSE),"")</f>
        <v/>
      </c>
      <c r="D163" t="str">
        <f t="shared" si="11"/>
        <v/>
      </c>
      <c r="E163" t="str">
        <f t="shared" si="12"/>
        <v/>
      </c>
      <c r="F163" t="e">
        <f>VLOOKUP(B163,'NRG_MS Teams'!$A$1:$G$1981,2,FALSE)</f>
        <v>#N/A</v>
      </c>
      <c r="G163" t="str">
        <f t="shared" si="13"/>
        <v/>
      </c>
      <c r="H163" t="str">
        <f t="shared" si="14"/>
        <v/>
      </c>
      <c r="I163" t="e">
        <f>VLOOKUP(B163,NRG_IBM!$A$1:$G$1986,2,FALSE)</f>
        <v>#N/A</v>
      </c>
    </row>
    <row r="164" spans="3:9" x14ac:dyDescent="0.25">
      <c r="C164" t="str">
        <f>IFERROR(VLOOKUP(B164,'NRG_MS Teams'!$A$1:$G$1981,2,FALSE),"")</f>
        <v/>
      </c>
      <c r="D164" t="str">
        <f t="shared" si="11"/>
        <v/>
      </c>
      <c r="E164" t="str">
        <f t="shared" si="12"/>
        <v/>
      </c>
      <c r="F164" t="e">
        <f>VLOOKUP(B164,'NRG_MS Teams'!$A$1:$G$1981,2,FALSE)</f>
        <v>#N/A</v>
      </c>
      <c r="G164" t="str">
        <f t="shared" si="13"/>
        <v/>
      </c>
      <c r="H164" t="str">
        <f t="shared" si="14"/>
        <v/>
      </c>
      <c r="I164" t="e">
        <f>VLOOKUP(B164,NRG_IBM!$A$1:$G$1986,2,FALSE)</f>
        <v>#N/A</v>
      </c>
    </row>
    <row r="165" spans="3:9" x14ac:dyDescent="0.25">
      <c r="C165" t="str">
        <f>IFERROR(VLOOKUP(B165,'NRG_MS Teams'!$A$1:$G$1981,2,FALSE),"")</f>
        <v/>
      </c>
      <c r="D165" t="str">
        <f t="shared" si="11"/>
        <v/>
      </c>
      <c r="E165" t="str">
        <f t="shared" si="12"/>
        <v/>
      </c>
      <c r="F165" t="e">
        <f>VLOOKUP(B165,'NRG_MS Teams'!$A$1:$G$1981,2,FALSE)</f>
        <v>#N/A</v>
      </c>
      <c r="G165" t="str">
        <f t="shared" si="13"/>
        <v/>
      </c>
      <c r="H165" t="str">
        <f t="shared" si="14"/>
        <v/>
      </c>
      <c r="I165" t="e">
        <f>VLOOKUP(B165,NRG_IBM!$A$1:$G$1986,2,FALSE)</f>
        <v>#N/A</v>
      </c>
    </row>
    <row r="166" spans="3:9" x14ac:dyDescent="0.25">
      <c r="C166" t="str">
        <f>IFERROR(VLOOKUP(B166,'NRG_MS Teams'!$A$1:$G$1981,2,FALSE),"")</f>
        <v/>
      </c>
      <c r="D166" t="str">
        <f t="shared" si="11"/>
        <v/>
      </c>
      <c r="E166" t="str">
        <f t="shared" si="12"/>
        <v/>
      </c>
      <c r="F166" t="e">
        <f>VLOOKUP(B166,'NRG_MS Teams'!$A$1:$G$1981,2,FALSE)</f>
        <v>#N/A</v>
      </c>
      <c r="G166" t="str">
        <f t="shared" si="13"/>
        <v/>
      </c>
      <c r="H166" t="str">
        <f t="shared" si="14"/>
        <v/>
      </c>
      <c r="I166" t="e">
        <f>VLOOKUP(B166,NRG_IBM!$A$1:$G$1986,2,FALSE)</f>
        <v>#N/A</v>
      </c>
    </row>
    <row r="167" spans="3:9" x14ac:dyDescent="0.25">
      <c r="C167" t="str">
        <f>IFERROR(VLOOKUP(B167,'NRG_MS Teams'!$A$1:$G$1981,2,FALSE),"")</f>
        <v/>
      </c>
      <c r="D167" t="str">
        <f t="shared" si="11"/>
        <v/>
      </c>
      <c r="E167" t="str">
        <f t="shared" si="12"/>
        <v/>
      </c>
      <c r="F167" t="e">
        <f>VLOOKUP(B167,'NRG_MS Teams'!$A$1:$G$1981,2,FALSE)</f>
        <v>#N/A</v>
      </c>
      <c r="G167" t="str">
        <f t="shared" si="13"/>
        <v/>
      </c>
      <c r="H167" t="str">
        <f t="shared" si="14"/>
        <v/>
      </c>
      <c r="I167" t="e">
        <f>VLOOKUP(B167,NRG_IBM!$A$1:$G$1986,2,FALSE)</f>
        <v>#N/A</v>
      </c>
    </row>
    <row r="168" spans="3:9" x14ac:dyDescent="0.25">
      <c r="C168" t="str">
        <f>IFERROR(VLOOKUP(B168,'NRG_MS Teams'!$A$1:$G$1981,2,FALSE),"")</f>
        <v/>
      </c>
      <c r="D168" t="str">
        <f t="shared" si="11"/>
        <v/>
      </c>
      <c r="E168" t="str">
        <f t="shared" si="12"/>
        <v/>
      </c>
      <c r="F168" t="e">
        <f>VLOOKUP(B168,'NRG_MS Teams'!$A$1:$G$1981,2,FALSE)</f>
        <v>#N/A</v>
      </c>
      <c r="G168" t="str">
        <f t="shared" si="13"/>
        <v/>
      </c>
      <c r="H168" t="str">
        <f t="shared" si="14"/>
        <v/>
      </c>
      <c r="I168" t="e">
        <f>VLOOKUP(B168,NRG_IBM!$A$1:$G$1986,2,FALSE)</f>
        <v>#N/A</v>
      </c>
    </row>
    <row r="169" spans="3:9" x14ac:dyDescent="0.25">
      <c r="C169" t="str">
        <f>IFERROR(VLOOKUP(B169,'NRG_MS Teams'!$A$1:$G$1981,2,FALSE),"")</f>
        <v/>
      </c>
      <c r="D169" t="str">
        <f t="shared" si="11"/>
        <v/>
      </c>
      <c r="E169" t="str">
        <f t="shared" si="12"/>
        <v/>
      </c>
      <c r="F169" t="e">
        <f>VLOOKUP(B169,'NRG_MS Teams'!$A$1:$G$1981,2,FALSE)</f>
        <v>#N/A</v>
      </c>
      <c r="G169" t="str">
        <f t="shared" si="13"/>
        <v/>
      </c>
      <c r="H169" t="str">
        <f t="shared" si="14"/>
        <v/>
      </c>
      <c r="I169" t="e">
        <f>VLOOKUP(B169,NRG_IBM!$A$1:$G$1986,2,FALSE)</f>
        <v>#N/A</v>
      </c>
    </row>
    <row r="170" spans="3:9" x14ac:dyDescent="0.25">
      <c r="C170" t="str">
        <f>IFERROR(VLOOKUP(B170,'NRG_MS Teams'!$A$1:$G$1981,2,FALSE),"")</f>
        <v/>
      </c>
      <c r="D170" t="str">
        <f t="shared" si="11"/>
        <v/>
      </c>
      <c r="E170" t="str">
        <f t="shared" si="12"/>
        <v/>
      </c>
      <c r="F170" t="e">
        <f>VLOOKUP(B170,'NRG_MS Teams'!$A$1:$G$1981,2,FALSE)</f>
        <v>#N/A</v>
      </c>
      <c r="G170" t="str">
        <f t="shared" si="13"/>
        <v/>
      </c>
      <c r="H170" t="str">
        <f t="shared" si="14"/>
        <v/>
      </c>
      <c r="I170" t="e">
        <f>VLOOKUP(B170,NRG_IBM!$A$1:$G$1986,2,FALSE)</f>
        <v>#N/A</v>
      </c>
    </row>
    <row r="171" spans="3:9" x14ac:dyDescent="0.25">
      <c r="C171" t="str">
        <f>IFERROR(VLOOKUP(B171,'NRG_MS Teams'!$A$1:$G$1981,2,FALSE),"")</f>
        <v/>
      </c>
      <c r="D171" t="str">
        <f t="shared" si="11"/>
        <v/>
      </c>
      <c r="E171" t="str">
        <f t="shared" si="12"/>
        <v/>
      </c>
      <c r="F171" t="e">
        <f>VLOOKUP(B171,'NRG_MS Teams'!$A$1:$G$1981,2,FALSE)</f>
        <v>#N/A</v>
      </c>
      <c r="G171" t="str">
        <f t="shared" si="13"/>
        <v/>
      </c>
      <c r="H171" t="str">
        <f t="shared" si="14"/>
        <v/>
      </c>
      <c r="I171" t="e">
        <f>VLOOKUP(B171,NRG_IBM!$A$1:$G$1986,2,FALSE)</f>
        <v>#N/A</v>
      </c>
    </row>
    <row r="172" spans="3:9" x14ac:dyDescent="0.25">
      <c r="C172" t="str">
        <f>IFERROR(VLOOKUP(B172,'NRG_MS Teams'!$A$1:$G$1981,2,FALSE),"")</f>
        <v/>
      </c>
      <c r="D172" t="str">
        <f t="shared" si="11"/>
        <v/>
      </c>
      <c r="E172" t="str">
        <f t="shared" si="12"/>
        <v/>
      </c>
      <c r="F172" t="e">
        <f>VLOOKUP(B172,'NRG_MS Teams'!$A$1:$G$1981,2,FALSE)</f>
        <v>#N/A</v>
      </c>
      <c r="G172" t="str">
        <f t="shared" si="13"/>
        <v/>
      </c>
      <c r="H172" t="str">
        <f t="shared" si="14"/>
        <v/>
      </c>
      <c r="I172" t="e">
        <f>VLOOKUP(B172,NRG_IBM!$A$1:$G$1986,2,FALSE)</f>
        <v>#N/A</v>
      </c>
    </row>
    <row r="173" spans="3:9" x14ac:dyDescent="0.25">
      <c r="C173" t="str">
        <f>IFERROR(VLOOKUP(B173,'NRG_MS Teams'!$A$1:$G$1981,2,FALSE),"")</f>
        <v/>
      </c>
      <c r="D173" t="str">
        <f t="shared" si="11"/>
        <v/>
      </c>
      <c r="E173" t="str">
        <f t="shared" si="12"/>
        <v/>
      </c>
      <c r="F173" t="e">
        <f>VLOOKUP(B173,'NRG_MS Teams'!$A$1:$G$1981,2,FALSE)</f>
        <v>#N/A</v>
      </c>
      <c r="G173" t="str">
        <f t="shared" si="13"/>
        <v/>
      </c>
      <c r="H173" t="str">
        <f t="shared" si="14"/>
        <v/>
      </c>
      <c r="I173" t="e">
        <f>VLOOKUP(B173,NRG_IBM!$A$1:$G$1986,2,FALSE)</f>
        <v>#N/A</v>
      </c>
    </row>
    <row r="174" spans="3:9" x14ac:dyDescent="0.25">
      <c r="C174" t="str">
        <f>IFERROR(VLOOKUP(B174,'NRG_MS Teams'!$A$1:$G$1981,2,FALSE),"")</f>
        <v/>
      </c>
      <c r="D174" t="str">
        <f t="shared" si="11"/>
        <v/>
      </c>
      <c r="E174" t="str">
        <f t="shared" si="12"/>
        <v/>
      </c>
      <c r="F174" t="e">
        <f>VLOOKUP(B174,'NRG_MS Teams'!$A$1:$G$1981,2,FALSE)</f>
        <v>#N/A</v>
      </c>
      <c r="G174" t="str">
        <f t="shared" si="13"/>
        <v/>
      </c>
      <c r="H174" t="str">
        <f t="shared" si="14"/>
        <v/>
      </c>
      <c r="I174" t="e">
        <f>VLOOKUP(B174,NRG_IBM!$A$1:$G$1986,2,FALSE)</f>
        <v>#N/A</v>
      </c>
    </row>
    <row r="175" spans="3:9" x14ac:dyDescent="0.25">
      <c r="C175" t="str">
        <f>IFERROR(VLOOKUP(B175,'NRG_MS Teams'!$A$1:$G$1981,2,FALSE),"")</f>
        <v/>
      </c>
      <c r="D175" t="str">
        <f t="shared" si="11"/>
        <v/>
      </c>
      <c r="E175" t="str">
        <f t="shared" si="12"/>
        <v/>
      </c>
      <c r="F175" t="e">
        <f>VLOOKUP(B175,'NRG_MS Teams'!$A$1:$G$1981,2,FALSE)</f>
        <v>#N/A</v>
      </c>
      <c r="G175" t="str">
        <f t="shared" si="13"/>
        <v/>
      </c>
      <c r="H175" t="str">
        <f t="shared" si="14"/>
        <v/>
      </c>
      <c r="I175" t="e">
        <f>VLOOKUP(B175,NRG_IBM!$A$1:$G$1986,2,FALSE)</f>
        <v>#N/A</v>
      </c>
    </row>
    <row r="176" spans="3:9" x14ac:dyDescent="0.25">
      <c r="C176" t="str">
        <f>IFERROR(VLOOKUP(B176,'NRG_MS Teams'!$A$1:$G$1981,2,FALSE),"")</f>
        <v/>
      </c>
      <c r="D176" t="str">
        <f t="shared" si="11"/>
        <v/>
      </c>
      <c r="E176" t="str">
        <f t="shared" si="12"/>
        <v/>
      </c>
      <c r="F176" t="e">
        <f>VLOOKUP(B176,'NRG_MS Teams'!$A$1:$G$1981,2,FALSE)</f>
        <v>#N/A</v>
      </c>
      <c r="G176" t="str">
        <f t="shared" si="13"/>
        <v/>
      </c>
      <c r="H176" t="str">
        <f t="shared" si="14"/>
        <v/>
      </c>
      <c r="I176" t="e">
        <f>VLOOKUP(B176,NRG_IBM!$A$1:$G$1986,2,FALSE)</f>
        <v>#N/A</v>
      </c>
    </row>
    <row r="177" spans="3:9" x14ac:dyDescent="0.25">
      <c r="C177" t="str">
        <f>IFERROR(VLOOKUP(B177,'NRG_MS Teams'!$A$1:$G$1981,2,FALSE),"")</f>
        <v/>
      </c>
      <c r="D177" t="str">
        <f t="shared" si="11"/>
        <v/>
      </c>
      <c r="E177" t="str">
        <f t="shared" si="12"/>
        <v/>
      </c>
      <c r="F177" t="e">
        <f>VLOOKUP(B177,'NRG_MS Teams'!$A$1:$G$1981,2,FALSE)</f>
        <v>#N/A</v>
      </c>
      <c r="G177" t="str">
        <f t="shared" si="13"/>
        <v/>
      </c>
      <c r="H177" t="str">
        <f t="shared" si="14"/>
        <v/>
      </c>
      <c r="I177" t="e">
        <f>VLOOKUP(B177,NRG_IBM!$A$1:$G$1986,2,FALSE)</f>
        <v>#N/A</v>
      </c>
    </row>
    <row r="178" spans="3:9" x14ac:dyDescent="0.25">
      <c r="C178" t="str">
        <f>IFERROR(VLOOKUP(B178,'NRG_MS Teams'!$A$1:$G$1981,2,FALSE),"")</f>
        <v/>
      </c>
      <c r="D178" t="str">
        <f t="shared" si="11"/>
        <v/>
      </c>
      <c r="E178" t="str">
        <f t="shared" si="12"/>
        <v/>
      </c>
      <c r="F178" t="e">
        <f>VLOOKUP(B178,'NRG_MS Teams'!$A$1:$G$1981,2,FALSE)</f>
        <v>#N/A</v>
      </c>
      <c r="G178" t="str">
        <f t="shared" si="13"/>
        <v/>
      </c>
      <c r="H178" t="str">
        <f t="shared" si="14"/>
        <v/>
      </c>
      <c r="I178" t="e">
        <f>VLOOKUP(B178,NRG_IBM!$A$1:$G$1986,2,FALSE)</f>
        <v>#N/A</v>
      </c>
    </row>
    <row r="179" spans="3:9" x14ac:dyDescent="0.25">
      <c r="C179" t="str">
        <f>IFERROR(VLOOKUP(B179,'NRG_MS Teams'!$A$1:$G$1981,2,FALSE),"")</f>
        <v/>
      </c>
      <c r="D179" t="str">
        <f t="shared" si="11"/>
        <v/>
      </c>
      <c r="E179" t="str">
        <f t="shared" si="12"/>
        <v/>
      </c>
      <c r="F179" t="e">
        <f>VLOOKUP(B179,'NRG_MS Teams'!$A$1:$G$1981,2,FALSE)</f>
        <v>#N/A</v>
      </c>
      <c r="G179" t="str">
        <f t="shared" si="13"/>
        <v/>
      </c>
      <c r="H179" t="str">
        <f t="shared" si="14"/>
        <v/>
      </c>
      <c r="I179" t="e">
        <f>VLOOKUP(B179,NRG_IBM!$A$1:$G$1986,2,FALSE)</f>
        <v>#N/A</v>
      </c>
    </row>
    <row r="180" spans="3:9" x14ac:dyDescent="0.25">
      <c r="C180" t="str">
        <f>IFERROR(VLOOKUP(B180,'NRG_MS Teams'!$A$1:$G$1981,2,FALSE),"")</f>
        <v/>
      </c>
      <c r="D180" t="str">
        <f t="shared" si="11"/>
        <v/>
      </c>
      <c r="E180" t="str">
        <f t="shared" si="12"/>
        <v/>
      </c>
      <c r="F180" t="e">
        <f>VLOOKUP(B180,'NRG_MS Teams'!$A$1:$G$1981,2,FALSE)</f>
        <v>#N/A</v>
      </c>
      <c r="G180" t="str">
        <f t="shared" si="13"/>
        <v/>
      </c>
      <c r="H180" t="str">
        <f t="shared" si="14"/>
        <v/>
      </c>
      <c r="I180" t="e">
        <f>VLOOKUP(B180,NRG_IBM!$A$1:$G$1986,2,FALSE)</f>
        <v>#N/A</v>
      </c>
    </row>
    <row r="181" spans="3:9" x14ac:dyDescent="0.25">
      <c r="C181" t="str">
        <f>IFERROR(VLOOKUP(B181,'NRG_MS Teams'!$A$1:$G$1981,2,FALSE),"")</f>
        <v/>
      </c>
      <c r="D181" t="str">
        <f t="shared" si="11"/>
        <v/>
      </c>
      <c r="E181" t="str">
        <f t="shared" si="12"/>
        <v/>
      </c>
      <c r="F181" t="e">
        <f>VLOOKUP(B181,'NRG_MS Teams'!$A$1:$G$1981,2,FALSE)</f>
        <v>#N/A</v>
      </c>
      <c r="G181" t="str">
        <f t="shared" si="13"/>
        <v/>
      </c>
      <c r="H181" t="str">
        <f t="shared" si="14"/>
        <v/>
      </c>
      <c r="I181" t="e">
        <f>VLOOKUP(B181,NRG_IBM!$A$1:$G$1986,2,FALSE)</f>
        <v>#N/A</v>
      </c>
    </row>
    <row r="182" spans="3:9" x14ac:dyDescent="0.25">
      <c r="C182" t="str">
        <f>IFERROR(VLOOKUP(B182,'NRG_MS Teams'!$A$1:$G$1981,2,FALSE),"")</f>
        <v/>
      </c>
      <c r="D182" t="str">
        <f t="shared" si="11"/>
        <v/>
      </c>
      <c r="E182" t="str">
        <f t="shared" si="12"/>
        <v/>
      </c>
      <c r="F182" t="e">
        <f>VLOOKUP(B182,'NRG_MS Teams'!$A$1:$G$1981,2,FALSE)</f>
        <v>#N/A</v>
      </c>
      <c r="G182" t="str">
        <f t="shared" si="13"/>
        <v/>
      </c>
      <c r="H182" t="str">
        <f t="shared" si="14"/>
        <v/>
      </c>
      <c r="I182" t="e">
        <f>VLOOKUP(B182,NRG_IBM!$A$1:$G$1986,2,FALSE)</f>
        <v>#N/A</v>
      </c>
    </row>
    <row r="183" spans="3:9" x14ac:dyDescent="0.25">
      <c r="C183" t="str">
        <f>IFERROR(VLOOKUP(B183,'NRG_MS Teams'!$A$1:$G$1981,2,FALSE),"")</f>
        <v/>
      </c>
      <c r="D183" t="str">
        <f t="shared" si="11"/>
        <v/>
      </c>
      <c r="E183" t="str">
        <f t="shared" si="12"/>
        <v/>
      </c>
      <c r="F183" t="e">
        <f>VLOOKUP(B183,'NRG_MS Teams'!$A$1:$G$1981,2,FALSE)</f>
        <v>#N/A</v>
      </c>
      <c r="G183" t="str">
        <f t="shared" si="13"/>
        <v/>
      </c>
      <c r="H183" t="str">
        <f t="shared" si="14"/>
        <v/>
      </c>
      <c r="I183" t="e">
        <f>VLOOKUP(B183,NRG_IBM!$A$1:$G$1986,2,FALSE)</f>
        <v>#N/A</v>
      </c>
    </row>
    <row r="184" spans="3:9" x14ac:dyDescent="0.25">
      <c r="C184" t="str">
        <f>IFERROR(VLOOKUP(B184,'NRG_MS Teams'!$A$1:$G$1981,2,FALSE),"")</f>
        <v/>
      </c>
      <c r="D184" t="str">
        <f t="shared" si="11"/>
        <v/>
      </c>
      <c r="E184" t="str">
        <f t="shared" si="12"/>
        <v/>
      </c>
      <c r="F184" t="e">
        <f>VLOOKUP(B184,'NRG_MS Teams'!$A$1:$G$1981,2,FALSE)</f>
        <v>#N/A</v>
      </c>
      <c r="G184" t="str">
        <f t="shared" si="13"/>
        <v/>
      </c>
      <c r="H184" t="str">
        <f t="shared" si="14"/>
        <v/>
      </c>
      <c r="I184" t="e">
        <f>VLOOKUP(B184,NRG_IBM!$A$1:$G$1986,2,FALSE)</f>
        <v>#N/A</v>
      </c>
    </row>
    <row r="185" spans="3:9" x14ac:dyDescent="0.25">
      <c r="C185" t="str">
        <f>IFERROR(VLOOKUP(B185,'NRG_MS Teams'!$A$1:$G$1981,2,FALSE),"")</f>
        <v/>
      </c>
      <c r="D185" t="str">
        <f t="shared" si="11"/>
        <v/>
      </c>
      <c r="E185" t="str">
        <f t="shared" si="12"/>
        <v/>
      </c>
      <c r="F185" t="e">
        <f>VLOOKUP(B185,'NRG_MS Teams'!$A$1:$G$1981,2,FALSE)</f>
        <v>#N/A</v>
      </c>
      <c r="G185" t="str">
        <f t="shared" si="13"/>
        <v/>
      </c>
      <c r="H185" t="str">
        <f t="shared" si="14"/>
        <v/>
      </c>
      <c r="I185" t="e">
        <f>VLOOKUP(B185,NRG_IBM!$A$1:$G$1986,2,FALSE)</f>
        <v>#N/A</v>
      </c>
    </row>
    <row r="186" spans="3:9" x14ac:dyDescent="0.25">
      <c r="C186" t="str">
        <f>IFERROR(VLOOKUP(B186,'NRG_MS Teams'!$A$1:$G$1981,2,FALSE),"")</f>
        <v/>
      </c>
      <c r="D186" t="str">
        <f t="shared" si="11"/>
        <v/>
      </c>
      <c r="E186" t="str">
        <f t="shared" si="12"/>
        <v/>
      </c>
      <c r="F186" t="e">
        <f>VLOOKUP(B186,'NRG_MS Teams'!$A$1:$G$1981,2,FALSE)</f>
        <v>#N/A</v>
      </c>
      <c r="G186" t="str">
        <f t="shared" si="13"/>
        <v/>
      </c>
      <c r="H186" t="str">
        <f t="shared" si="14"/>
        <v/>
      </c>
      <c r="I186" t="e">
        <f>VLOOKUP(B186,NRG_IBM!$A$1:$G$1986,2,FALSE)</f>
        <v>#N/A</v>
      </c>
    </row>
    <row r="187" spans="3:9" x14ac:dyDescent="0.25">
      <c r="C187" t="str">
        <f>IFERROR(VLOOKUP(B187,'NRG_MS Teams'!$A$1:$G$1981,2,FALSE),"")</f>
        <v/>
      </c>
      <c r="D187" t="str">
        <f t="shared" si="11"/>
        <v/>
      </c>
      <c r="E187" t="str">
        <f t="shared" si="12"/>
        <v/>
      </c>
      <c r="F187" t="e">
        <f>VLOOKUP(B187,'NRG_MS Teams'!$A$1:$G$1981,2,FALSE)</f>
        <v>#N/A</v>
      </c>
      <c r="G187" t="str">
        <f t="shared" si="13"/>
        <v/>
      </c>
      <c r="H187" t="str">
        <f t="shared" si="14"/>
        <v/>
      </c>
      <c r="I187" t="e">
        <f>VLOOKUP(B187,NRG_IBM!$A$1:$G$1986,2,FALSE)</f>
        <v>#N/A</v>
      </c>
    </row>
    <row r="188" spans="3:9" x14ac:dyDescent="0.25">
      <c r="C188" t="str">
        <f>IFERROR(VLOOKUP(B188,'NRG_MS Teams'!$A$1:$G$1981,2,FALSE),"")</f>
        <v/>
      </c>
      <c r="D188" t="str">
        <f t="shared" si="11"/>
        <v/>
      </c>
      <c r="E188" t="str">
        <f t="shared" si="12"/>
        <v/>
      </c>
      <c r="F188" t="e">
        <f>VLOOKUP(B188,'NRG_MS Teams'!$A$1:$G$1981,2,FALSE)</f>
        <v>#N/A</v>
      </c>
      <c r="G188" t="str">
        <f t="shared" si="13"/>
        <v/>
      </c>
      <c r="H188" t="str">
        <f t="shared" si="14"/>
        <v/>
      </c>
      <c r="I188" t="e">
        <f>VLOOKUP(B188,NRG_IBM!$A$1:$G$1986,2,FALSE)</f>
        <v>#N/A</v>
      </c>
    </row>
    <row r="189" spans="3:9" x14ac:dyDescent="0.25">
      <c r="C189" t="str">
        <f>IFERROR(VLOOKUP(B189,'NRG_MS Teams'!$A$1:$G$1981,2,FALSE),"")</f>
        <v/>
      </c>
      <c r="D189" t="str">
        <f t="shared" si="11"/>
        <v/>
      </c>
      <c r="E189" t="str">
        <f t="shared" si="12"/>
        <v/>
      </c>
      <c r="F189" t="e">
        <f>VLOOKUP(B189,'NRG_MS Teams'!$A$1:$G$1981,2,FALSE)</f>
        <v>#N/A</v>
      </c>
      <c r="G189" t="str">
        <f t="shared" si="13"/>
        <v/>
      </c>
      <c r="H189" t="str">
        <f t="shared" si="14"/>
        <v/>
      </c>
      <c r="I189" t="e">
        <f>VLOOKUP(B189,NRG_IBM!$A$1:$G$1986,2,FALSE)</f>
        <v>#N/A</v>
      </c>
    </row>
    <row r="190" spans="3:9" x14ac:dyDescent="0.25">
      <c r="C190" t="str">
        <f>IFERROR(VLOOKUP(B190,'NRG_MS Teams'!$A$1:$G$1981,2,FALSE),"")</f>
        <v/>
      </c>
      <c r="D190" t="str">
        <f t="shared" si="11"/>
        <v/>
      </c>
      <c r="E190" t="str">
        <f t="shared" si="12"/>
        <v/>
      </c>
      <c r="F190" t="e">
        <f>VLOOKUP(B190,'NRG_MS Teams'!$A$1:$G$1981,2,FALSE)</f>
        <v>#N/A</v>
      </c>
      <c r="G190" t="str">
        <f t="shared" si="13"/>
        <v/>
      </c>
      <c r="H190" t="str">
        <f t="shared" si="14"/>
        <v/>
      </c>
      <c r="I190" t="e">
        <f>VLOOKUP(B190,NRG_IBM!$A$1:$G$1986,2,FALSE)</f>
        <v>#N/A</v>
      </c>
    </row>
    <row r="191" spans="3:9" x14ac:dyDescent="0.25">
      <c r="C191" t="str">
        <f>IFERROR(VLOOKUP(B191,'NRG_MS Teams'!$A$1:$G$1981,2,FALSE),"")</f>
        <v/>
      </c>
      <c r="D191" t="str">
        <f t="shared" si="11"/>
        <v/>
      </c>
      <c r="E191" t="str">
        <f t="shared" si="12"/>
        <v/>
      </c>
      <c r="F191" t="e">
        <f>VLOOKUP(B191,'NRG_MS Teams'!$A$1:$G$1981,2,FALSE)</f>
        <v>#N/A</v>
      </c>
      <c r="G191" t="str">
        <f t="shared" si="13"/>
        <v/>
      </c>
      <c r="H191" t="str">
        <f t="shared" si="14"/>
        <v/>
      </c>
      <c r="I191" t="e">
        <f>VLOOKUP(B191,NRG_IBM!$A$1:$G$1986,2,FALSE)</f>
        <v>#N/A</v>
      </c>
    </row>
    <row r="192" spans="3:9" x14ac:dyDescent="0.25">
      <c r="C192" t="str">
        <f>IFERROR(VLOOKUP(B192,'NRG_MS Teams'!$A$1:$G$1981,2,FALSE),"")</f>
        <v/>
      </c>
      <c r="D192" t="str">
        <f t="shared" si="11"/>
        <v/>
      </c>
      <c r="E192" t="str">
        <f t="shared" si="12"/>
        <v/>
      </c>
      <c r="F192" t="e">
        <f>VLOOKUP(B192,'NRG_MS Teams'!$A$1:$G$1981,2,FALSE)</f>
        <v>#N/A</v>
      </c>
      <c r="G192" t="str">
        <f t="shared" si="13"/>
        <v/>
      </c>
      <c r="H192" t="str">
        <f t="shared" si="14"/>
        <v/>
      </c>
      <c r="I192" t="e">
        <f>VLOOKUP(B192,NRG_IBM!$A$1:$G$1986,2,FALSE)</f>
        <v>#N/A</v>
      </c>
    </row>
    <row r="193" spans="3:9" x14ac:dyDescent="0.25">
      <c r="C193" t="str">
        <f>IFERROR(VLOOKUP(B193,'NRG_MS Teams'!$A$1:$G$1981,2,FALSE),"")</f>
        <v/>
      </c>
      <c r="D193" t="str">
        <f t="shared" ref="D193:D256" si="15">IF(E193="","","x")</f>
        <v/>
      </c>
      <c r="E193" t="str">
        <f t="shared" si="12"/>
        <v/>
      </c>
      <c r="F193" t="e">
        <f>VLOOKUP(B193,'NRG_MS Teams'!$A$1:$G$1981,2,FALSE)</f>
        <v>#N/A</v>
      </c>
      <c r="G193" t="str">
        <f t="shared" si="13"/>
        <v/>
      </c>
      <c r="H193" t="str">
        <f t="shared" si="14"/>
        <v/>
      </c>
      <c r="I193" t="e">
        <f>VLOOKUP(B193,NRG_IBM!$A$1:$G$1986,2,FALSE)</f>
        <v>#N/A</v>
      </c>
    </row>
    <row r="194" spans="3:9" x14ac:dyDescent="0.25">
      <c r="C194" t="str">
        <f>IFERROR(VLOOKUP(B194,'NRG_MS Teams'!$A$1:$G$1981,2,FALSE),"")</f>
        <v/>
      </c>
      <c r="D194" t="str">
        <f t="shared" si="15"/>
        <v/>
      </c>
      <c r="E194" t="str">
        <f t="shared" ref="E194:E257" si="16">IFERROR(F194,"")</f>
        <v/>
      </c>
      <c r="F194" t="e">
        <f>VLOOKUP(B194,'NRG_MS Teams'!$A$1:$G$1981,2,FALSE)</f>
        <v>#N/A</v>
      </c>
      <c r="G194" t="str">
        <f t="shared" ref="G194:G257" si="17">IF(H194="","","x")</f>
        <v/>
      </c>
      <c r="H194" t="str">
        <f t="shared" ref="H194:H257" si="18">IFERROR(I194,"")</f>
        <v/>
      </c>
      <c r="I194" t="e">
        <f>VLOOKUP(B194,NRG_IBM!$A$1:$G$1986,2,FALSE)</f>
        <v>#N/A</v>
      </c>
    </row>
    <row r="195" spans="3:9" x14ac:dyDescent="0.25">
      <c r="C195" t="str">
        <f>IFERROR(VLOOKUP(B195,'NRG_MS Teams'!$A$1:$G$1981,2,FALSE),"")</f>
        <v/>
      </c>
      <c r="D195" t="str">
        <f t="shared" si="15"/>
        <v/>
      </c>
      <c r="E195" t="str">
        <f t="shared" si="16"/>
        <v/>
      </c>
      <c r="F195" t="e">
        <f>VLOOKUP(B195,'NRG_MS Teams'!$A$1:$G$1981,2,FALSE)</f>
        <v>#N/A</v>
      </c>
      <c r="G195" t="str">
        <f t="shared" si="17"/>
        <v/>
      </c>
      <c r="H195" t="str">
        <f t="shared" si="18"/>
        <v/>
      </c>
      <c r="I195" t="e">
        <f>VLOOKUP(B195,NRG_IBM!$A$1:$G$1986,2,FALSE)</f>
        <v>#N/A</v>
      </c>
    </row>
    <row r="196" spans="3:9" x14ac:dyDescent="0.25">
      <c r="C196" t="str">
        <f>IFERROR(VLOOKUP(B196,'NRG_MS Teams'!$A$1:$G$1981,2,FALSE),"")</f>
        <v/>
      </c>
      <c r="D196" t="str">
        <f t="shared" si="15"/>
        <v/>
      </c>
      <c r="E196" t="str">
        <f t="shared" si="16"/>
        <v/>
      </c>
      <c r="F196" t="e">
        <f>VLOOKUP(B196,'NRG_MS Teams'!$A$1:$G$1981,2,FALSE)</f>
        <v>#N/A</v>
      </c>
      <c r="G196" t="str">
        <f t="shared" si="17"/>
        <v/>
      </c>
      <c r="H196" t="str">
        <f t="shared" si="18"/>
        <v/>
      </c>
      <c r="I196" t="e">
        <f>VLOOKUP(B196,NRG_IBM!$A$1:$G$1986,2,FALSE)</f>
        <v>#N/A</v>
      </c>
    </row>
    <row r="197" spans="3:9" x14ac:dyDescent="0.25">
      <c r="C197" t="str">
        <f>IFERROR(VLOOKUP(B197,'NRG_MS Teams'!$A$1:$G$1981,2,FALSE),"")</f>
        <v/>
      </c>
      <c r="D197" t="str">
        <f t="shared" si="15"/>
        <v/>
      </c>
      <c r="E197" t="str">
        <f t="shared" si="16"/>
        <v/>
      </c>
      <c r="F197" t="e">
        <f>VLOOKUP(B197,'NRG_MS Teams'!$A$1:$G$1981,2,FALSE)</f>
        <v>#N/A</v>
      </c>
      <c r="G197" t="str">
        <f t="shared" si="17"/>
        <v/>
      </c>
      <c r="H197" t="str">
        <f t="shared" si="18"/>
        <v/>
      </c>
      <c r="I197" t="e">
        <f>VLOOKUP(B197,NRG_IBM!$A$1:$G$1986,2,FALSE)</f>
        <v>#N/A</v>
      </c>
    </row>
    <row r="198" spans="3:9" x14ac:dyDescent="0.25">
      <c r="C198" t="str">
        <f>IFERROR(VLOOKUP(B198,'NRG_MS Teams'!$A$1:$G$1981,2,FALSE),"")</f>
        <v/>
      </c>
      <c r="D198" t="str">
        <f t="shared" si="15"/>
        <v/>
      </c>
      <c r="E198" t="str">
        <f t="shared" si="16"/>
        <v/>
      </c>
      <c r="F198" t="e">
        <f>VLOOKUP(B198,'NRG_MS Teams'!$A$1:$G$1981,2,FALSE)</f>
        <v>#N/A</v>
      </c>
      <c r="G198" t="str">
        <f t="shared" si="17"/>
        <v/>
      </c>
      <c r="H198" t="str">
        <f t="shared" si="18"/>
        <v/>
      </c>
      <c r="I198" t="e">
        <f>VLOOKUP(B198,NRG_IBM!$A$1:$G$1986,2,FALSE)</f>
        <v>#N/A</v>
      </c>
    </row>
    <row r="199" spans="3:9" x14ac:dyDescent="0.25">
      <c r="C199" t="str">
        <f>IFERROR(VLOOKUP(B199,'NRG_MS Teams'!$A$1:$G$1981,2,FALSE),"")</f>
        <v/>
      </c>
      <c r="D199" t="str">
        <f t="shared" si="15"/>
        <v/>
      </c>
      <c r="E199" t="str">
        <f t="shared" si="16"/>
        <v/>
      </c>
      <c r="F199" t="e">
        <f>VLOOKUP(B199,'NRG_MS Teams'!$A$1:$G$1981,2,FALSE)</f>
        <v>#N/A</v>
      </c>
      <c r="G199" t="str">
        <f t="shared" si="17"/>
        <v/>
      </c>
      <c r="H199" t="str">
        <f t="shared" si="18"/>
        <v/>
      </c>
      <c r="I199" t="e">
        <f>VLOOKUP(B199,NRG_IBM!$A$1:$G$1986,2,FALSE)</f>
        <v>#N/A</v>
      </c>
    </row>
    <row r="200" spans="3:9" x14ac:dyDescent="0.25">
      <c r="C200" t="str">
        <f>IFERROR(VLOOKUP(B200,'NRG_MS Teams'!$A$1:$G$1981,2,FALSE),"")</f>
        <v/>
      </c>
      <c r="D200" t="str">
        <f t="shared" si="15"/>
        <v/>
      </c>
      <c r="E200" t="str">
        <f t="shared" si="16"/>
        <v/>
      </c>
      <c r="F200" t="e">
        <f>VLOOKUP(B200,'NRG_MS Teams'!$A$1:$G$1981,2,FALSE)</f>
        <v>#N/A</v>
      </c>
      <c r="G200" t="str">
        <f t="shared" si="17"/>
        <v/>
      </c>
      <c r="H200" t="str">
        <f t="shared" si="18"/>
        <v/>
      </c>
      <c r="I200" t="e">
        <f>VLOOKUP(B200,NRG_IBM!$A$1:$G$1986,2,FALSE)</f>
        <v>#N/A</v>
      </c>
    </row>
    <row r="201" spans="3:9" x14ac:dyDescent="0.25">
      <c r="C201" t="str">
        <f>IFERROR(VLOOKUP(B201,'NRG_MS Teams'!$A$1:$G$1981,2,FALSE),"")</f>
        <v/>
      </c>
      <c r="D201" t="str">
        <f t="shared" si="15"/>
        <v/>
      </c>
      <c r="E201" t="str">
        <f t="shared" si="16"/>
        <v/>
      </c>
      <c r="F201" t="e">
        <f>VLOOKUP(B201,'NRG_MS Teams'!$A$1:$G$1981,2,FALSE)</f>
        <v>#N/A</v>
      </c>
      <c r="G201" t="str">
        <f t="shared" si="17"/>
        <v/>
      </c>
      <c r="H201" t="str">
        <f t="shared" si="18"/>
        <v/>
      </c>
      <c r="I201" t="e">
        <f>VLOOKUP(B201,NRG_IBM!$A$1:$G$1986,2,FALSE)</f>
        <v>#N/A</v>
      </c>
    </row>
    <row r="202" spans="3:9" x14ac:dyDescent="0.25">
      <c r="C202" t="str">
        <f>IFERROR(VLOOKUP(B202,'NRG_MS Teams'!$A$1:$G$1981,2,FALSE),"")</f>
        <v/>
      </c>
      <c r="D202" t="str">
        <f t="shared" si="15"/>
        <v/>
      </c>
      <c r="E202" t="str">
        <f t="shared" si="16"/>
        <v/>
      </c>
      <c r="F202" t="e">
        <f>VLOOKUP(B202,'NRG_MS Teams'!$A$1:$G$1981,2,FALSE)</f>
        <v>#N/A</v>
      </c>
      <c r="G202" t="str">
        <f t="shared" si="17"/>
        <v/>
      </c>
      <c r="H202" t="str">
        <f t="shared" si="18"/>
        <v/>
      </c>
      <c r="I202" t="e">
        <f>VLOOKUP(B202,NRG_IBM!$A$1:$G$1986,2,FALSE)</f>
        <v>#N/A</v>
      </c>
    </row>
    <row r="203" spans="3:9" x14ac:dyDescent="0.25">
      <c r="C203" t="str">
        <f>IFERROR(VLOOKUP(B203,'NRG_MS Teams'!$A$1:$G$1981,2,FALSE),"")</f>
        <v/>
      </c>
      <c r="D203" t="str">
        <f t="shared" si="15"/>
        <v/>
      </c>
      <c r="E203" t="str">
        <f t="shared" si="16"/>
        <v/>
      </c>
      <c r="F203" t="e">
        <f>VLOOKUP(B203,'NRG_MS Teams'!$A$1:$G$1981,2,FALSE)</f>
        <v>#N/A</v>
      </c>
      <c r="G203" t="str">
        <f t="shared" si="17"/>
        <v/>
      </c>
      <c r="H203" t="str">
        <f t="shared" si="18"/>
        <v/>
      </c>
      <c r="I203" t="e">
        <f>VLOOKUP(B203,NRG_IBM!$A$1:$G$1986,2,FALSE)</f>
        <v>#N/A</v>
      </c>
    </row>
    <row r="204" spans="3:9" x14ac:dyDescent="0.25">
      <c r="C204" t="str">
        <f>IFERROR(VLOOKUP(B204,'NRG_MS Teams'!$A$1:$G$1981,2,FALSE),"")</f>
        <v/>
      </c>
      <c r="D204" t="str">
        <f t="shared" si="15"/>
        <v/>
      </c>
      <c r="E204" t="str">
        <f t="shared" si="16"/>
        <v/>
      </c>
      <c r="F204" t="e">
        <f>VLOOKUP(B204,'NRG_MS Teams'!$A$1:$G$1981,2,FALSE)</f>
        <v>#N/A</v>
      </c>
      <c r="G204" t="str">
        <f t="shared" si="17"/>
        <v/>
      </c>
      <c r="H204" t="str">
        <f t="shared" si="18"/>
        <v/>
      </c>
      <c r="I204" t="e">
        <f>VLOOKUP(B204,NRG_IBM!$A$1:$G$1986,2,FALSE)</f>
        <v>#N/A</v>
      </c>
    </row>
    <row r="205" spans="3:9" x14ac:dyDescent="0.25">
      <c r="C205" t="str">
        <f>IFERROR(VLOOKUP(B205,'NRG_MS Teams'!$A$1:$G$1981,2,FALSE),"")</f>
        <v/>
      </c>
      <c r="D205" t="str">
        <f t="shared" si="15"/>
        <v/>
      </c>
      <c r="E205" t="str">
        <f t="shared" si="16"/>
        <v/>
      </c>
      <c r="F205" t="e">
        <f>VLOOKUP(B205,'NRG_MS Teams'!$A$1:$G$1981,2,FALSE)</f>
        <v>#N/A</v>
      </c>
      <c r="G205" t="str">
        <f t="shared" si="17"/>
        <v/>
      </c>
      <c r="H205" t="str">
        <f t="shared" si="18"/>
        <v/>
      </c>
      <c r="I205" t="e">
        <f>VLOOKUP(B205,NRG_IBM!$A$1:$G$1986,2,FALSE)</f>
        <v>#N/A</v>
      </c>
    </row>
    <row r="206" spans="3:9" x14ac:dyDescent="0.25">
      <c r="C206" t="str">
        <f>IFERROR(VLOOKUP(B206,'NRG_MS Teams'!$A$1:$G$1981,2,FALSE),"")</f>
        <v/>
      </c>
      <c r="D206" t="str">
        <f t="shared" si="15"/>
        <v/>
      </c>
      <c r="E206" t="str">
        <f t="shared" si="16"/>
        <v/>
      </c>
      <c r="F206" t="e">
        <f>VLOOKUP(B206,'NRG_MS Teams'!$A$1:$G$1981,2,FALSE)</f>
        <v>#N/A</v>
      </c>
      <c r="G206" t="str">
        <f t="shared" si="17"/>
        <v/>
      </c>
      <c r="H206" t="str">
        <f t="shared" si="18"/>
        <v/>
      </c>
      <c r="I206" t="e">
        <f>VLOOKUP(B206,NRG_IBM!$A$1:$G$1986,2,FALSE)</f>
        <v>#N/A</v>
      </c>
    </row>
    <row r="207" spans="3:9" x14ac:dyDescent="0.25">
      <c r="C207" t="str">
        <f>IFERROR(VLOOKUP(B207,'NRG_MS Teams'!$A$1:$G$1981,2,FALSE),"")</f>
        <v/>
      </c>
      <c r="D207" t="str">
        <f t="shared" si="15"/>
        <v/>
      </c>
      <c r="E207" t="str">
        <f t="shared" si="16"/>
        <v/>
      </c>
      <c r="F207" t="e">
        <f>VLOOKUP(B207,'NRG_MS Teams'!$A$1:$G$1981,2,FALSE)</f>
        <v>#N/A</v>
      </c>
      <c r="G207" t="str">
        <f t="shared" si="17"/>
        <v/>
      </c>
      <c r="H207" t="str">
        <f t="shared" si="18"/>
        <v/>
      </c>
      <c r="I207" t="e">
        <f>VLOOKUP(B207,NRG_IBM!$A$1:$G$1986,2,FALSE)</f>
        <v>#N/A</v>
      </c>
    </row>
    <row r="208" spans="3:9" x14ac:dyDescent="0.25">
      <c r="C208" t="str">
        <f>IFERROR(VLOOKUP(B208,'NRG_MS Teams'!$A$1:$G$1981,2,FALSE),"")</f>
        <v/>
      </c>
      <c r="D208" t="str">
        <f t="shared" si="15"/>
        <v/>
      </c>
      <c r="E208" t="str">
        <f t="shared" si="16"/>
        <v/>
      </c>
      <c r="F208" t="e">
        <f>VLOOKUP(B208,'NRG_MS Teams'!$A$1:$G$1981,2,FALSE)</f>
        <v>#N/A</v>
      </c>
      <c r="G208" t="str">
        <f t="shared" si="17"/>
        <v/>
      </c>
      <c r="H208" t="str">
        <f t="shared" si="18"/>
        <v/>
      </c>
      <c r="I208" t="e">
        <f>VLOOKUP(B208,NRG_IBM!$A$1:$G$1986,2,FALSE)</f>
        <v>#N/A</v>
      </c>
    </row>
    <row r="209" spans="3:9" x14ac:dyDescent="0.25">
      <c r="C209" t="str">
        <f>IFERROR(VLOOKUP(B209,'NRG_MS Teams'!$A$1:$G$1981,2,FALSE),"")</f>
        <v/>
      </c>
      <c r="D209" t="str">
        <f t="shared" si="15"/>
        <v/>
      </c>
      <c r="E209" t="str">
        <f t="shared" si="16"/>
        <v/>
      </c>
      <c r="F209" t="e">
        <f>VLOOKUP(B209,'NRG_MS Teams'!$A$1:$G$1981,2,FALSE)</f>
        <v>#N/A</v>
      </c>
      <c r="G209" t="str">
        <f t="shared" si="17"/>
        <v/>
      </c>
      <c r="H209" t="str">
        <f t="shared" si="18"/>
        <v/>
      </c>
      <c r="I209" t="e">
        <f>VLOOKUP(B209,NRG_IBM!$A$1:$G$1986,2,FALSE)</f>
        <v>#N/A</v>
      </c>
    </row>
    <row r="210" spans="3:9" x14ac:dyDescent="0.25">
      <c r="C210" t="str">
        <f>IFERROR(VLOOKUP(B210,'NRG_MS Teams'!$A$1:$G$1981,2,FALSE),"")</f>
        <v/>
      </c>
      <c r="D210" t="str">
        <f t="shared" si="15"/>
        <v/>
      </c>
      <c r="E210" t="str">
        <f t="shared" si="16"/>
        <v/>
      </c>
      <c r="F210" t="e">
        <f>VLOOKUP(B210,'NRG_MS Teams'!$A$1:$G$1981,2,FALSE)</f>
        <v>#N/A</v>
      </c>
      <c r="G210" t="str">
        <f t="shared" si="17"/>
        <v/>
      </c>
      <c r="H210" t="str">
        <f t="shared" si="18"/>
        <v/>
      </c>
      <c r="I210" t="e">
        <f>VLOOKUP(B210,NRG_IBM!$A$1:$G$1986,2,FALSE)</f>
        <v>#N/A</v>
      </c>
    </row>
    <row r="211" spans="3:9" x14ac:dyDescent="0.25">
      <c r="C211" t="str">
        <f>IFERROR(VLOOKUP(B211,'NRG_MS Teams'!$A$1:$G$1981,2,FALSE),"")</f>
        <v/>
      </c>
      <c r="D211" t="str">
        <f t="shared" si="15"/>
        <v/>
      </c>
      <c r="E211" t="str">
        <f t="shared" si="16"/>
        <v/>
      </c>
      <c r="F211" t="e">
        <f>VLOOKUP(B211,'NRG_MS Teams'!$A$1:$G$1981,2,FALSE)</f>
        <v>#N/A</v>
      </c>
      <c r="G211" t="str">
        <f t="shared" si="17"/>
        <v/>
      </c>
      <c r="H211" t="str">
        <f t="shared" si="18"/>
        <v/>
      </c>
      <c r="I211" t="e">
        <f>VLOOKUP(B211,NRG_IBM!$A$1:$G$1986,2,FALSE)</f>
        <v>#N/A</v>
      </c>
    </row>
    <row r="212" spans="3:9" x14ac:dyDescent="0.25">
      <c r="C212" t="str">
        <f>IFERROR(VLOOKUP(B212,'NRG_MS Teams'!$A$1:$G$1981,2,FALSE),"")</f>
        <v/>
      </c>
      <c r="D212" t="str">
        <f t="shared" si="15"/>
        <v/>
      </c>
      <c r="E212" t="str">
        <f t="shared" si="16"/>
        <v/>
      </c>
      <c r="F212" t="e">
        <f>VLOOKUP(B212,'NRG_MS Teams'!$A$1:$G$1981,2,FALSE)</f>
        <v>#N/A</v>
      </c>
      <c r="G212" t="str">
        <f t="shared" si="17"/>
        <v/>
      </c>
      <c r="H212" t="str">
        <f t="shared" si="18"/>
        <v/>
      </c>
      <c r="I212" t="e">
        <f>VLOOKUP(B212,NRG_IBM!$A$1:$G$1986,2,FALSE)</f>
        <v>#N/A</v>
      </c>
    </row>
    <row r="213" spans="3:9" x14ac:dyDescent="0.25">
      <c r="C213" t="str">
        <f>IFERROR(VLOOKUP(B213,'NRG_MS Teams'!$A$1:$G$1981,2,FALSE),"")</f>
        <v/>
      </c>
      <c r="D213" t="str">
        <f t="shared" si="15"/>
        <v/>
      </c>
      <c r="E213" t="str">
        <f t="shared" si="16"/>
        <v/>
      </c>
      <c r="F213" t="e">
        <f>VLOOKUP(B213,'NRG_MS Teams'!$A$1:$G$1981,2,FALSE)</f>
        <v>#N/A</v>
      </c>
      <c r="G213" t="str">
        <f t="shared" si="17"/>
        <v/>
      </c>
      <c r="H213" t="str">
        <f t="shared" si="18"/>
        <v/>
      </c>
      <c r="I213" t="e">
        <f>VLOOKUP(B213,NRG_IBM!$A$1:$G$1986,2,FALSE)</f>
        <v>#N/A</v>
      </c>
    </row>
    <row r="214" spans="3:9" x14ac:dyDescent="0.25">
      <c r="C214" t="str">
        <f>IFERROR(VLOOKUP(B214,'NRG_MS Teams'!$A$1:$G$1981,2,FALSE),"")</f>
        <v/>
      </c>
      <c r="D214" t="str">
        <f t="shared" si="15"/>
        <v/>
      </c>
      <c r="E214" t="str">
        <f t="shared" si="16"/>
        <v/>
      </c>
      <c r="F214" t="e">
        <f>VLOOKUP(B214,'NRG_MS Teams'!$A$1:$G$1981,2,FALSE)</f>
        <v>#N/A</v>
      </c>
      <c r="G214" t="str">
        <f t="shared" si="17"/>
        <v/>
      </c>
      <c r="H214" t="str">
        <f t="shared" si="18"/>
        <v/>
      </c>
      <c r="I214" t="e">
        <f>VLOOKUP(B214,NRG_IBM!$A$1:$G$1986,2,FALSE)</f>
        <v>#N/A</v>
      </c>
    </row>
    <row r="215" spans="3:9" x14ac:dyDescent="0.25">
      <c r="C215" t="str">
        <f>IFERROR(VLOOKUP(B215,'NRG_MS Teams'!$A$1:$G$1981,2,FALSE),"")</f>
        <v/>
      </c>
      <c r="D215" t="str">
        <f t="shared" si="15"/>
        <v/>
      </c>
      <c r="E215" t="str">
        <f t="shared" si="16"/>
        <v/>
      </c>
      <c r="F215" t="e">
        <f>VLOOKUP(B215,'NRG_MS Teams'!$A$1:$G$1981,2,FALSE)</f>
        <v>#N/A</v>
      </c>
      <c r="G215" t="str">
        <f t="shared" si="17"/>
        <v/>
      </c>
      <c r="H215" t="str">
        <f t="shared" si="18"/>
        <v/>
      </c>
      <c r="I215" t="e">
        <f>VLOOKUP(B215,NRG_IBM!$A$1:$G$1986,2,FALSE)</f>
        <v>#N/A</v>
      </c>
    </row>
    <row r="216" spans="3:9" x14ac:dyDescent="0.25">
      <c r="C216" t="str">
        <f>IFERROR(VLOOKUP(B216,'NRG_MS Teams'!$A$1:$G$1981,2,FALSE),"")</f>
        <v/>
      </c>
      <c r="D216" t="str">
        <f t="shared" si="15"/>
        <v/>
      </c>
      <c r="E216" t="str">
        <f t="shared" si="16"/>
        <v/>
      </c>
      <c r="F216" t="e">
        <f>VLOOKUP(B216,'NRG_MS Teams'!$A$1:$G$1981,2,FALSE)</f>
        <v>#N/A</v>
      </c>
      <c r="G216" t="str">
        <f t="shared" si="17"/>
        <v/>
      </c>
      <c r="H216" t="str">
        <f t="shared" si="18"/>
        <v/>
      </c>
      <c r="I216" t="e">
        <f>VLOOKUP(B216,NRG_IBM!$A$1:$G$1986,2,FALSE)</f>
        <v>#N/A</v>
      </c>
    </row>
    <row r="217" spans="3:9" x14ac:dyDescent="0.25">
      <c r="C217" t="str">
        <f>IFERROR(VLOOKUP(B217,'NRG_MS Teams'!$A$1:$G$1981,2,FALSE),"")</f>
        <v/>
      </c>
      <c r="D217" t="str">
        <f t="shared" si="15"/>
        <v/>
      </c>
      <c r="E217" t="str">
        <f t="shared" si="16"/>
        <v/>
      </c>
      <c r="F217" t="e">
        <f>VLOOKUP(B217,'NRG_MS Teams'!$A$1:$G$1981,2,FALSE)</f>
        <v>#N/A</v>
      </c>
      <c r="G217" t="str">
        <f t="shared" si="17"/>
        <v/>
      </c>
      <c r="H217" t="str">
        <f t="shared" si="18"/>
        <v/>
      </c>
      <c r="I217" t="e">
        <f>VLOOKUP(B217,NRG_IBM!$A$1:$G$1986,2,FALSE)</f>
        <v>#N/A</v>
      </c>
    </row>
    <row r="218" spans="3:9" x14ac:dyDescent="0.25">
      <c r="C218" t="str">
        <f>IFERROR(VLOOKUP(B218,'NRG_MS Teams'!$A$1:$G$1981,2,FALSE),"")</f>
        <v/>
      </c>
      <c r="D218" t="str">
        <f t="shared" si="15"/>
        <v/>
      </c>
      <c r="E218" t="str">
        <f t="shared" si="16"/>
        <v/>
      </c>
      <c r="F218" t="e">
        <f>VLOOKUP(B218,'NRG_MS Teams'!$A$1:$G$1981,2,FALSE)</f>
        <v>#N/A</v>
      </c>
      <c r="G218" t="str">
        <f t="shared" si="17"/>
        <v/>
      </c>
      <c r="H218" t="str">
        <f t="shared" si="18"/>
        <v/>
      </c>
      <c r="I218" t="e">
        <f>VLOOKUP(B218,NRG_IBM!$A$1:$G$1986,2,FALSE)</f>
        <v>#N/A</v>
      </c>
    </row>
    <row r="219" spans="3:9" x14ac:dyDescent="0.25">
      <c r="C219" t="str">
        <f>IFERROR(VLOOKUP(B219,'NRG_MS Teams'!$A$1:$G$1981,2,FALSE),"")</f>
        <v/>
      </c>
      <c r="D219" t="str">
        <f t="shared" si="15"/>
        <v/>
      </c>
      <c r="E219" t="str">
        <f t="shared" si="16"/>
        <v/>
      </c>
      <c r="F219" t="e">
        <f>VLOOKUP(B219,'NRG_MS Teams'!$A$1:$G$1981,2,FALSE)</f>
        <v>#N/A</v>
      </c>
      <c r="G219" t="str">
        <f t="shared" si="17"/>
        <v/>
      </c>
      <c r="H219" t="str">
        <f t="shared" si="18"/>
        <v/>
      </c>
      <c r="I219" t="e">
        <f>VLOOKUP(B219,NRG_IBM!$A$1:$G$1986,2,FALSE)</f>
        <v>#N/A</v>
      </c>
    </row>
    <row r="220" spans="3:9" x14ac:dyDescent="0.25">
      <c r="C220" t="str">
        <f>IFERROR(VLOOKUP(B220,'NRG_MS Teams'!$A$1:$G$1981,2,FALSE),"")</f>
        <v/>
      </c>
      <c r="D220" t="str">
        <f t="shared" si="15"/>
        <v/>
      </c>
      <c r="E220" t="str">
        <f t="shared" si="16"/>
        <v/>
      </c>
      <c r="F220" t="e">
        <f>VLOOKUP(B220,'NRG_MS Teams'!$A$1:$G$1981,2,FALSE)</f>
        <v>#N/A</v>
      </c>
      <c r="G220" t="str">
        <f t="shared" si="17"/>
        <v/>
      </c>
      <c r="H220" t="str">
        <f t="shared" si="18"/>
        <v/>
      </c>
      <c r="I220" t="e">
        <f>VLOOKUP(B220,NRG_IBM!$A$1:$G$1986,2,FALSE)</f>
        <v>#N/A</v>
      </c>
    </row>
    <row r="221" spans="3:9" x14ac:dyDescent="0.25">
      <c r="C221" t="str">
        <f>IFERROR(VLOOKUP(B221,'NRG_MS Teams'!$A$1:$G$1981,2,FALSE),"")</f>
        <v/>
      </c>
      <c r="D221" t="str">
        <f t="shared" si="15"/>
        <v/>
      </c>
      <c r="E221" t="str">
        <f t="shared" si="16"/>
        <v/>
      </c>
      <c r="F221" t="e">
        <f>VLOOKUP(B221,'NRG_MS Teams'!$A$1:$G$1981,2,FALSE)</f>
        <v>#N/A</v>
      </c>
      <c r="G221" t="str">
        <f t="shared" si="17"/>
        <v/>
      </c>
      <c r="H221" t="str">
        <f t="shared" si="18"/>
        <v/>
      </c>
      <c r="I221" t="e">
        <f>VLOOKUP(B221,NRG_IBM!$A$1:$G$1986,2,FALSE)</f>
        <v>#N/A</v>
      </c>
    </row>
    <row r="222" spans="3:9" x14ac:dyDescent="0.25">
      <c r="C222" t="str">
        <f>IFERROR(VLOOKUP(B222,'NRG_MS Teams'!$A$1:$G$1981,2,FALSE),"")</f>
        <v/>
      </c>
      <c r="D222" t="str">
        <f t="shared" si="15"/>
        <v/>
      </c>
      <c r="E222" t="str">
        <f t="shared" si="16"/>
        <v/>
      </c>
      <c r="F222" t="e">
        <f>VLOOKUP(B222,'NRG_MS Teams'!$A$1:$G$1981,2,FALSE)</f>
        <v>#N/A</v>
      </c>
      <c r="G222" t="str">
        <f t="shared" si="17"/>
        <v/>
      </c>
      <c r="H222" t="str">
        <f t="shared" si="18"/>
        <v/>
      </c>
      <c r="I222" t="e">
        <f>VLOOKUP(B222,NRG_IBM!$A$1:$G$1986,2,FALSE)</f>
        <v>#N/A</v>
      </c>
    </row>
    <row r="223" spans="3:9" x14ac:dyDescent="0.25">
      <c r="C223" t="str">
        <f>IFERROR(VLOOKUP(B223,'NRG_MS Teams'!$A$1:$G$1981,2,FALSE),"")</f>
        <v/>
      </c>
      <c r="D223" t="str">
        <f t="shared" si="15"/>
        <v/>
      </c>
      <c r="E223" t="str">
        <f t="shared" si="16"/>
        <v/>
      </c>
      <c r="F223" t="e">
        <f>VLOOKUP(B223,'NRG_MS Teams'!$A$1:$G$1981,2,FALSE)</f>
        <v>#N/A</v>
      </c>
      <c r="G223" t="str">
        <f t="shared" si="17"/>
        <v/>
      </c>
      <c r="H223" t="str">
        <f t="shared" si="18"/>
        <v/>
      </c>
      <c r="I223" t="e">
        <f>VLOOKUP(B223,NRG_IBM!$A$1:$G$1986,2,FALSE)</f>
        <v>#N/A</v>
      </c>
    </row>
    <row r="224" spans="3:9" x14ac:dyDescent="0.25">
      <c r="C224" t="str">
        <f>IFERROR(VLOOKUP(B224,'NRG_MS Teams'!$A$1:$G$1981,2,FALSE),"")</f>
        <v/>
      </c>
      <c r="D224" t="str">
        <f t="shared" si="15"/>
        <v/>
      </c>
      <c r="E224" t="str">
        <f t="shared" si="16"/>
        <v/>
      </c>
      <c r="F224" t="e">
        <f>VLOOKUP(B224,'NRG_MS Teams'!$A$1:$G$1981,2,FALSE)</f>
        <v>#N/A</v>
      </c>
      <c r="G224" t="str">
        <f t="shared" si="17"/>
        <v/>
      </c>
      <c r="H224" t="str">
        <f t="shared" si="18"/>
        <v/>
      </c>
      <c r="I224" t="e">
        <f>VLOOKUP(B224,NRG_IBM!$A$1:$G$1986,2,FALSE)</f>
        <v>#N/A</v>
      </c>
    </row>
    <row r="225" spans="3:9" x14ac:dyDescent="0.25">
      <c r="C225" t="str">
        <f>IFERROR(VLOOKUP(B225,'NRG_MS Teams'!$A$1:$G$1981,2,FALSE),"")</f>
        <v/>
      </c>
      <c r="D225" t="str">
        <f t="shared" si="15"/>
        <v/>
      </c>
      <c r="E225" t="str">
        <f t="shared" si="16"/>
        <v/>
      </c>
      <c r="F225" t="e">
        <f>VLOOKUP(B225,'NRG_MS Teams'!$A$1:$G$1981,2,FALSE)</f>
        <v>#N/A</v>
      </c>
      <c r="G225" t="str">
        <f t="shared" si="17"/>
        <v/>
      </c>
      <c r="H225" t="str">
        <f t="shared" si="18"/>
        <v/>
      </c>
      <c r="I225" t="e">
        <f>VLOOKUP(B225,NRG_IBM!$A$1:$G$1986,2,FALSE)</f>
        <v>#N/A</v>
      </c>
    </row>
    <row r="226" spans="3:9" x14ac:dyDescent="0.25">
      <c r="C226" t="str">
        <f>IFERROR(VLOOKUP(B226,'NRG_MS Teams'!$A$1:$G$1981,2,FALSE),"")</f>
        <v/>
      </c>
      <c r="D226" t="str">
        <f t="shared" si="15"/>
        <v/>
      </c>
      <c r="E226" t="str">
        <f t="shared" si="16"/>
        <v/>
      </c>
      <c r="F226" t="e">
        <f>VLOOKUP(B226,'NRG_MS Teams'!$A$1:$G$1981,2,FALSE)</f>
        <v>#N/A</v>
      </c>
      <c r="G226" t="str">
        <f t="shared" si="17"/>
        <v/>
      </c>
      <c r="H226" t="str">
        <f t="shared" si="18"/>
        <v/>
      </c>
      <c r="I226" t="e">
        <f>VLOOKUP(B226,NRG_IBM!$A$1:$G$1986,2,FALSE)</f>
        <v>#N/A</v>
      </c>
    </row>
    <row r="227" spans="3:9" x14ac:dyDescent="0.25">
      <c r="C227" t="str">
        <f>IFERROR(VLOOKUP(B227,'NRG_MS Teams'!$A$1:$G$1981,2,FALSE),"")</f>
        <v/>
      </c>
      <c r="D227" t="str">
        <f t="shared" si="15"/>
        <v/>
      </c>
      <c r="E227" t="str">
        <f t="shared" si="16"/>
        <v/>
      </c>
      <c r="F227" t="e">
        <f>VLOOKUP(B227,'NRG_MS Teams'!$A$1:$G$1981,2,FALSE)</f>
        <v>#N/A</v>
      </c>
      <c r="G227" t="str">
        <f t="shared" si="17"/>
        <v/>
      </c>
      <c r="H227" t="str">
        <f t="shared" si="18"/>
        <v/>
      </c>
      <c r="I227" t="e">
        <f>VLOOKUP(B227,NRG_IBM!$A$1:$G$1986,2,FALSE)</f>
        <v>#N/A</v>
      </c>
    </row>
    <row r="228" spans="3:9" x14ac:dyDescent="0.25">
      <c r="C228" t="str">
        <f>IFERROR(VLOOKUP(B228,'NRG_MS Teams'!$A$1:$G$1981,2,FALSE),"")</f>
        <v/>
      </c>
      <c r="D228" t="str">
        <f t="shared" si="15"/>
        <v/>
      </c>
      <c r="E228" t="str">
        <f t="shared" si="16"/>
        <v/>
      </c>
      <c r="F228" t="e">
        <f>VLOOKUP(B228,'NRG_MS Teams'!$A$1:$G$1981,2,FALSE)</f>
        <v>#N/A</v>
      </c>
      <c r="G228" t="str">
        <f t="shared" si="17"/>
        <v/>
      </c>
      <c r="H228" t="str">
        <f t="shared" si="18"/>
        <v/>
      </c>
      <c r="I228" t="e">
        <f>VLOOKUP(B228,NRG_IBM!$A$1:$G$1986,2,FALSE)</f>
        <v>#N/A</v>
      </c>
    </row>
    <row r="229" spans="3:9" x14ac:dyDescent="0.25">
      <c r="C229" t="str">
        <f>IFERROR(VLOOKUP(B229,'NRG_MS Teams'!$A$1:$G$1981,2,FALSE),"")</f>
        <v/>
      </c>
      <c r="D229" t="str">
        <f t="shared" si="15"/>
        <v/>
      </c>
      <c r="E229" t="str">
        <f t="shared" si="16"/>
        <v/>
      </c>
      <c r="F229" t="e">
        <f>VLOOKUP(B229,'NRG_MS Teams'!$A$1:$G$1981,2,FALSE)</f>
        <v>#N/A</v>
      </c>
      <c r="G229" t="str">
        <f t="shared" si="17"/>
        <v/>
      </c>
      <c r="H229" t="str">
        <f t="shared" si="18"/>
        <v/>
      </c>
      <c r="I229" t="e">
        <f>VLOOKUP(B229,NRG_IBM!$A$1:$G$1986,2,FALSE)</f>
        <v>#N/A</v>
      </c>
    </row>
    <row r="230" spans="3:9" x14ac:dyDescent="0.25">
      <c r="C230" t="str">
        <f>IFERROR(VLOOKUP(B230,'NRG_MS Teams'!$A$1:$G$1981,2,FALSE),"")</f>
        <v/>
      </c>
      <c r="D230" t="str">
        <f t="shared" si="15"/>
        <v/>
      </c>
      <c r="E230" t="str">
        <f t="shared" si="16"/>
        <v/>
      </c>
      <c r="F230" t="e">
        <f>VLOOKUP(B230,'NRG_MS Teams'!$A$1:$G$1981,2,FALSE)</f>
        <v>#N/A</v>
      </c>
      <c r="G230" t="str">
        <f t="shared" si="17"/>
        <v/>
      </c>
      <c r="H230" t="str">
        <f t="shared" si="18"/>
        <v/>
      </c>
      <c r="I230" t="e">
        <f>VLOOKUP(B230,NRG_IBM!$A$1:$G$1986,2,FALSE)</f>
        <v>#N/A</v>
      </c>
    </row>
    <row r="231" spans="3:9" x14ac:dyDescent="0.25">
      <c r="C231" t="str">
        <f>IFERROR(VLOOKUP(B231,'NRG_MS Teams'!$A$1:$G$1981,2,FALSE),"")</f>
        <v/>
      </c>
      <c r="D231" t="str">
        <f t="shared" si="15"/>
        <v/>
      </c>
      <c r="E231" t="str">
        <f t="shared" si="16"/>
        <v/>
      </c>
      <c r="F231" t="e">
        <f>VLOOKUP(B231,'NRG_MS Teams'!$A$1:$G$1981,2,FALSE)</f>
        <v>#N/A</v>
      </c>
      <c r="G231" t="str">
        <f t="shared" si="17"/>
        <v/>
      </c>
      <c r="H231" t="str">
        <f t="shared" si="18"/>
        <v/>
      </c>
      <c r="I231" t="e">
        <f>VLOOKUP(B231,NRG_IBM!$A$1:$G$1986,2,FALSE)</f>
        <v>#N/A</v>
      </c>
    </row>
    <row r="232" spans="3:9" x14ac:dyDescent="0.25">
      <c r="C232" t="str">
        <f>IFERROR(VLOOKUP(B232,'NRG_MS Teams'!$A$1:$G$1981,2,FALSE),"")</f>
        <v/>
      </c>
      <c r="D232" t="str">
        <f t="shared" si="15"/>
        <v/>
      </c>
      <c r="E232" t="str">
        <f t="shared" si="16"/>
        <v/>
      </c>
      <c r="F232" t="e">
        <f>VLOOKUP(B232,'NRG_MS Teams'!$A$1:$G$1981,2,FALSE)</f>
        <v>#N/A</v>
      </c>
      <c r="G232" t="str">
        <f t="shared" si="17"/>
        <v/>
      </c>
      <c r="H232" t="str">
        <f t="shared" si="18"/>
        <v/>
      </c>
      <c r="I232" t="e">
        <f>VLOOKUP(B232,NRG_IBM!$A$1:$G$1986,2,FALSE)</f>
        <v>#N/A</v>
      </c>
    </row>
    <row r="233" spans="3:9" x14ac:dyDescent="0.25">
      <c r="C233" t="str">
        <f>IFERROR(VLOOKUP(B233,'NRG_MS Teams'!$A$1:$G$1981,2,FALSE),"")</f>
        <v/>
      </c>
      <c r="D233" t="str">
        <f t="shared" si="15"/>
        <v/>
      </c>
      <c r="E233" t="str">
        <f t="shared" si="16"/>
        <v/>
      </c>
      <c r="F233" t="e">
        <f>VLOOKUP(B233,'NRG_MS Teams'!$A$1:$G$1981,2,FALSE)</f>
        <v>#N/A</v>
      </c>
      <c r="G233" t="str">
        <f t="shared" si="17"/>
        <v/>
      </c>
      <c r="H233" t="str">
        <f t="shared" si="18"/>
        <v/>
      </c>
      <c r="I233" t="e">
        <f>VLOOKUP(B233,NRG_IBM!$A$1:$G$1986,2,FALSE)</f>
        <v>#N/A</v>
      </c>
    </row>
    <row r="234" spans="3:9" x14ac:dyDescent="0.25">
      <c r="C234" t="str">
        <f>IFERROR(VLOOKUP(B234,'NRG_MS Teams'!$A$1:$G$1981,2,FALSE),"")</f>
        <v/>
      </c>
      <c r="D234" t="str">
        <f t="shared" si="15"/>
        <v/>
      </c>
      <c r="E234" t="str">
        <f t="shared" si="16"/>
        <v/>
      </c>
      <c r="F234" t="e">
        <f>VLOOKUP(B234,'NRG_MS Teams'!$A$1:$G$1981,2,FALSE)</f>
        <v>#N/A</v>
      </c>
      <c r="G234" t="str">
        <f t="shared" si="17"/>
        <v/>
      </c>
      <c r="H234" t="str">
        <f t="shared" si="18"/>
        <v/>
      </c>
      <c r="I234" t="e">
        <f>VLOOKUP(B234,NRG_IBM!$A$1:$G$1986,2,FALSE)</f>
        <v>#N/A</v>
      </c>
    </row>
    <row r="235" spans="3:9" x14ac:dyDescent="0.25">
      <c r="C235" t="str">
        <f>IFERROR(VLOOKUP(B235,'NRG_MS Teams'!$A$1:$G$1981,2,FALSE),"")</f>
        <v/>
      </c>
      <c r="D235" t="str">
        <f t="shared" si="15"/>
        <v/>
      </c>
      <c r="E235" t="str">
        <f t="shared" si="16"/>
        <v/>
      </c>
      <c r="F235" t="e">
        <f>VLOOKUP(B235,'NRG_MS Teams'!$A$1:$G$1981,2,FALSE)</f>
        <v>#N/A</v>
      </c>
      <c r="G235" t="str">
        <f t="shared" si="17"/>
        <v/>
      </c>
      <c r="H235" t="str">
        <f t="shared" si="18"/>
        <v/>
      </c>
      <c r="I235" t="e">
        <f>VLOOKUP(B235,NRG_IBM!$A$1:$G$1986,2,FALSE)</f>
        <v>#N/A</v>
      </c>
    </row>
    <row r="236" spans="3:9" x14ac:dyDescent="0.25">
      <c r="C236" t="str">
        <f>IFERROR(VLOOKUP(B236,'NRG_MS Teams'!$A$1:$G$1981,2,FALSE),"")</f>
        <v/>
      </c>
      <c r="D236" t="str">
        <f t="shared" si="15"/>
        <v/>
      </c>
      <c r="E236" t="str">
        <f t="shared" si="16"/>
        <v/>
      </c>
      <c r="F236" t="e">
        <f>VLOOKUP(B236,'NRG_MS Teams'!$A$1:$G$1981,2,FALSE)</f>
        <v>#N/A</v>
      </c>
      <c r="G236" t="str">
        <f t="shared" si="17"/>
        <v/>
      </c>
      <c r="H236" t="str">
        <f t="shared" si="18"/>
        <v/>
      </c>
      <c r="I236" t="e">
        <f>VLOOKUP(B236,NRG_IBM!$A$1:$G$1986,2,FALSE)</f>
        <v>#N/A</v>
      </c>
    </row>
    <row r="237" spans="3:9" x14ac:dyDescent="0.25">
      <c r="C237" t="str">
        <f>IFERROR(VLOOKUP(B237,'NRG_MS Teams'!$A$1:$G$1981,2,FALSE),"")</f>
        <v/>
      </c>
      <c r="D237" t="str">
        <f t="shared" si="15"/>
        <v/>
      </c>
      <c r="E237" t="str">
        <f t="shared" si="16"/>
        <v/>
      </c>
      <c r="F237" t="e">
        <f>VLOOKUP(B237,'NRG_MS Teams'!$A$1:$G$1981,2,FALSE)</f>
        <v>#N/A</v>
      </c>
      <c r="G237" t="str">
        <f t="shared" si="17"/>
        <v/>
      </c>
      <c r="H237" t="str">
        <f t="shared" si="18"/>
        <v/>
      </c>
      <c r="I237" t="e">
        <f>VLOOKUP(B237,NRG_IBM!$A$1:$G$1986,2,FALSE)</f>
        <v>#N/A</v>
      </c>
    </row>
    <row r="238" spans="3:9" x14ac:dyDescent="0.25">
      <c r="C238" t="str">
        <f>IFERROR(VLOOKUP(B238,'NRG_MS Teams'!$A$1:$G$1981,2,FALSE),"")</f>
        <v/>
      </c>
      <c r="D238" t="str">
        <f t="shared" si="15"/>
        <v/>
      </c>
      <c r="E238" t="str">
        <f t="shared" si="16"/>
        <v/>
      </c>
      <c r="F238" t="e">
        <f>VLOOKUP(B238,'NRG_MS Teams'!$A$1:$G$1981,2,FALSE)</f>
        <v>#N/A</v>
      </c>
      <c r="G238" t="str">
        <f t="shared" si="17"/>
        <v/>
      </c>
      <c r="H238" t="str">
        <f t="shared" si="18"/>
        <v/>
      </c>
      <c r="I238" t="e">
        <f>VLOOKUP(B238,NRG_IBM!$A$1:$G$1986,2,FALSE)</f>
        <v>#N/A</v>
      </c>
    </row>
    <row r="239" spans="3:9" x14ac:dyDescent="0.25">
      <c r="C239" t="str">
        <f>IFERROR(VLOOKUP(B239,'NRG_MS Teams'!$A$1:$G$1981,2,FALSE),"")</f>
        <v/>
      </c>
      <c r="D239" t="str">
        <f t="shared" si="15"/>
        <v/>
      </c>
      <c r="E239" t="str">
        <f t="shared" si="16"/>
        <v/>
      </c>
      <c r="F239" t="e">
        <f>VLOOKUP(B239,'NRG_MS Teams'!$A$1:$G$1981,2,FALSE)</f>
        <v>#N/A</v>
      </c>
      <c r="G239" t="str">
        <f t="shared" si="17"/>
        <v/>
      </c>
      <c r="H239" t="str">
        <f t="shared" si="18"/>
        <v/>
      </c>
      <c r="I239" t="e">
        <f>VLOOKUP(B239,NRG_IBM!$A$1:$G$1986,2,FALSE)</f>
        <v>#N/A</v>
      </c>
    </row>
    <row r="240" spans="3:9" x14ac:dyDescent="0.25">
      <c r="C240" t="str">
        <f>IFERROR(VLOOKUP(B240,'NRG_MS Teams'!$A$1:$G$1981,2,FALSE),"")</f>
        <v/>
      </c>
      <c r="D240" t="str">
        <f t="shared" si="15"/>
        <v/>
      </c>
      <c r="E240" t="str">
        <f t="shared" si="16"/>
        <v/>
      </c>
      <c r="F240" t="e">
        <f>VLOOKUP(B240,'NRG_MS Teams'!$A$1:$G$1981,2,FALSE)</f>
        <v>#N/A</v>
      </c>
      <c r="G240" t="str">
        <f t="shared" si="17"/>
        <v/>
      </c>
      <c r="H240" t="str">
        <f t="shared" si="18"/>
        <v/>
      </c>
      <c r="I240" t="e">
        <f>VLOOKUP(B240,NRG_IBM!$A$1:$G$1986,2,FALSE)</f>
        <v>#N/A</v>
      </c>
    </row>
    <row r="241" spans="3:9" x14ac:dyDescent="0.25">
      <c r="C241" t="str">
        <f>IFERROR(VLOOKUP(B241,'NRG_MS Teams'!$A$1:$G$1981,2,FALSE),"")</f>
        <v/>
      </c>
      <c r="D241" t="str">
        <f t="shared" si="15"/>
        <v/>
      </c>
      <c r="E241" t="str">
        <f t="shared" si="16"/>
        <v/>
      </c>
      <c r="F241" t="e">
        <f>VLOOKUP(B241,'NRG_MS Teams'!$A$1:$G$1981,2,FALSE)</f>
        <v>#N/A</v>
      </c>
      <c r="G241" t="str">
        <f t="shared" si="17"/>
        <v/>
      </c>
      <c r="H241" t="str">
        <f t="shared" si="18"/>
        <v/>
      </c>
      <c r="I241" t="e">
        <f>VLOOKUP(B241,NRG_IBM!$A$1:$G$1986,2,FALSE)</f>
        <v>#N/A</v>
      </c>
    </row>
    <row r="242" spans="3:9" x14ac:dyDescent="0.25">
      <c r="C242" t="str">
        <f>IFERROR(VLOOKUP(B242,'NRG_MS Teams'!$A$1:$G$1981,2,FALSE),"")</f>
        <v/>
      </c>
      <c r="D242" t="str">
        <f t="shared" si="15"/>
        <v/>
      </c>
      <c r="E242" t="str">
        <f t="shared" si="16"/>
        <v/>
      </c>
      <c r="F242" t="e">
        <f>VLOOKUP(B242,'NRG_MS Teams'!$A$1:$G$1981,2,FALSE)</f>
        <v>#N/A</v>
      </c>
      <c r="G242" t="str">
        <f t="shared" si="17"/>
        <v/>
      </c>
      <c r="H242" t="str">
        <f t="shared" si="18"/>
        <v/>
      </c>
      <c r="I242" t="e">
        <f>VLOOKUP(B242,NRG_IBM!$A$1:$G$1986,2,FALSE)</f>
        <v>#N/A</v>
      </c>
    </row>
    <row r="243" spans="3:9" x14ac:dyDescent="0.25">
      <c r="C243" t="str">
        <f>IFERROR(VLOOKUP(B243,'NRG_MS Teams'!$A$1:$G$1981,2,FALSE),"")</f>
        <v/>
      </c>
      <c r="D243" t="str">
        <f t="shared" si="15"/>
        <v/>
      </c>
      <c r="E243" t="str">
        <f t="shared" si="16"/>
        <v/>
      </c>
      <c r="F243" t="e">
        <f>VLOOKUP(B243,'NRG_MS Teams'!$A$1:$G$1981,2,FALSE)</f>
        <v>#N/A</v>
      </c>
      <c r="G243" t="str">
        <f t="shared" si="17"/>
        <v/>
      </c>
      <c r="H243" t="str">
        <f t="shared" si="18"/>
        <v/>
      </c>
      <c r="I243" t="e">
        <f>VLOOKUP(B243,NRG_IBM!$A$1:$G$1986,2,FALSE)</f>
        <v>#N/A</v>
      </c>
    </row>
    <row r="244" spans="3:9" x14ac:dyDescent="0.25">
      <c r="C244" t="str">
        <f>IFERROR(VLOOKUP(B244,'NRG_MS Teams'!$A$1:$G$1981,2,FALSE),"")</f>
        <v/>
      </c>
      <c r="D244" t="str">
        <f t="shared" si="15"/>
        <v/>
      </c>
      <c r="E244" t="str">
        <f t="shared" si="16"/>
        <v/>
      </c>
      <c r="F244" t="e">
        <f>VLOOKUP(B244,'NRG_MS Teams'!$A$1:$G$1981,2,FALSE)</f>
        <v>#N/A</v>
      </c>
      <c r="G244" t="str">
        <f t="shared" si="17"/>
        <v/>
      </c>
      <c r="H244" t="str">
        <f t="shared" si="18"/>
        <v/>
      </c>
      <c r="I244" t="e">
        <f>VLOOKUP(B244,NRG_IBM!$A$1:$G$1986,2,FALSE)</f>
        <v>#N/A</v>
      </c>
    </row>
    <row r="245" spans="3:9" x14ac:dyDescent="0.25">
      <c r="C245" t="str">
        <f>IFERROR(VLOOKUP(B245,'NRG_MS Teams'!$A$1:$G$1981,2,FALSE),"")</f>
        <v/>
      </c>
      <c r="D245" t="str">
        <f t="shared" si="15"/>
        <v/>
      </c>
      <c r="E245" t="str">
        <f t="shared" si="16"/>
        <v/>
      </c>
      <c r="F245" t="e">
        <f>VLOOKUP(B245,'NRG_MS Teams'!$A$1:$G$1981,2,FALSE)</f>
        <v>#N/A</v>
      </c>
      <c r="G245" t="str">
        <f t="shared" si="17"/>
        <v/>
      </c>
      <c r="H245" t="str">
        <f t="shared" si="18"/>
        <v/>
      </c>
      <c r="I245" t="e">
        <f>VLOOKUP(B245,NRG_IBM!$A$1:$G$1986,2,FALSE)</f>
        <v>#N/A</v>
      </c>
    </row>
    <row r="246" spans="3:9" x14ac:dyDescent="0.25">
      <c r="C246" t="str">
        <f>IFERROR(VLOOKUP(B246,'NRG_MS Teams'!$A$1:$G$1981,2,FALSE),"")</f>
        <v/>
      </c>
      <c r="D246" t="str">
        <f t="shared" si="15"/>
        <v/>
      </c>
      <c r="E246" t="str">
        <f t="shared" si="16"/>
        <v/>
      </c>
      <c r="F246" t="e">
        <f>VLOOKUP(B246,'NRG_MS Teams'!$A$1:$G$1981,2,FALSE)</f>
        <v>#N/A</v>
      </c>
      <c r="G246" t="str">
        <f t="shared" si="17"/>
        <v/>
      </c>
      <c r="H246" t="str">
        <f t="shared" si="18"/>
        <v/>
      </c>
      <c r="I246" t="e">
        <f>VLOOKUP(B246,NRG_IBM!$A$1:$G$1986,2,FALSE)</f>
        <v>#N/A</v>
      </c>
    </row>
    <row r="247" spans="3:9" x14ac:dyDescent="0.25">
      <c r="C247" t="str">
        <f>IFERROR(VLOOKUP(B247,'NRG_MS Teams'!$A$1:$G$1981,2,FALSE),"")</f>
        <v/>
      </c>
      <c r="D247" t="str">
        <f t="shared" si="15"/>
        <v/>
      </c>
      <c r="E247" t="str">
        <f t="shared" si="16"/>
        <v/>
      </c>
      <c r="F247" t="e">
        <f>VLOOKUP(B247,'NRG_MS Teams'!$A$1:$G$1981,2,FALSE)</f>
        <v>#N/A</v>
      </c>
      <c r="G247" t="str">
        <f t="shared" si="17"/>
        <v/>
      </c>
      <c r="H247" t="str">
        <f t="shared" si="18"/>
        <v/>
      </c>
      <c r="I247" t="e">
        <f>VLOOKUP(B247,NRG_IBM!$A$1:$G$1986,2,FALSE)</f>
        <v>#N/A</v>
      </c>
    </row>
    <row r="248" spans="3:9" x14ac:dyDescent="0.25">
      <c r="C248" t="str">
        <f>IFERROR(VLOOKUP(B248,'NRG_MS Teams'!$A$1:$G$1981,2,FALSE),"")</f>
        <v/>
      </c>
      <c r="D248" t="str">
        <f t="shared" si="15"/>
        <v/>
      </c>
      <c r="E248" t="str">
        <f t="shared" si="16"/>
        <v/>
      </c>
      <c r="F248" t="e">
        <f>VLOOKUP(B248,'NRG_MS Teams'!$A$1:$G$1981,2,FALSE)</f>
        <v>#N/A</v>
      </c>
      <c r="G248" t="str">
        <f t="shared" si="17"/>
        <v/>
      </c>
      <c r="H248" t="str">
        <f t="shared" si="18"/>
        <v/>
      </c>
      <c r="I248" t="e">
        <f>VLOOKUP(B248,NRG_IBM!$A$1:$G$1986,2,FALSE)</f>
        <v>#N/A</v>
      </c>
    </row>
    <row r="249" spans="3:9" x14ac:dyDescent="0.25">
      <c r="C249" t="str">
        <f>IFERROR(VLOOKUP(B249,'NRG_MS Teams'!$A$1:$G$1981,2,FALSE),"")</f>
        <v/>
      </c>
      <c r="D249" t="str">
        <f t="shared" si="15"/>
        <v/>
      </c>
      <c r="E249" t="str">
        <f t="shared" si="16"/>
        <v/>
      </c>
      <c r="F249" t="e">
        <f>VLOOKUP(B249,'NRG_MS Teams'!$A$1:$G$1981,2,FALSE)</f>
        <v>#N/A</v>
      </c>
      <c r="G249" t="str">
        <f t="shared" si="17"/>
        <v/>
      </c>
      <c r="H249" t="str">
        <f t="shared" si="18"/>
        <v/>
      </c>
      <c r="I249" t="e">
        <f>VLOOKUP(B249,NRG_IBM!$A$1:$G$1986,2,FALSE)</f>
        <v>#N/A</v>
      </c>
    </row>
    <row r="250" spans="3:9" x14ac:dyDescent="0.25">
      <c r="C250" t="str">
        <f>IFERROR(VLOOKUP(B250,'NRG_MS Teams'!$A$1:$G$1981,2,FALSE),"")</f>
        <v/>
      </c>
      <c r="D250" t="str">
        <f t="shared" si="15"/>
        <v/>
      </c>
      <c r="E250" t="str">
        <f t="shared" si="16"/>
        <v/>
      </c>
      <c r="F250" t="e">
        <f>VLOOKUP(B250,'NRG_MS Teams'!$A$1:$G$1981,2,FALSE)</f>
        <v>#N/A</v>
      </c>
      <c r="G250" t="str">
        <f t="shared" si="17"/>
        <v/>
      </c>
      <c r="H250" t="str">
        <f t="shared" si="18"/>
        <v/>
      </c>
      <c r="I250" t="e">
        <f>VLOOKUP(B250,NRG_IBM!$A$1:$G$1986,2,FALSE)</f>
        <v>#N/A</v>
      </c>
    </row>
    <row r="251" spans="3:9" x14ac:dyDescent="0.25">
      <c r="C251" t="str">
        <f>IFERROR(VLOOKUP(B251,'NRG_MS Teams'!$A$1:$G$1981,2,FALSE),"")</f>
        <v/>
      </c>
      <c r="D251" t="str">
        <f t="shared" si="15"/>
        <v/>
      </c>
      <c r="E251" t="str">
        <f t="shared" si="16"/>
        <v/>
      </c>
      <c r="F251" t="e">
        <f>VLOOKUP(B251,'NRG_MS Teams'!$A$1:$G$1981,2,FALSE)</f>
        <v>#N/A</v>
      </c>
      <c r="G251" t="str">
        <f t="shared" si="17"/>
        <v/>
      </c>
      <c r="H251" t="str">
        <f t="shared" si="18"/>
        <v/>
      </c>
      <c r="I251" t="e">
        <f>VLOOKUP(B251,NRG_IBM!$A$1:$G$1986,2,FALSE)</f>
        <v>#N/A</v>
      </c>
    </row>
    <row r="252" spans="3:9" x14ac:dyDescent="0.25">
      <c r="C252" t="str">
        <f>IFERROR(VLOOKUP(B252,'NRG_MS Teams'!$A$1:$G$1981,2,FALSE),"")</f>
        <v/>
      </c>
      <c r="D252" t="str">
        <f t="shared" si="15"/>
        <v/>
      </c>
      <c r="E252" t="str">
        <f t="shared" si="16"/>
        <v/>
      </c>
      <c r="F252" t="e">
        <f>VLOOKUP(B252,'NRG_MS Teams'!$A$1:$G$1981,2,FALSE)</f>
        <v>#N/A</v>
      </c>
      <c r="G252" t="str">
        <f t="shared" si="17"/>
        <v/>
      </c>
      <c r="H252" t="str">
        <f t="shared" si="18"/>
        <v/>
      </c>
      <c r="I252" t="e">
        <f>VLOOKUP(B252,NRG_IBM!$A$1:$G$1986,2,FALSE)</f>
        <v>#N/A</v>
      </c>
    </row>
    <row r="253" spans="3:9" x14ac:dyDescent="0.25">
      <c r="C253" t="str">
        <f>IFERROR(VLOOKUP(B253,'NRG_MS Teams'!$A$1:$G$1981,2,FALSE),"")</f>
        <v/>
      </c>
      <c r="D253" t="str">
        <f t="shared" si="15"/>
        <v/>
      </c>
      <c r="E253" t="str">
        <f t="shared" si="16"/>
        <v/>
      </c>
      <c r="F253" t="e">
        <f>VLOOKUP(B253,'NRG_MS Teams'!$A$1:$G$1981,2,FALSE)</f>
        <v>#N/A</v>
      </c>
      <c r="G253" t="str">
        <f t="shared" si="17"/>
        <v/>
      </c>
      <c r="H253" t="str">
        <f t="shared" si="18"/>
        <v/>
      </c>
      <c r="I253" t="e">
        <f>VLOOKUP(B253,NRG_IBM!$A$1:$G$1986,2,FALSE)</f>
        <v>#N/A</v>
      </c>
    </row>
    <row r="254" spans="3:9" x14ac:dyDescent="0.25">
      <c r="C254" t="str">
        <f>IFERROR(VLOOKUP(B254,'NRG_MS Teams'!$A$1:$G$1981,2,FALSE),"")</f>
        <v/>
      </c>
      <c r="D254" t="str">
        <f t="shared" si="15"/>
        <v/>
      </c>
      <c r="E254" t="str">
        <f t="shared" si="16"/>
        <v/>
      </c>
      <c r="F254" t="e">
        <f>VLOOKUP(B254,'NRG_MS Teams'!$A$1:$G$1981,2,FALSE)</f>
        <v>#N/A</v>
      </c>
      <c r="G254" t="str">
        <f t="shared" si="17"/>
        <v/>
      </c>
      <c r="H254" t="str">
        <f t="shared" si="18"/>
        <v/>
      </c>
      <c r="I254" t="e">
        <f>VLOOKUP(B254,NRG_IBM!$A$1:$G$1986,2,FALSE)</f>
        <v>#N/A</v>
      </c>
    </row>
    <row r="255" spans="3:9" x14ac:dyDescent="0.25">
      <c r="C255" t="str">
        <f>IFERROR(VLOOKUP(B255,'NRG_MS Teams'!$A$1:$G$1981,2,FALSE),"")</f>
        <v/>
      </c>
      <c r="D255" t="str">
        <f t="shared" si="15"/>
        <v/>
      </c>
      <c r="E255" t="str">
        <f t="shared" si="16"/>
        <v/>
      </c>
      <c r="F255" t="e">
        <f>VLOOKUP(B255,'NRG_MS Teams'!$A$1:$G$1981,2,FALSE)</f>
        <v>#N/A</v>
      </c>
      <c r="G255" t="str">
        <f t="shared" si="17"/>
        <v/>
      </c>
      <c r="H255" t="str">
        <f t="shared" si="18"/>
        <v/>
      </c>
      <c r="I255" t="e">
        <f>VLOOKUP(B255,NRG_IBM!$A$1:$G$1986,2,FALSE)</f>
        <v>#N/A</v>
      </c>
    </row>
    <row r="256" spans="3:9" x14ac:dyDescent="0.25">
      <c r="C256" t="str">
        <f>IFERROR(VLOOKUP(B256,'NRG_MS Teams'!$A$1:$G$1981,2,FALSE),"")</f>
        <v/>
      </c>
      <c r="D256" t="str">
        <f t="shared" si="15"/>
        <v/>
      </c>
      <c r="E256" t="str">
        <f t="shared" si="16"/>
        <v/>
      </c>
      <c r="F256" t="e">
        <f>VLOOKUP(B256,'NRG_MS Teams'!$A$1:$G$1981,2,FALSE)</f>
        <v>#N/A</v>
      </c>
      <c r="G256" t="str">
        <f t="shared" si="17"/>
        <v/>
      </c>
      <c r="H256" t="str">
        <f t="shared" si="18"/>
        <v/>
      </c>
      <c r="I256" t="e">
        <f>VLOOKUP(B256,NRG_IBM!$A$1:$G$1986,2,FALSE)</f>
        <v>#N/A</v>
      </c>
    </row>
    <row r="257" spans="3:9" x14ac:dyDescent="0.25">
      <c r="C257" t="str">
        <f>IFERROR(VLOOKUP(B257,'NRG_MS Teams'!$A$1:$G$1981,2,FALSE),"")</f>
        <v/>
      </c>
      <c r="D257" t="str">
        <f t="shared" ref="D257:D320" si="19">IF(E257="","","x")</f>
        <v/>
      </c>
      <c r="E257" t="str">
        <f t="shared" si="16"/>
        <v/>
      </c>
      <c r="F257" t="e">
        <f>VLOOKUP(B257,'NRG_MS Teams'!$A$1:$G$1981,2,FALSE)</f>
        <v>#N/A</v>
      </c>
      <c r="G257" t="str">
        <f t="shared" si="17"/>
        <v/>
      </c>
      <c r="H257" t="str">
        <f t="shared" si="18"/>
        <v/>
      </c>
      <c r="I257" t="e">
        <f>VLOOKUP(B257,NRG_IBM!$A$1:$G$1986,2,FALSE)</f>
        <v>#N/A</v>
      </c>
    </row>
    <row r="258" spans="3:9" x14ac:dyDescent="0.25">
      <c r="C258" t="str">
        <f>IFERROR(VLOOKUP(B258,'NRG_MS Teams'!$A$1:$G$1981,2,FALSE),"")</f>
        <v/>
      </c>
      <c r="D258" t="str">
        <f t="shared" si="19"/>
        <v/>
      </c>
      <c r="E258" t="str">
        <f t="shared" ref="E258:E321" si="20">IFERROR(F258,"")</f>
        <v/>
      </c>
      <c r="F258" t="e">
        <f>VLOOKUP(B258,'NRG_MS Teams'!$A$1:$G$1981,2,FALSE)</f>
        <v>#N/A</v>
      </c>
      <c r="G258" t="str">
        <f t="shared" ref="G258:G321" si="21">IF(H258="","","x")</f>
        <v/>
      </c>
      <c r="H258" t="str">
        <f t="shared" ref="H258:H321" si="22">IFERROR(I258,"")</f>
        <v/>
      </c>
      <c r="I258" t="e">
        <f>VLOOKUP(B258,NRG_IBM!$A$1:$G$1986,2,FALSE)</f>
        <v>#N/A</v>
      </c>
    </row>
    <row r="259" spans="3:9" x14ac:dyDescent="0.25">
      <c r="C259" t="str">
        <f>IFERROR(VLOOKUP(B259,'NRG_MS Teams'!$A$1:$G$1981,2,FALSE),"")</f>
        <v/>
      </c>
      <c r="D259" t="str">
        <f t="shared" si="19"/>
        <v/>
      </c>
      <c r="E259" t="str">
        <f t="shared" si="20"/>
        <v/>
      </c>
      <c r="F259" t="e">
        <f>VLOOKUP(B259,'NRG_MS Teams'!$A$1:$G$1981,2,FALSE)</f>
        <v>#N/A</v>
      </c>
      <c r="G259" t="str">
        <f t="shared" si="21"/>
        <v/>
      </c>
      <c r="H259" t="str">
        <f t="shared" si="22"/>
        <v/>
      </c>
      <c r="I259" t="e">
        <f>VLOOKUP(B259,NRG_IBM!$A$1:$G$1986,2,FALSE)</f>
        <v>#N/A</v>
      </c>
    </row>
    <row r="260" spans="3:9" x14ac:dyDescent="0.25">
      <c r="C260" t="str">
        <f>IFERROR(VLOOKUP(B260,'NRG_MS Teams'!$A$1:$G$1981,2,FALSE),"")</f>
        <v/>
      </c>
      <c r="D260" t="str">
        <f t="shared" si="19"/>
        <v/>
      </c>
      <c r="E260" t="str">
        <f t="shared" si="20"/>
        <v/>
      </c>
      <c r="F260" t="e">
        <f>VLOOKUP(B260,'NRG_MS Teams'!$A$1:$G$1981,2,FALSE)</f>
        <v>#N/A</v>
      </c>
      <c r="G260" t="str">
        <f t="shared" si="21"/>
        <v/>
      </c>
      <c r="H260" t="str">
        <f t="shared" si="22"/>
        <v/>
      </c>
      <c r="I260" t="e">
        <f>VLOOKUP(B260,NRG_IBM!$A$1:$G$1986,2,FALSE)</f>
        <v>#N/A</v>
      </c>
    </row>
    <row r="261" spans="3:9" x14ac:dyDescent="0.25">
      <c r="C261" t="str">
        <f>IFERROR(VLOOKUP(B261,'NRG_MS Teams'!$A$1:$G$1981,2,FALSE),"")</f>
        <v/>
      </c>
      <c r="D261" t="str">
        <f t="shared" si="19"/>
        <v/>
      </c>
      <c r="E261" t="str">
        <f t="shared" si="20"/>
        <v/>
      </c>
      <c r="F261" t="e">
        <f>VLOOKUP(B261,'NRG_MS Teams'!$A$1:$G$1981,2,FALSE)</f>
        <v>#N/A</v>
      </c>
      <c r="G261" t="str">
        <f t="shared" si="21"/>
        <v/>
      </c>
      <c r="H261" t="str">
        <f t="shared" si="22"/>
        <v/>
      </c>
      <c r="I261" t="e">
        <f>VLOOKUP(B261,NRG_IBM!$A$1:$G$1986,2,FALSE)</f>
        <v>#N/A</v>
      </c>
    </row>
    <row r="262" spans="3:9" x14ac:dyDescent="0.25">
      <c r="C262" t="str">
        <f>IFERROR(VLOOKUP(B262,'NRG_MS Teams'!$A$1:$G$1981,2,FALSE),"")</f>
        <v/>
      </c>
      <c r="D262" t="str">
        <f t="shared" si="19"/>
        <v/>
      </c>
      <c r="E262" t="str">
        <f t="shared" si="20"/>
        <v/>
      </c>
      <c r="F262" t="e">
        <f>VLOOKUP(B262,'NRG_MS Teams'!$A$1:$G$1981,2,FALSE)</f>
        <v>#N/A</v>
      </c>
      <c r="G262" t="str">
        <f t="shared" si="21"/>
        <v/>
      </c>
      <c r="H262" t="str">
        <f t="shared" si="22"/>
        <v/>
      </c>
      <c r="I262" t="e">
        <f>VLOOKUP(B262,NRG_IBM!$A$1:$G$1986,2,FALSE)</f>
        <v>#N/A</v>
      </c>
    </row>
    <row r="263" spans="3:9" x14ac:dyDescent="0.25">
      <c r="C263" t="str">
        <f>IFERROR(VLOOKUP(B263,'NRG_MS Teams'!$A$1:$G$1981,2,FALSE),"")</f>
        <v/>
      </c>
      <c r="D263" t="str">
        <f t="shared" si="19"/>
        <v/>
      </c>
      <c r="E263" t="str">
        <f t="shared" si="20"/>
        <v/>
      </c>
      <c r="F263" t="e">
        <f>VLOOKUP(B263,'NRG_MS Teams'!$A$1:$G$1981,2,FALSE)</f>
        <v>#N/A</v>
      </c>
      <c r="G263" t="str">
        <f t="shared" si="21"/>
        <v/>
      </c>
      <c r="H263" t="str">
        <f t="shared" si="22"/>
        <v/>
      </c>
      <c r="I263" t="e">
        <f>VLOOKUP(B263,NRG_IBM!$A$1:$G$1986,2,FALSE)</f>
        <v>#N/A</v>
      </c>
    </row>
    <row r="264" spans="3:9" x14ac:dyDescent="0.25">
      <c r="C264" t="str">
        <f>IFERROR(VLOOKUP(B264,'NRG_MS Teams'!$A$1:$G$1981,2,FALSE),"")</f>
        <v/>
      </c>
      <c r="D264" t="str">
        <f t="shared" si="19"/>
        <v/>
      </c>
      <c r="E264" t="str">
        <f t="shared" si="20"/>
        <v/>
      </c>
      <c r="F264" t="e">
        <f>VLOOKUP(B264,'NRG_MS Teams'!$A$1:$G$1981,2,FALSE)</f>
        <v>#N/A</v>
      </c>
      <c r="G264" t="str">
        <f t="shared" si="21"/>
        <v/>
      </c>
      <c r="H264" t="str">
        <f t="shared" si="22"/>
        <v/>
      </c>
      <c r="I264" t="e">
        <f>VLOOKUP(B264,NRG_IBM!$A$1:$G$1986,2,FALSE)</f>
        <v>#N/A</v>
      </c>
    </row>
    <row r="265" spans="3:9" x14ac:dyDescent="0.25">
      <c r="C265" t="str">
        <f>IFERROR(VLOOKUP(B265,'NRG_MS Teams'!$A$1:$G$1981,2,FALSE),"")</f>
        <v/>
      </c>
      <c r="D265" t="str">
        <f t="shared" si="19"/>
        <v/>
      </c>
      <c r="E265" t="str">
        <f t="shared" si="20"/>
        <v/>
      </c>
      <c r="F265" t="e">
        <f>VLOOKUP(B265,'NRG_MS Teams'!$A$1:$G$1981,2,FALSE)</f>
        <v>#N/A</v>
      </c>
      <c r="G265" t="str">
        <f t="shared" si="21"/>
        <v/>
      </c>
      <c r="H265" t="str">
        <f t="shared" si="22"/>
        <v/>
      </c>
      <c r="I265" t="e">
        <f>VLOOKUP(B265,NRG_IBM!$A$1:$G$1986,2,FALSE)</f>
        <v>#N/A</v>
      </c>
    </row>
    <row r="266" spans="3:9" x14ac:dyDescent="0.25">
      <c r="C266" t="str">
        <f>IFERROR(VLOOKUP(B266,'NRG_MS Teams'!$A$1:$G$1981,2,FALSE),"")</f>
        <v/>
      </c>
      <c r="D266" t="str">
        <f t="shared" si="19"/>
        <v/>
      </c>
      <c r="E266" t="str">
        <f t="shared" si="20"/>
        <v/>
      </c>
      <c r="F266" t="e">
        <f>VLOOKUP(B266,'NRG_MS Teams'!$A$1:$G$1981,2,FALSE)</f>
        <v>#N/A</v>
      </c>
      <c r="G266" t="str">
        <f t="shared" si="21"/>
        <v/>
      </c>
      <c r="H266" t="str">
        <f t="shared" si="22"/>
        <v/>
      </c>
      <c r="I266" t="e">
        <f>VLOOKUP(B266,NRG_IBM!$A$1:$G$1986,2,FALSE)</f>
        <v>#N/A</v>
      </c>
    </row>
    <row r="267" spans="3:9" x14ac:dyDescent="0.25">
      <c r="C267" t="str">
        <f>IFERROR(VLOOKUP(B267,'NRG_MS Teams'!$A$1:$G$1981,2,FALSE),"")</f>
        <v/>
      </c>
      <c r="D267" t="str">
        <f t="shared" si="19"/>
        <v/>
      </c>
      <c r="E267" t="str">
        <f t="shared" si="20"/>
        <v/>
      </c>
      <c r="F267" t="e">
        <f>VLOOKUP(B267,'NRG_MS Teams'!$A$1:$G$1981,2,FALSE)</f>
        <v>#N/A</v>
      </c>
      <c r="G267" t="str">
        <f t="shared" si="21"/>
        <v/>
      </c>
      <c r="H267" t="str">
        <f t="shared" si="22"/>
        <v/>
      </c>
      <c r="I267" t="e">
        <f>VLOOKUP(B267,NRG_IBM!$A$1:$G$1986,2,FALSE)</f>
        <v>#N/A</v>
      </c>
    </row>
    <row r="268" spans="3:9" x14ac:dyDescent="0.25">
      <c r="C268" t="str">
        <f>IFERROR(VLOOKUP(B268,'NRG_MS Teams'!$A$1:$G$1981,2,FALSE),"")</f>
        <v/>
      </c>
      <c r="D268" t="str">
        <f t="shared" si="19"/>
        <v/>
      </c>
      <c r="E268" t="str">
        <f t="shared" si="20"/>
        <v/>
      </c>
      <c r="F268" t="e">
        <f>VLOOKUP(B268,'NRG_MS Teams'!$A$1:$G$1981,2,FALSE)</f>
        <v>#N/A</v>
      </c>
      <c r="G268" t="str">
        <f t="shared" si="21"/>
        <v/>
      </c>
      <c r="H268" t="str">
        <f t="shared" si="22"/>
        <v/>
      </c>
      <c r="I268" t="e">
        <f>VLOOKUP(B268,NRG_IBM!$A$1:$G$1986,2,FALSE)</f>
        <v>#N/A</v>
      </c>
    </row>
    <row r="269" spans="3:9" x14ac:dyDescent="0.25">
      <c r="C269" t="str">
        <f>IFERROR(VLOOKUP(B269,'NRG_MS Teams'!$A$1:$G$1981,2,FALSE),"")</f>
        <v/>
      </c>
      <c r="D269" t="str">
        <f t="shared" si="19"/>
        <v/>
      </c>
      <c r="E269" t="str">
        <f t="shared" si="20"/>
        <v/>
      </c>
      <c r="F269" t="e">
        <f>VLOOKUP(B269,'NRG_MS Teams'!$A$1:$G$1981,2,FALSE)</f>
        <v>#N/A</v>
      </c>
      <c r="G269" t="str">
        <f t="shared" si="21"/>
        <v/>
      </c>
      <c r="H269" t="str">
        <f t="shared" si="22"/>
        <v/>
      </c>
      <c r="I269" t="e">
        <f>VLOOKUP(B269,NRG_IBM!$A$1:$G$1986,2,FALSE)</f>
        <v>#N/A</v>
      </c>
    </row>
    <row r="270" spans="3:9" x14ac:dyDescent="0.25">
      <c r="C270" t="str">
        <f>IFERROR(VLOOKUP(B270,'NRG_MS Teams'!$A$1:$G$1981,2,FALSE),"")</f>
        <v/>
      </c>
      <c r="D270" t="str">
        <f t="shared" si="19"/>
        <v/>
      </c>
      <c r="E270" t="str">
        <f t="shared" si="20"/>
        <v/>
      </c>
      <c r="F270" t="e">
        <f>VLOOKUP(B270,'NRG_MS Teams'!$A$1:$G$1981,2,FALSE)</f>
        <v>#N/A</v>
      </c>
      <c r="G270" t="str">
        <f t="shared" si="21"/>
        <v/>
      </c>
      <c r="H270" t="str">
        <f t="shared" si="22"/>
        <v/>
      </c>
      <c r="I270" t="e">
        <f>VLOOKUP(B270,NRG_IBM!$A$1:$G$1986,2,FALSE)</f>
        <v>#N/A</v>
      </c>
    </row>
    <row r="271" spans="3:9" x14ac:dyDescent="0.25">
      <c r="C271" t="str">
        <f>IFERROR(VLOOKUP(B271,'NRG_MS Teams'!$A$1:$G$1981,2,FALSE),"")</f>
        <v/>
      </c>
      <c r="D271" t="str">
        <f t="shared" si="19"/>
        <v/>
      </c>
      <c r="E271" t="str">
        <f t="shared" si="20"/>
        <v/>
      </c>
      <c r="F271" t="e">
        <f>VLOOKUP(B271,'NRG_MS Teams'!$A$1:$G$1981,2,FALSE)</f>
        <v>#N/A</v>
      </c>
      <c r="G271" t="str">
        <f t="shared" si="21"/>
        <v/>
      </c>
      <c r="H271" t="str">
        <f t="shared" si="22"/>
        <v/>
      </c>
      <c r="I271" t="e">
        <f>VLOOKUP(B271,NRG_IBM!$A$1:$G$1986,2,FALSE)</f>
        <v>#N/A</v>
      </c>
    </row>
    <row r="272" spans="3:9" x14ac:dyDescent="0.25">
      <c r="C272" t="str">
        <f>IFERROR(VLOOKUP(B272,'NRG_MS Teams'!$A$1:$G$1981,2,FALSE),"")</f>
        <v/>
      </c>
      <c r="D272" t="str">
        <f t="shared" si="19"/>
        <v/>
      </c>
      <c r="E272" t="str">
        <f t="shared" si="20"/>
        <v/>
      </c>
      <c r="F272" t="e">
        <f>VLOOKUP(B272,'NRG_MS Teams'!$A$1:$G$1981,2,FALSE)</f>
        <v>#N/A</v>
      </c>
      <c r="G272" t="str">
        <f t="shared" si="21"/>
        <v/>
      </c>
      <c r="H272" t="str">
        <f t="shared" si="22"/>
        <v/>
      </c>
      <c r="I272" t="e">
        <f>VLOOKUP(B272,NRG_IBM!$A$1:$G$1986,2,FALSE)</f>
        <v>#N/A</v>
      </c>
    </row>
    <row r="273" spans="3:9" x14ac:dyDescent="0.25">
      <c r="C273" t="str">
        <f>IFERROR(VLOOKUP(B273,'NRG_MS Teams'!$A$1:$G$1981,2,FALSE),"")</f>
        <v/>
      </c>
      <c r="D273" t="str">
        <f t="shared" si="19"/>
        <v/>
      </c>
      <c r="E273" t="str">
        <f t="shared" si="20"/>
        <v/>
      </c>
      <c r="F273" t="e">
        <f>VLOOKUP(B273,'NRG_MS Teams'!$A$1:$G$1981,2,FALSE)</f>
        <v>#N/A</v>
      </c>
      <c r="G273" t="str">
        <f t="shared" si="21"/>
        <v/>
      </c>
      <c r="H273" t="str">
        <f t="shared" si="22"/>
        <v/>
      </c>
      <c r="I273" t="e">
        <f>VLOOKUP(B273,NRG_IBM!$A$1:$G$1986,2,FALSE)</f>
        <v>#N/A</v>
      </c>
    </row>
    <row r="274" spans="3:9" x14ac:dyDescent="0.25">
      <c r="C274" t="str">
        <f>IFERROR(VLOOKUP(B274,'NRG_MS Teams'!$A$1:$G$1981,2,FALSE),"")</f>
        <v/>
      </c>
      <c r="D274" t="str">
        <f t="shared" si="19"/>
        <v/>
      </c>
      <c r="E274" t="str">
        <f t="shared" si="20"/>
        <v/>
      </c>
      <c r="F274" t="e">
        <f>VLOOKUP(B274,'NRG_MS Teams'!$A$1:$G$1981,2,FALSE)</f>
        <v>#N/A</v>
      </c>
      <c r="G274" t="str">
        <f t="shared" si="21"/>
        <v/>
      </c>
      <c r="H274" t="str">
        <f t="shared" si="22"/>
        <v/>
      </c>
      <c r="I274" t="e">
        <f>VLOOKUP(B274,NRG_IBM!$A$1:$G$1986,2,FALSE)</f>
        <v>#N/A</v>
      </c>
    </row>
    <row r="275" spans="3:9" x14ac:dyDescent="0.25">
      <c r="C275" t="str">
        <f>IFERROR(VLOOKUP(B275,'NRG_MS Teams'!$A$1:$G$1981,2,FALSE),"")</f>
        <v/>
      </c>
      <c r="D275" t="str">
        <f t="shared" si="19"/>
        <v/>
      </c>
      <c r="E275" t="str">
        <f t="shared" si="20"/>
        <v/>
      </c>
      <c r="F275" t="e">
        <f>VLOOKUP(B275,'NRG_MS Teams'!$A$1:$G$1981,2,FALSE)</f>
        <v>#N/A</v>
      </c>
      <c r="G275" t="str">
        <f t="shared" si="21"/>
        <v/>
      </c>
      <c r="H275" t="str">
        <f t="shared" si="22"/>
        <v/>
      </c>
      <c r="I275" t="e">
        <f>VLOOKUP(B275,NRG_IBM!$A$1:$G$1986,2,FALSE)</f>
        <v>#N/A</v>
      </c>
    </row>
    <row r="276" spans="3:9" x14ac:dyDescent="0.25">
      <c r="C276" t="str">
        <f>IFERROR(VLOOKUP(B276,'NRG_MS Teams'!$A$1:$G$1981,2,FALSE),"")</f>
        <v/>
      </c>
      <c r="D276" t="str">
        <f t="shared" si="19"/>
        <v/>
      </c>
      <c r="E276" t="str">
        <f t="shared" si="20"/>
        <v/>
      </c>
      <c r="F276" t="e">
        <f>VLOOKUP(B276,'NRG_MS Teams'!$A$1:$G$1981,2,FALSE)</f>
        <v>#N/A</v>
      </c>
      <c r="G276" t="str">
        <f t="shared" si="21"/>
        <v/>
      </c>
      <c r="H276" t="str">
        <f t="shared" si="22"/>
        <v/>
      </c>
      <c r="I276" t="e">
        <f>VLOOKUP(B276,NRG_IBM!$A$1:$G$1986,2,FALSE)</f>
        <v>#N/A</v>
      </c>
    </row>
    <row r="277" spans="3:9" x14ac:dyDescent="0.25">
      <c r="C277" t="str">
        <f>IFERROR(VLOOKUP(B277,'NRG_MS Teams'!$A$1:$G$1981,2,FALSE),"")</f>
        <v/>
      </c>
      <c r="D277" t="str">
        <f t="shared" si="19"/>
        <v/>
      </c>
      <c r="E277" t="str">
        <f t="shared" si="20"/>
        <v/>
      </c>
      <c r="F277" t="e">
        <f>VLOOKUP(B277,'NRG_MS Teams'!$A$1:$G$1981,2,FALSE)</f>
        <v>#N/A</v>
      </c>
      <c r="G277" t="str">
        <f t="shared" si="21"/>
        <v/>
      </c>
      <c r="H277" t="str">
        <f t="shared" si="22"/>
        <v/>
      </c>
      <c r="I277" t="e">
        <f>VLOOKUP(B277,NRG_IBM!$A$1:$G$1986,2,FALSE)</f>
        <v>#N/A</v>
      </c>
    </row>
    <row r="278" spans="3:9" x14ac:dyDescent="0.25">
      <c r="C278" t="str">
        <f>IFERROR(VLOOKUP(B278,'NRG_MS Teams'!$A$1:$G$1981,2,FALSE),"")</f>
        <v/>
      </c>
      <c r="D278" t="str">
        <f t="shared" si="19"/>
        <v/>
      </c>
      <c r="E278" t="str">
        <f t="shared" si="20"/>
        <v/>
      </c>
      <c r="F278" t="e">
        <f>VLOOKUP(B278,'NRG_MS Teams'!$A$1:$G$1981,2,FALSE)</f>
        <v>#N/A</v>
      </c>
      <c r="G278" t="str">
        <f t="shared" si="21"/>
        <v/>
      </c>
      <c r="H278" t="str">
        <f t="shared" si="22"/>
        <v/>
      </c>
      <c r="I278" t="e">
        <f>VLOOKUP(B278,NRG_IBM!$A$1:$G$1986,2,FALSE)</f>
        <v>#N/A</v>
      </c>
    </row>
    <row r="279" spans="3:9" x14ac:dyDescent="0.25">
      <c r="C279" t="str">
        <f>IFERROR(VLOOKUP(B279,'NRG_MS Teams'!$A$1:$G$1981,2,FALSE),"")</f>
        <v/>
      </c>
      <c r="D279" t="str">
        <f t="shared" si="19"/>
        <v/>
      </c>
      <c r="E279" t="str">
        <f t="shared" si="20"/>
        <v/>
      </c>
      <c r="F279" t="e">
        <f>VLOOKUP(B279,'NRG_MS Teams'!$A$1:$G$1981,2,FALSE)</f>
        <v>#N/A</v>
      </c>
      <c r="G279" t="str">
        <f t="shared" si="21"/>
        <v/>
      </c>
      <c r="H279" t="str">
        <f t="shared" si="22"/>
        <v/>
      </c>
      <c r="I279" t="e">
        <f>VLOOKUP(B279,NRG_IBM!$A$1:$G$1986,2,FALSE)</f>
        <v>#N/A</v>
      </c>
    </row>
    <row r="280" spans="3:9" x14ac:dyDescent="0.25">
      <c r="C280" t="str">
        <f>IFERROR(VLOOKUP(B280,'NRG_MS Teams'!$A$1:$G$1981,2,FALSE),"")</f>
        <v/>
      </c>
      <c r="D280" t="str">
        <f t="shared" si="19"/>
        <v/>
      </c>
      <c r="E280" t="str">
        <f t="shared" si="20"/>
        <v/>
      </c>
      <c r="F280" t="e">
        <f>VLOOKUP(B280,'NRG_MS Teams'!$A$1:$G$1981,2,FALSE)</f>
        <v>#N/A</v>
      </c>
      <c r="G280" t="str">
        <f t="shared" si="21"/>
        <v/>
      </c>
      <c r="H280" t="str">
        <f t="shared" si="22"/>
        <v/>
      </c>
      <c r="I280" t="e">
        <f>VLOOKUP(B280,NRG_IBM!$A$1:$G$1986,2,FALSE)</f>
        <v>#N/A</v>
      </c>
    </row>
    <row r="281" spans="3:9" x14ac:dyDescent="0.25">
      <c r="C281" t="str">
        <f>IFERROR(VLOOKUP(B281,'NRG_MS Teams'!$A$1:$G$1981,2,FALSE),"")</f>
        <v/>
      </c>
      <c r="D281" t="str">
        <f t="shared" si="19"/>
        <v/>
      </c>
      <c r="E281" t="str">
        <f t="shared" si="20"/>
        <v/>
      </c>
      <c r="F281" t="e">
        <f>VLOOKUP(B281,'NRG_MS Teams'!$A$1:$G$1981,2,FALSE)</f>
        <v>#N/A</v>
      </c>
      <c r="G281" t="str">
        <f t="shared" si="21"/>
        <v/>
      </c>
      <c r="H281" t="str">
        <f t="shared" si="22"/>
        <v/>
      </c>
      <c r="I281" t="e">
        <f>VLOOKUP(B281,NRG_IBM!$A$1:$G$1986,2,FALSE)</f>
        <v>#N/A</v>
      </c>
    </row>
    <row r="282" spans="3:9" x14ac:dyDescent="0.25">
      <c r="C282" t="str">
        <f>IFERROR(VLOOKUP(B282,'NRG_MS Teams'!$A$1:$G$1981,2,FALSE),"")</f>
        <v/>
      </c>
      <c r="D282" t="str">
        <f t="shared" si="19"/>
        <v/>
      </c>
      <c r="E282" t="str">
        <f t="shared" si="20"/>
        <v/>
      </c>
      <c r="F282" t="e">
        <f>VLOOKUP(B282,'NRG_MS Teams'!$A$1:$G$1981,2,FALSE)</f>
        <v>#N/A</v>
      </c>
      <c r="G282" t="str">
        <f t="shared" si="21"/>
        <v/>
      </c>
      <c r="H282" t="str">
        <f t="shared" si="22"/>
        <v/>
      </c>
      <c r="I282" t="e">
        <f>VLOOKUP(B282,NRG_IBM!$A$1:$G$1986,2,FALSE)</f>
        <v>#N/A</v>
      </c>
    </row>
    <row r="283" spans="3:9" x14ac:dyDescent="0.25">
      <c r="C283" t="str">
        <f>IFERROR(VLOOKUP(B283,'NRG_MS Teams'!$A$1:$G$1981,2,FALSE),"")</f>
        <v/>
      </c>
      <c r="D283" t="str">
        <f t="shared" si="19"/>
        <v/>
      </c>
      <c r="E283" t="str">
        <f t="shared" si="20"/>
        <v/>
      </c>
      <c r="F283" t="e">
        <f>VLOOKUP(B283,'NRG_MS Teams'!$A$1:$G$1981,2,FALSE)</f>
        <v>#N/A</v>
      </c>
      <c r="G283" t="str">
        <f t="shared" si="21"/>
        <v/>
      </c>
      <c r="H283" t="str">
        <f t="shared" si="22"/>
        <v/>
      </c>
      <c r="I283" t="e">
        <f>VLOOKUP(B283,NRG_IBM!$A$1:$G$1986,2,FALSE)</f>
        <v>#N/A</v>
      </c>
    </row>
    <row r="284" spans="3:9" x14ac:dyDescent="0.25">
      <c r="C284" t="str">
        <f>IFERROR(VLOOKUP(B284,'NRG_MS Teams'!$A$1:$G$1981,2,FALSE),"")</f>
        <v/>
      </c>
      <c r="D284" t="str">
        <f t="shared" si="19"/>
        <v/>
      </c>
      <c r="E284" t="str">
        <f t="shared" si="20"/>
        <v/>
      </c>
      <c r="F284" t="e">
        <f>VLOOKUP(B284,'NRG_MS Teams'!$A$1:$G$1981,2,FALSE)</f>
        <v>#N/A</v>
      </c>
      <c r="G284" t="str">
        <f t="shared" si="21"/>
        <v/>
      </c>
      <c r="H284" t="str">
        <f t="shared" si="22"/>
        <v/>
      </c>
      <c r="I284" t="e">
        <f>VLOOKUP(B284,NRG_IBM!$A$1:$G$1986,2,FALSE)</f>
        <v>#N/A</v>
      </c>
    </row>
    <row r="285" spans="3:9" x14ac:dyDescent="0.25">
      <c r="C285" t="str">
        <f>IFERROR(VLOOKUP(B285,'NRG_MS Teams'!$A$1:$G$1981,2,FALSE),"")</f>
        <v/>
      </c>
      <c r="D285" t="str">
        <f t="shared" si="19"/>
        <v/>
      </c>
      <c r="E285" t="str">
        <f t="shared" si="20"/>
        <v/>
      </c>
      <c r="F285" t="e">
        <f>VLOOKUP(B285,'NRG_MS Teams'!$A$1:$G$1981,2,FALSE)</f>
        <v>#N/A</v>
      </c>
      <c r="G285" t="str">
        <f t="shared" si="21"/>
        <v/>
      </c>
      <c r="H285" t="str">
        <f t="shared" si="22"/>
        <v/>
      </c>
      <c r="I285" t="e">
        <f>VLOOKUP(B285,NRG_IBM!$A$1:$G$1986,2,FALSE)</f>
        <v>#N/A</v>
      </c>
    </row>
    <row r="286" spans="3:9" x14ac:dyDescent="0.25">
      <c r="C286" t="str">
        <f>IFERROR(VLOOKUP(B286,'NRG_MS Teams'!$A$1:$G$1981,2,FALSE),"")</f>
        <v/>
      </c>
      <c r="D286" t="str">
        <f t="shared" si="19"/>
        <v/>
      </c>
      <c r="E286" t="str">
        <f t="shared" si="20"/>
        <v/>
      </c>
      <c r="F286" t="e">
        <f>VLOOKUP(B286,'NRG_MS Teams'!$A$1:$G$1981,2,FALSE)</f>
        <v>#N/A</v>
      </c>
      <c r="G286" t="str">
        <f t="shared" si="21"/>
        <v/>
      </c>
      <c r="H286" t="str">
        <f t="shared" si="22"/>
        <v/>
      </c>
      <c r="I286" t="e">
        <f>VLOOKUP(B286,NRG_IBM!$A$1:$G$1986,2,FALSE)</f>
        <v>#N/A</v>
      </c>
    </row>
    <row r="287" spans="3:9" x14ac:dyDescent="0.25">
      <c r="C287" t="str">
        <f>IFERROR(VLOOKUP(B287,'NRG_MS Teams'!$A$1:$G$1981,2,FALSE),"")</f>
        <v/>
      </c>
      <c r="D287" t="str">
        <f t="shared" si="19"/>
        <v/>
      </c>
      <c r="E287" t="str">
        <f t="shared" si="20"/>
        <v/>
      </c>
      <c r="F287" t="e">
        <f>VLOOKUP(B287,'NRG_MS Teams'!$A$1:$G$1981,2,FALSE)</f>
        <v>#N/A</v>
      </c>
      <c r="G287" t="str">
        <f t="shared" si="21"/>
        <v/>
      </c>
      <c r="H287" t="str">
        <f t="shared" si="22"/>
        <v/>
      </c>
      <c r="I287" t="e">
        <f>VLOOKUP(B287,NRG_IBM!$A$1:$G$1986,2,FALSE)</f>
        <v>#N/A</v>
      </c>
    </row>
    <row r="288" spans="3:9" x14ac:dyDescent="0.25">
      <c r="C288" t="str">
        <f>IFERROR(VLOOKUP(B288,'NRG_MS Teams'!$A$1:$G$1981,2,FALSE),"")</f>
        <v/>
      </c>
      <c r="D288" t="str">
        <f t="shared" si="19"/>
        <v/>
      </c>
      <c r="E288" t="str">
        <f t="shared" si="20"/>
        <v/>
      </c>
      <c r="F288" t="e">
        <f>VLOOKUP(B288,'NRG_MS Teams'!$A$1:$G$1981,2,FALSE)</f>
        <v>#N/A</v>
      </c>
      <c r="G288" t="str">
        <f t="shared" si="21"/>
        <v/>
      </c>
      <c r="H288" t="str">
        <f t="shared" si="22"/>
        <v/>
      </c>
      <c r="I288" t="e">
        <f>VLOOKUP(B288,NRG_IBM!$A$1:$G$1986,2,FALSE)</f>
        <v>#N/A</v>
      </c>
    </row>
    <row r="289" spans="3:9" x14ac:dyDescent="0.25">
      <c r="C289" t="str">
        <f>IFERROR(VLOOKUP(B289,'NRG_MS Teams'!$A$1:$G$1981,2,FALSE),"")</f>
        <v/>
      </c>
      <c r="D289" t="str">
        <f t="shared" si="19"/>
        <v/>
      </c>
      <c r="E289" t="str">
        <f t="shared" si="20"/>
        <v/>
      </c>
      <c r="F289" t="e">
        <f>VLOOKUP(B289,'NRG_MS Teams'!$A$1:$G$1981,2,FALSE)</f>
        <v>#N/A</v>
      </c>
      <c r="G289" t="str">
        <f t="shared" si="21"/>
        <v/>
      </c>
      <c r="H289" t="str">
        <f t="shared" si="22"/>
        <v/>
      </c>
      <c r="I289" t="e">
        <f>VLOOKUP(B289,NRG_IBM!$A$1:$G$1986,2,FALSE)</f>
        <v>#N/A</v>
      </c>
    </row>
    <row r="290" spans="3:9" x14ac:dyDescent="0.25">
      <c r="C290" t="str">
        <f>IFERROR(VLOOKUP(B290,'NRG_MS Teams'!$A$1:$G$1981,2,FALSE),"")</f>
        <v/>
      </c>
      <c r="D290" t="str">
        <f t="shared" si="19"/>
        <v/>
      </c>
      <c r="E290" t="str">
        <f t="shared" si="20"/>
        <v/>
      </c>
      <c r="F290" t="e">
        <f>VLOOKUP(B290,'NRG_MS Teams'!$A$1:$G$1981,2,FALSE)</f>
        <v>#N/A</v>
      </c>
      <c r="G290" t="str">
        <f t="shared" si="21"/>
        <v/>
      </c>
      <c r="H290" t="str">
        <f t="shared" si="22"/>
        <v/>
      </c>
      <c r="I290" t="e">
        <f>VLOOKUP(B290,NRG_IBM!$A$1:$G$1986,2,FALSE)</f>
        <v>#N/A</v>
      </c>
    </row>
    <row r="291" spans="3:9" x14ac:dyDescent="0.25">
      <c r="C291" t="str">
        <f>IFERROR(VLOOKUP(B291,'NRG_MS Teams'!$A$1:$G$1981,2,FALSE),"")</f>
        <v/>
      </c>
      <c r="D291" t="str">
        <f t="shared" si="19"/>
        <v/>
      </c>
      <c r="E291" t="str">
        <f t="shared" si="20"/>
        <v/>
      </c>
      <c r="F291" t="e">
        <f>VLOOKUP(B291,'NRG_MS Teams'!$A$1:$G$1981,2,FALSE)</f>
        <v>#N/A</v>
      </c>
      <c r="G291" t="str">
        <f t="shared" si="21"/>
        <v/>
      </c>
      <c r="H291" t="str">
        <f t="shared" si="22"/>
        <v/>
      </c>
      <c r="I291" t="e">
        <f>VLOOKUP(B291,NRG_IBM!$A$1:$G$1986,2,FALSE)</f>
        <v>#N/A</v>
      </c>
    </row>
    <row r="292" spans="3:9" x14ac:dyDescent="0.25">
      <c r="C292" t="str">
        <f>IFERROR(VLOOKUP(B292,'NRG_MS Teams'!$A$1:$G$1981,2,FALSE),"")</f>
        <v/>
      </c>
      <c r="D292" t="str">
        <f t="shared" si="19"/>
        <v/>
      </c>
      <c r="E292" t="str">
        <f t="shared" si="20"/>
        <v/>
      </c>
      <c r="F292" t="e">
        <f>VLOOKUP(B292,'NRG_MS Teams'!$A$1:$G$1981,2,FALSE)</f>
        <v>#N/A</v>
      </c>
      <c r="G292" t="str">
        <f t="shared" si="21"/>
        <v/>
      </c>
      <c r="H292" t="str">
        <f t="shared" si="22"/>
        <v/>
      </c>
      <c r="I292" t="e">
        <f>VLOOKUP(B292,NRG_IBM!$A$1:$G$1986,2,FALSE)</f>
        <v>#N/A</v>
      </c>
    </row>
    <row r="293" spans="3:9" x14ac:dyDescent="0.25">
      <c r="C293" t="str">
        <f>IFERROR(VLOOKUP(B293,'NRG_MS Teams'!$A$1:$G$1981,2,FALSE),"")</f>
        <v/>
      </c>
      <c r="D293" t="str">
        <f t="shared" si="19"/>
        <v/>
      </c>
      <c r="E293" t="str">
        <f t="shared" si="20"/>
        <v/>
      </c>
      <c r="F293" t="e">
        <f>VLOOKUP(B293,'NRG_MS Teams'!$A$1:$G$1981,2,FALSE)</f>
        <v>#N/A</v>
      </c>
      <c r="G293" t="str">
        <f t="shared" si="21"/>
        <v/>
      </c>
      <c r="H293" t="str">
        <f t="shared" si="22"/>
        <v/>
      </c>
      <c r="I293" t="e">
        <f>VLOOKUP(B293,NRG_IBM!$A$1:$G$1986,2,FALSE)</f>
        <v>#N/A</v>
      </c>
    </row>
    <row r="294" spans="3:9" x14ac:dyDescent="0.25">
      <c r="C294" t="str">
        <f>IFERROR(VLOOKUP(B294,'NRG_MS Teams'!$A$1:$G$1981,2,FALSE),"")</f>
        <v/>
      </c>
      <c r="D294" t="str">
        <f t="shared" si="19"/>
        <v/>
      </c>
      <c r="E294" t="str">
        <f t="shared" si="20"/>
        <v/>
      </c>
      <c r="F294" t="e">
        <f>VLOOKUP(B294,'NRG_MS Teams'!$A$1:$G$1981,2,FALSE)</f>
        <v>#N/A</v>
      </c>
      <c r="G294" t="str">
        <f t="shared" si="21"/>
        <v/>
      </c>
      <c r="H294" t="str">
        <f t="shared" si="22"/>
        <v/>
      </c>
      <c r="I294" t="e">
        <f>VLOOKUP(B294,NRG_IBM!$A$1:$G$1986,2,FALSE)</f>
        <v>#N/A</v>
      </c>
    </row>
    <row r="295" spans="3:9" x14ac:dyDescent="0.25">
      <c r="C295" t="str">
        <f>IFERROR(VLOOKUP(B295,'NRG_MS Teams'!$A$1:$G$1981,2,FALSE),"")</f>
        <v/>
      </c>
      <c r="D295" t="str">
        <f t="shared" si="19"/>
        <v/>
      </c>
      <c r="E295" t="str">
        <f t="shared" si="20"/>
        <v/>
      </c>
      <c r="F295" t="e">
        <f>VLOOKUP(B295,'NRG_MS Teams'!$A$1:$G$1981,2,FALSE)</f>
        <v>#N/A</v>
      </c>
      <c r="G295" t="str">
        <f t="shared" si="21"/>
        <v/>
      </c>
      <c r="H295" t="str">
        <f t="shared" si="22"/>
        <v/>
      </c>
      <c r="I295" t="e">
        <f>VLOOKUP(B295,NRG_IBM!$A$1:$G$1986,2,FALSE)</f>
        <v>#N/A</v>
      </c>
    </row>
    <row r="296" spans="3:9" x14ac:dyDescent="0.25">
      <c r="C296" t="str">
        <f>IFERROR(VLOOKUP(B296,'NRG_MS Teams'!$A$1:$G$1981,2,FALSE),"")</f>
        <v/>
      </c>
      <c r="D296" t="str">
        <f t="shared" si="19"/>
        <v/>
      </c>
      <c r="E296" t="str">
        <f t="shared" si="20"/>
        <v/>
      </c>
      <c r="F296" t="e">
        <f>VLOOKUP(B296,'NRG_MS Teams'!$A$1:$G$1981,2,FALSE)</f>
        <v>#N/A</v>
      </c>
      <c r="G296" t="str">
        <f t="shared" si="21"/>
        <v/>
      </c>
      <c r="H296" t="str">
        <f t="shared" si="22"/>
        <v/>
      </c>
      <c r="I296" t="e">
        <f>VLOOKUP(B296,NRG_IBM!$A$1:$G$1986,2,FALSE)</f>
        <v>#N/A</v>
      </c>
    </row>
    <row r="297" spans="3:9" x14ac:dyDescent="0.25">
      <c r="C297" t="str">
        <f>IFERROR(VLOOKUP(B297,'NRG_MS Teams'!$A$1:$G$1981,2,FALSE),"")</f>
        <v/>
      </c>
      <c r="D297" t="str">
        <f t="shared" si="19"/>
        <v/>
      </c>
      <c r="E297" t="str">
        <f t="shared" si="20"/>
        <v/>
      </c>
      <c r="F297" t="e">
        <f>VLOOKUP(B297,'NRG_MS Teams'!$A$1:$G$1981,2,FALSE)</f>
        <v>#N/A</v>
      </c>
      <c r="G297" t="str">
        <f t="shared" si="21"/>
        <v/>
      </c>
      <c r="H297" t="str">
        <f t="shared" si="22"/>
        <v/>
      </c>
      <c r="I297" t="e">
        <f>VLOOKUP(B297,NRG_IBM!$A$1:$G$1986,2,FALSE)</f>
        <v>#N/A</v>
      </c>
    </row>
    <row r="298" spans="3:9" x14ac:dyDescent="0.25">
      <c r="C298" t="str">
        <f>IFERROR(VLOOKUP(B298,'NRG_MS Teams'!$A$1:$G$1981,2,FALSE),"")</f>
        <v/>
      </c>
      <c r="D298" t="str">
        <f t="shared" si="19"/>
        <v/>
      </c>
      <c r="E298" t="str">
        <f t="shared" si="20"/>
        <v/>
      </c>
      <c r="F298" t="e">
        <f>VLOOKUP(B298,'NRG_MS Teams'!$A$1:$G$1981,2,FALSE)</f>
        <v>#N/A</v>
      </c>
      <c r="G298" t="str">
        <f t="shared" si="21"/>
        <v/>
      </c>
      <c r="H298" t="str">
        <f t="shared" si="22"/>
        <v/>
      </c>
      <c r="I298" t="e">
        <f>VLOOKUP(B298,NRG_IBM!$A$1:$G$1986,2,FALSE)</f>
        <v>#N/A</v>
      </c>
    </row>
    <row r="299" spans="3:9" x14ac:dyDescent="0.25">
      <c r="C299" t="str">
        <f>IFERROR(VLOOKUP(B299,'NRG_MS Teams'!$A$1:$G$1981,2,FALSE),"")</f>
        <v/>
      </c>
      <c r="D299" t="str">
        <f t="shared" si="19"/>
        <v/>
      </c>
      <c r="E299" t="str">
        <f t="shared" si="20"/>
        <v/>
      </c>
      <c r="F299" t="e">
        <f>VLOOKUP(B299,'NRG_MS Teams'!$A$1:$G$1981,2,FALSE)</f>
        <v>#N/A</v>
      </c>
      <c r="G299" t="str">
        <f t="shared" si="21"/>
        <v/>
      </c>
      <c r="H299" t="str">
        <f t="shared" si="22"/>
        <v/>
      </c>
      <c r="I299" t="e">
        <f>VLOOKUP(B299,NRG_IBM!$A$1:$G$1986,2,FALSE)</f>
        <v>#N/A</v>
      </c>
    </row>
    <row r="300" spans="3:9" x14ac:dyDescent="0.25">
      <c r="C300" t="str">
        <f>IFERROR(VLOOKUP(B300,'NRG_MS Teams'!$A$1:$G$1981,2,FALSE),"")</f>
        <v/>
      </c>
      <c r="D300" t="str">
        <f t="shared" si="19"/>
        <v/>
      </c>
      <c r="E300" t="str">
        <f t="shared" si="20"/>
        <v/>
      </c>
      <c r="F300" t="e">
        <f>VLOOKUP(B300,'NRG_MS Teams'!$A$1:$G$1981,2,FALSE)</f>
        <v>#N/A</v>
      </c>
      <c r="G300" t="str">
        <f t="shared" si="21"/>
        <v/>
      </c>
      <c r="H300" t="str">
        <f t="shared" si="22"/>
        <v/>
      </c>
      <c r="I300" t="e">
        <f>VLOOKUP(B300,NRG_IBM!$A$1:$G$1986,2,FALSE)</f>
        <v>#N/A</v>
      </c>
    </row>
    <row r="301" spans="3:9" x14ac:dyDescent="0.25">
      <c r="C301" t="str">
        <f>IFERROR(VLOOKUP(B301,'NRG_MS Teams'!$A$1:$G$1981,2,FALSE),"")</f>
        <v/>
      </c>
      <c r="D301" t="str">
        <f t="shared" si="19"/>
        <v/>
      </c>
      <c r="E301" t="str">
        <f t="shared" si="20"/>
        <v/>
      </c>
      <c r="F301" t="e">
        <f>VLOOKUP(B301,'NRG_MS Teams'!$A$1:$G$1981,2,FALSE)</f>
        <v>#N/A</v>
      </c>
      <c r="G301" t="str">
        <f t="shared" si="21"/>
        <v/>
      </c>
      <c r="H301" t="str">
        <f t="shared" si="22"/>
        <v/>
      </c>
      <c r="I301" t="e">
        <f>VLOOKUP(B301,NRG_IBM!$A$1:$G$1986,2,FALSE)</f>
        <v>#N/A</v>
      </c>
    </row>
    <row r="302" spans="3:9" x14ac:dyDescent="0.25">
      <c r="C302" t="str">
        <f>IFERROR(VLOOKUP(B302,'NRG_MS Teams'!$A$1:$G$1981,2,FALSE),"")</f>
        <v/>
      </c>
      <c r="D302" t="str">
        <f t="shared" si="19"/>
        <v/>
      </c>
      <c r="E302" t="str">
        <f t="shared" si="20"/>
        <v/>
      </c>
      <c r="F302" t="e">
        <f>VLOOKUP(B302,'NRG_MS Teams'!$A$1:$G$1981,2,FALSE)</f>
        <v>#N/A</v>
      </c>
      <c r="G302" t="str">
        <f t="shared" si="21"/>
        <v/>
      </c>
      <c r="H302" t="str">
        <f t="shared" si="22"/>
        <v/>
      </c>
      <c r="I302" t="e">
        <f>VLOOKUP(B302,NRG_IBM!$A$1:$G$1986,2,FALSE)</f>
        <v>#N/A</v>
      </c>
    </row>
    <row r="303" spans="3:9" x14ac:dyDescent="0.25">
      <c r="C303" t="str">
        <f>IFERROR(VLOOKUP(B303,'NRG_MS Teams'!$A$1:$G$1981,2,FALSE),"")</f>
        <v/>
      </c>
      <c r="D303" t="str">
        <f t="shared" si="19"/>
        <v/>
      </c>
      <c r="E303" t="str">
        <f t="shared" si="20"/>
        <v/>
      </c>
      <c r="F303" t="e">
        <f>VLOOKUP(B303,'NRG_MS Teams'!$A$1:$G$1981,2,FALSE)</f>
        <v>#N/A</v>
      </c>
      <c r="G303" t="str">
        <f t="shared" si="21"/>
        <v/>
      </c>
      <c r="H303" t="str">
        <f t="shared" si="22"/>
        <v/>
      </c>
      <c r="I303" t="e">
        <f>VLOOKUP(B303,NRG_IBM!$A$1:$G$1986,2,FALSE)</f>
        <v>#N/A</v>
      </c>
    </row>
    <row r="304" spans="3:9" x14ac:dyDescent="0.25">
      <c r="C304" t="str">
        <f>IFERROR(VLOOKUP(B304,'NRG_MS Teams'!$A$1:$G$1981,2,FALSE),"")</f>
        <v/>
      </c>
      <c r="D304" t="str">
        <f t="shared" si="19"/>
        <v/>
      </c>
      <c r="E304" t="str">
        <f t="shared" si="20"/>
        <v/>
      </c>
      <c r="F304" t="e">
        <f>VLOOKUP(B304,'NRG_MS Teams'!$A$1:$G$1981,2,FALSE)</f>
        <v>#N/A</v>
      </c>
      <c r="G304" t="str">
        <f t="shared" si="21"/>
        <v/>
      </c>
      <c r="H304" t="str">
        <f t="shared" si="22"/>
        <v/>
      </c>
      <c r="I304" t="e">
        <f>VLOOKUP(B304,NRG_IBM!$A$1:$G$1986,2,FALSE)</f>
        <v>#N/A</v>
      </c>
    </row>
    <row r="305" spans="3:9" x14ac:dyDescent="0.25">
      <c r="C305" t="str">
        <f>IFERROR(VLOOKUP(B305,'NRG_MS Teams'!$A$1:$G$1981,2,FALSE),"")</f>
        <v/>
      </c>
      <c r="D305" t="str">
        <f t="shared" si="19"/>
        <v/>
      </c>
      <c r="E305" t="str">
        <f t="shared" si="20"/>
        <v/>
      </c>
      <c r="F305" t="e">
        <f>VLOOKUP(B305,'NRG_MS Teams'!$A$1:$G$1981,2,FALSE)</f>
        <v>#N/A</v>
      </c>
      <c r="G305" t="str">
        <f t="shared" si="21"/>
        <v/>
      </c>
      <c r="H305" t="str">
        <f t="shared" si="22"/>
        <v/>
      </c>
      <c r="I305" t="e">
        <f>VLOOKUP(B305,NRG_IBM!$A$1:$G$1986,2,FALSE)</f>
        <v>#N/A</v>
      </c>
    </row>
    <row r="306" spans="3:9" x14ac:dyDescent="0.25">
      <c r="C306" t="str">
        <f>IFERROR(VLOOKUP(B306,'NRG_MS Teams'!$A$1:$G$1981,2,FALSE),"")</f>
        <v/>
      </c>
      <c r="D306" t="str">
        <f t="shared" si="19"/>
        <v/>
      </c>
      <c r="E306" t="str">
        <f t="shared" si="20"/>
        <v/>
      </c>
      <c r="F306" t="e">
        <f>VLOOKUP(B306,'NRG_MS Teams'!$A$1:$G$1981,2,FALSE)</f>
        <v>#N/A</v>
      </c>
      <c r="G306" t="str">
        <f t="shared" si="21"/>
        <v/>
      </c>
      <c r="H306" t="str">
        <f t="shared" si="22"/>
        <v/>
      </c>
      <c r="I306" t="e">
        <f>VLOOKUP(B306,NRG_IBM!$A$1:$G$1986,2,FALSE)</f>
        <v>#N/A</v>
      </c>
    </row>
    <row r="307" spans="3:9" x14ac:dyDescent="0.25">
      <c r="C307" t="str">
        <f>IFERROR(VLOOKUP(B307,'NRG_MS Teams'!$A$1:$G$1981,2,FALSE),"")</f>
        <v/>
      </c>
      <c r="D307" t="str">
        <f t="shared" si="19"/>
        <v/>
      </c>
      <c r="E307" t="str">
        <f t="shared" si="20"/>
        <v/>
      </c>
      <c r="F307" t="e">
        <f>VLOOKUP(B307,'NRG_MS Teams'!$A$1:$G$1981,2,FALSE)</f>
        <v>#N/A</v>
      </c>
      <c r="G307" t="str">
        <f t="shared" si="21"/>
        <v/>
      </c>
      <c r="H307" t="str">
        <f t="shared" si="22"/>
        <v/>
      </c>
      <c r="I307" t="e">
        <f>VLOOKUP(B307,NRG_IBM!$A$1:$G$1986,2,FALSE)</f>
        <v>#N/A</v>
      </c>
    </row>
    <row r="308" spans="3:9" x14ac:dyDescent="0.25">
      <c r="C308" t="str">
        <f>IFERROR(VLOOKUP(B308,'NRG_MS Teams'!$A$1:$G$1981,2,FALSE),"")</f>
        <v/>
      </c>
      <c r="D308" t="str">
        <f t="shared" si="19"/>
        <v/>
      </c>
      <c r="E308" t="str">
        <f t="shared" si="20"/>
        <v/>
      </c>
      <c r="F308" t="e">
        <f>VLOOKUP(B308,'NRG_MS Teams'!$A$1:$G$1981,2,FALSE)</f>
        <v>#N/A</v>
      </c>
      <c r="G308" t="str">
        <f t="shared" si="21"/>
        <v/>
      </c>
      <c r="H308" t="str">
        <f t="shared" si="22"/>
        <v/>
      </c>
      <c r="I308" t="e">
        <f>VLOOKUP(B308,NRG_IBM!$A$1:$G$1986,2,FALSE)</f>
        <v>#N/A</v>
      </c>
    </row>
    <row r="309" spans="3:9" x14ac:dyDescent="0.25">
      <c r="C309" t="str">
        <f>IFERROR(VLOOKUP(B309,'NRG_MS Teams'!$A$1:$G$1981,2,FALSE),"")</f>
        <v/>
      </c>
      <c r="D309" t="str">
        <f t="shared" si="19"/>
        <v/>
      </c>
      <c r="E309" t="str">
        <f t="shared" si="20"/>
        <v/>
      </c>
      <c r="F309" t="e">
        <f>VLOOKUP(B309,'NRG_MS Teams'!$A$1:$G$1981,2,FALSE)</f>
        <v>#N/A</v>
      </c>
      <c r="G309" t="str">
        <f t="shared" si="21"/>
        <v/>
      </c>
      <c r="H309" t="str">
        <f t="shared" si="22"/>
        <v/>
      </c>
      <c r="I309" t="e">
        <f>VLOOKUP(B309,NRG_IBM!$A$1:$G$1986,2,FALSE)</f>
        <v>#N/A</v>
      </c>
    </row>
    <row r="310" spans="3:9" x14ac:dyDescent="0.25">
      <c r="C310" t="str">
        <f>IFERROR(VLOOKUP(B310,'NRG_MS Teams'!$A$1:$G$1981,2,FALSE),"")</f>
        <v/>
      </c>
      <c r="D310" t="str">
        <f t="shared" si="19"/>
        <v/>
      </c>
      <c r="E310" t="str">
        <f t="shared" si="20"/>
        <v/>
      </c>
      <c r="F310" t="e">
        <f>VLOOKUP(B310,'NRG_MS Teams'!$A$1:$G$1981,2,FALSE)</f>
        <v>#N/A</v>
      </c>
      <c r="G310" t="str">
        <f t="shared" si="21"/>
        <v/>
      </c>
      <c r="H310" t="str">
        <f t="shared" si="22"/>
        <v/>
      </c>
      <c r="I310" t="e">
        <f>VLOOKUP(B310,NRG_IBM!$A$1:$G$1986,2,FALSE)</f>
        <v>#N/A</v>
      </c>
    </row>
    <row r="311" spans="3:9" x14ac:dyDescent="0.25">
      <c r="C311" t="str">
        <f>IFERROR(VLOOKUP(B311,'NRG_MS Teams'!$A$1:$G$1981,2,FALSE),"")</f>
        <v/>
      </c>
      <c r="D311" t="str">
        <f t="shared" si="19"/>
        <v/>
      </c>
      <c r="E311" t="str">
        <f t="shared" si="20"/>
        <v/>
      </c>
      <c r="F311" t="e">
        <f>VLOOKUP(B311,'NRG_MS Teams'!$A$1:$G$1981,2,FALSE)</f>
        <v>#N/A</v>
      </c>
      <c r="G311" t="str">
        <f t="shared" si="21"/>
        <v/>
      </c>
      <c r="H311" t="str">
        <f t="shared" si="22"/>
        <v/>
      </c>
      <c r="I311" t="e">
        <f>VLOOKUP(B311,NRG_IBM!$A$1:$G$1986,2,FALSE)</f>
        <v>#N/A</v>
      </c>
    </row>
    <row r="312" spans="3:9" x14ac:dyDescent="0.25">
      <c r="C312" t="str">
        <f>IFERROR(VLOOKUP(B312,'NRG_MS Teams'!$A$1:$G$1981,2,FALSE),"")</f>
        <v/>
      </c>
      <c r="D312" t="str">
        <f t="shared" si="19"/>
        <v/>
      </c>
      <c r="E312" t="str">
        <f t="shared" si="20"/>
        <v/>
      </c>
      <c r="F312" t="e">
        <f>VLOOKUP(B312,'NRG_MS Teams'!$A$1:$G$1981,2,FALSE)</f>
        <v>#N/A</v>
      </c>
      <c r="G312" t="str">
        <f t="shared" si="21"/>
        <v/>
      </c>
      <c r="H312" t="str">
        <f t="shared" si="22"/>
        <v/>
      </c>
      <c r="I312" t="e">
        <f>VLOOKUP(B312,NRG_IBM!$A$1:$G$1986,2,FALSE)</f>
        <v>#N/A</v>
      </c>
    </row>
    <row r="313" spans="3:9" x14ac:dyDescent="0.25">
      <c r="C313" t="str">
        <f>IFERROR(VLOOKUP(B313,'NRG_MS Teams'!$A$1:$G$1981,2,FALSE),"")</f>
        <v/>
      </c>
      <c r="D313" t="str">
        <f t="shared" si="19"/>
        <v/>
      </c>
      <c r="E313" t="str">
        <f t="shared" si="20"/>
        <v/>
      </c>
      <c r="F313" t="e">
        <f>VLOOKUP(B313,'NRG_MS Teams'!$A$1:$G$1981,2,FALSE)</f>
        <v>#N/A</v>
      </c>
      <c r="G313" t="str">
        <f t="shared" si="21"/>
        <v/>
      </c>
      <c r="H313" t="str">
        <f t="shared" si="22"/>
        <v/>
      </c>
      <c r="I313" t="e">
        <f>VLOOKUP(B313,NRG_IBM!$A$1:$G$1986,2,FALSE)</f>
        <v>#N/A</v>
      </c>
    </row>
    <row r="314" spans="3:9" x14ac:dyDescent="0.25">
      <c r="C314" t="str">
        <f>IFERROR(VLOOKUP(B314,'NRG_MS Teams'!$A$1:$G$1981,2,FALSE),"")</f>
        <v/>
      </c>
      <c r="D314" t="str">
        <f t="shared" si="19"/>
        <v/>
      </c>
      <c r="E314" t="str">
        <f t="shared" si="20"/>
        <v/>
      </c>
      <c r="F314" t="e">
        <f>VLOOKUP(B314,'NRG_MS Teams'!$A$1:$G$1981,2,FALSE)</f>
        <v>#N/A</v>
      </c>
      <c r="G314" t="str">
        <f t="shared" si="21"/>
        <v/>
      </c>
      <c r="H314" t="str">
        <f t="shared" si="22"/>
        <v/>
      </c>
      <c r="I314" t="e">
        <f>VLOOKUP(B314,NRG_IBM!$A$1:$G$1986,2,FALSE)</f>
        <v>#N/A</v>
      </c>
    </row>
    <row r="315" spans="3:9" x14ac:dyDescent="0.25">
      <c r="C315" t="str">
        <f>IFERROR(VLOOKUP(B315,'NRG_MS Teams'!$A$1:$G$1981,2,FALSE),"")</f>
        <v/>
      </c>
      <c r="D315" t="str">
        <f t="shared" si="19"/>
        <v/>
      </c>
      <c r="E315" t="str">
        <f t="shared" si="20"/>
        <v/>
      </c>
      <c r="F315" t="e">
        <f>VLOOKUP(B315,'NRG_MS Teams'!$A$1:$G$1981,2,FALSE)</f>
        <v>#N/A</v>
      </c>
      <c r="G315" t="str">
        <f t="shared" si="21"/>
        <v/>
      </c>
      <c r="H315" t="str">
        <f t="shared" si="22"/>
        <v/>
      </c>
      <c r="I315" t="e">
        <f>VLOOKUP(B315,NRG_IBM!$A$1:$G$1986,2,FALSE)</f>
        <v>#N/A</v>
      </c>
    </row>
    <row r="316" spans="3:9" x14ac:dyDescent="0.25">
      <c r="C316" t="str">
        <f>IFERROR(VLOOKUP(B316,'NRG_MS Teams'!$A$1:$G$1981,2,FALSE),"")</f>
        <v/>
      </c>
      <c r="D316" t="str">
        <f t="shared" si="19"/>
        <v/>
      </c>
      <c r="E316" t="str">
        <f t="shared" si="20"/>
        <v/>
      </c>
      <c r="F316" t="e">
        <f>VLOOKUP(B316,'NRG_MS Teams'!$A$1:$G$1981,2,FALSE)</f>
        <v>#N/A</v>
      </c>
      <c r="G316" t="str">
        <f t="shared" si="21"/>
        <v/>
      </c>
      <c r="H316" t="str">
        <f t="shared" si="22"/>
        <v/>
      </c>
      <c r="I316" t="e">
        <f>VLOOKUP(B316,NRG_IBM!$A$1:$G$1986,2,FALSE)</f>
        <v>#N/A</v>
      </c>
    </row>
    <row r="317" spans="3:9" x14ac:dyDescent="0.25">
      <c r="C317" t="str">
        <f>IFERROR(VLOOKUP(B317,'NRG_MS Teams'!$A$1:$G$1981,2,FALSE),"")</f>
        <v/>
      </c>
      <c r="D317" t="str">
        <f t="shared" si="19"/>
        <v/>
      </c>
      <c r="E317" t="str">
        <f t="shared" si="20"/>
        <v/>
      </c>
      <c r="F317" t="e">
        <f>VLOOKUP(B317,'NRG_MS Teams'!$A$1:$G$1981,2,FALSE)</f>
        <v>#N/A</v>
      </c>
      <c r="G317" t="str">
        <f t="shared" si="21"/>
        <v/>
      </c>
      <c r="H317" t="str">
        <f t="shared" si="22"/>
        <v/>
      </c>
      <c r="I317" t="e">
        <f>VLOOKUP(B317,NRG_IBM!$A$1:$G$1986,2,FALSE)</f>
        <v>#N/A</v>
      </c>
    </row>
    <row r="318" spans="3:9" x14ac:dyDescent="0.25">
      <c r="C318" t="str">
        <f>IFERROR(VLOOKUP(B318,'NRG_MS Teams'!$A$1:$G$1981,2,FALSE),"")</f>
        <v/>
      </c>
      <c r="D318" t="str">
        <f t="shared" si="19"/>
        <v/>
      </c>
      <c r="E318" t="str">
        <f t="shared" si="20"/>
        <v/>
      </c>
      <c r="F318" t="e">
        <f>VLOOKUP(B318,'NRG_MS Teams'!$A$1:$G$1981,2,FALSE)</f>
        <v>#N/A</v>
      </c>
      <c r="G318" t="str">
        <f t="shared" si="21"/>
        <v/>
      </c>
      <c r="H318" t="str">
        <f t="shared" si="22"/>
        <v/>
      </c>
      <c r="I318" t="e">
        <f>VLOOKUP(B318,NRG_IBM!$A$1:$G$1986,2,FALSE)</f>
        <v>#N/A</v>
      </c>
    </row>
    <row r="319" spans="3:9" x14ac:dyDescent="0.25">
      <c r="C319" t="str">
        <f>IFERROR(VLOOKUP(B319,'NRG_MS Teams'!$A$1:$G$1981,2,FALSE),"")</f>
        <v/>
      </c>
      <c r="D319" t="str">
        <f t="shared" si="19"/>
        <v/>
      </c>
      <c r="E319" t="str">
        <f t="shared" si="20"/>
        <v/>
      </c>
      <c r="F319" t="e">
        <f>VLOOKUP(B319,'NRG_MS Teams'!$A$1:$G$1981,2,FALSE)</f>
        <v>#N/A</v>
      </c>
      <c r="G319" t="str">
        <f t="shared" si="21"/>
        <v/>
      </c>
      <c r="H319" t="str">
        <f t="shared" si="22"/>
        <v/>
      </c>
      <c r="I319" t="e">
        <f>VLOOKUP(B319,NRG_IBM!$A$1:$G$1986,2,FALSE)</f>
        <v>#N/A</v>
      </c>
    </row>
    <row r="320" spans="3:9" x14ac:dyDescent="0.25">
      <c r="C320" t="str">
        <f>IFERROR(VLOOKUP(B320,'NRG_MS Teams'!$A$1:$G$1981,2,FALSE),"")</f>
        <v/>
      </c>
      <c r="D320" t="str">
        <f t="shared" si="19"/>
        <v/>
      </c>
      <c r="E320" t="str">
        <f t="shared" si="20"/>
        <v/>
      </c>
      <c r="F320" t="e">
        <f>VLOOKUP(B320,'NRG_MS Teams'!$A$1:$G$1981,2,FALSE)</f>
        <v>#N/A</v>
      </c>
      <c r="G320" t="str">
        <f t="shared" si="21"/>
        <v/>
      </c>
      <c r="H320" t="str">
        <f t="shared" si="22"/>
        <v/>
      </c>
      <c r="I320" t="e">
        <f>VLOOKUP(B320,NRG_IBM!$A$1:$G$1986,2,FALSE)</f>
        <v>#N/A</v>
      </c>
    </row>
    <row r="321" spans="3:9" x14ac:dyDescent="0.25">
      <c r="C321" t="str">
        <f>IFERROR(VLOOKUP(B321,'NRG_MS Teams'!$A$1:$G$1981,2,FALSE),"")</f>
        <v/>
      </c>
      <c r="D321" t="str">
        <f t="shared" ref="D321:D384" si="23">IF(E321="","","x")</f>
        <v/>
      </c>
      <c r="E321" t="str">
        <f t="shared" si="20"/>
        <v/>
      </c>
      <c r="F321" t="e">
        <f>VLOOKUP(B321,'NRG_MS Teams'!$A$1:$G$1981,2,FALSE)</f>
        <v>#N/A</v>
      </c>
      <c r="G321" t="str">
        <f t="shared" si="21"/>
        <v/>
      </c>
      <c r="H321" t="str">
        <f t="shared" si="22"/>
        <v/>
      </c>
      <c r="I321" t="e">
        <f>VLOOKUP(B321,NRG_IBM!$A$1:$G$1986,2,FALSE)</f>
        <v>#N/A</v>
      </c>
    </row>
    <row r="322" spans="3:9" x14ac:dyDescent="0.25">
      <c r="C322" t="str">
        <f>IFERROR(VLOOKUP(B322,'NRG_MS Teams'!$A$1:$G$1981,2,FALSE),"")</f>
        <v/>
      </c>
      <c r="D322" t="str">
        <f t="shared" si="23"/>
        <v/>
      </c>
      <c r="E322" t="str">
        <f t="shared" ref="E322:E385" si="24">IFERROR(F322,"")</f>
        <v/>
      </c>
      <c r="F322" t="e">
        <f>VLOOKUP(B322,'NRG_MS Teams'!$A$1:$G$1981,2,FALSE)</f>
        <v>#N/A</v>
      </c>
      <c r="G322" t="str">
        <f t="shared" ref="G322:G385" si="25">IF(H322="","","x")</f>
        <v/>
      </c>
      <c r="H322" t="str">
        <f t="shared" ref="H322:H385" si="26">IFERROR(I322,"")</f>
        <v/>
      </c>
      <c r="I322" t="e">
        <f>VLOOKUP(B322,NRG_IBM!$A$1:$G$1986,2,FALSE)</f>
        <v>#N/A</v>
      </c>
    </row>
    <row r="323" spans="3:9" x14ac:dyDescent="0.25">
      <c r="C323" t="str">
        <f>IFERROR(VLOOKUP(B323,'NRG_MS Teams'!$A$1:$G$1981,2,FALSE),"")</f>
        <v/>
      </c>
      <c r="D323" t="str">
        <f t="shared" si="23"/>
        <v/>
      </c>
      <c r="E323" t="str">
        <f t="shared" si="24"/>
        <v/>
      </c>
      <c r="F323" t="e">
        <f>VLOOKUP(B323,'NRG_MS Teams'!$A$1:$G$1981,2,FALSE)</f>
        <v>#N/A</v>
      </c>
      <c r="G323" t="str">
        <f t="shared" si="25"/>
        <v/>
      </c>
      <c r="H323" t="str">
        <f t="shared" si="26"/>
        <v/>
      </c>
      <c r="I323" t="e">
        <f>VLOOKUP(B323,NRG_IBM!$A$1:$G$1986,2,FALSE)</f>
        <v>#N/A</v>
      </c>
    </row>
    <row r="324" spans="3:9" x14ac:dyDescent="0.25">
      <c r="C324" t="str">
        <f>IFERROR(VLOOKUP(B324,'NRG_MS Teams'!$A$1:$G$1981,2,FALSE),"")</f>
        <v/>
      </c>
      <c r="D324" t="str">
        <f t="shared" si="23"/>
        <v/>
      </c>
      <c r="E324" t="str">
        <f t="shared" si="24"/>
        <v/>
      </c>
      <c r="F324" t="e">
        <f>VLOOKUP(B324,'NRG_MS Teams'!$A$1:$G$1981,2,FALSE)</f>
        <v>#N/A</v>
      </c>
      <c r="G324" t="str">
        <f t="shared" si="25"/>
        <v/>
      </c>
      <c r="H324" t="str">
        <f t="shared" si="26"/>
        <v/>
      </c>
      <c r="I324" t="e">
        <f>VLOOKUP(B324,NRG_IBM!$A$1:$G$1986,2,FALSE)</f>
        <v>#N/A</v>
      </c>
    </row>
    <row r="325" spans="3:9" x14ac:dyDescent="0.25">
      <c r="C325" t="str">
        <f>IFERROR(VLOOKUP(B325,'NRG_MS Teams'!$A$1:$G$1981,2,FALSE),"")</f>
        <v/>
      </c>
      <c r="D325" t="str">
        <f t="shared" si="23"/>
        <v/>
      </c>
      <c r="E325" t="str">
        <f t="shared" si="24"/>
        <v/>
      </c>
      <c r="F325" t="e">
        <f>VLOOKUP(B325,'NRG_MS Teams'!$A$1:$G$1981,2,FALSE)</f>
        <v>#N/A</v>
      </c>
      <c r="G325" t="str">
        <f t="shared" si="25"/>
        <v/>
      </c>
      <c r="H325" t="str">
        <f t="shared" si="26"/>
        <v/>
      </c>
      <c r="I325" t="e">
        <f>VLOOKUP(B325,NRG_IBM!$A$1:$G$1986,2,FALSE)</f>
        <v>#N/A</v>
      </c>
    </row>
    <row r="326" spans="3:9" x14ac:dyDescent="0.25">
      <c r="C326" t="str">
        <f>IFERROR(VLOOKUP(B326,'NRG_MS Teams'!$A$1:$G$1981,2,FALSE),"")</f>
        <v/>
      </c>
      <c r="D326" t="str">
        <f t="shared" si="23"/>
        <v/>
      </c>
      <c r="E326" t="str">
        <f t="shared" si="24"/>
        <v/>
      </c>
      <c r="F326" t="e">
        <f>VLOOKUP(B326,'NRG_MS Teams'!$A$1:$G$1981,2,FALSE)</f>
        <v>#N/A</v>
      </c>
      <c r="G326" t="str">
        <f t="shared" si="25"/>
        <v/>
      </c>
      <c r="H326" t="str">
        <f t="shared" si="26"/>
        <v/>
      </c>
      <c r="I326" t="e">
        <f>VLOOKUP(B326,NRG_IBM!$A$1:$G$1986,2,FALSE)</f>
        <v>#N/A</v>
      </c>
    </row>
    <row r="327" spans="3:9" x14ac:dyDescent="0.25">
      <c r="C327" t="str">
        <f>IFERROR(VLOOKUP(B327,'NRG_MS Teams'!$A$1:$G$1981,2,FALSE),"")</f>
        <v/>
      </c>
      <c r="D327" t="str">
        <f t="shared" si="23"/>
        <v/>
      </c>
      <c r="E327" t="str">
        <f t="shared" si="24"/>
        <v/>
      </c>
      <c r="F327" t="e">
        <f>VLOOKUP(B327,'NRG_MS Teams'!$A$1:$G$1981,2,FALSE)</f>
        <v>#N/A</v>
      </c>
      <c r="G327" t="str">
        <f t="shared" si="25"/>
        <v/>
      </c>
      <c r="H327" t="str">
        <f t="shared" si="26"/>
        <v/>
      </c>
      <c r="I327" t="e">
        <f>VLOOKUP(B327,NRG_IBM!$A$1:$G$1986,2,FALSE)</f>
        <v>#N/A</v>
      </c>
    </row>
    <row r="328" spans="3:9" x14ac:dyDescent="0.25">
      <c r="C328" t="str">
        <f>IFERROR(VLOOKUP(B328,'NRG_MS Teams'!$A$1:$G$1981,2,FALSE),"")</f>
        <v/>
      </c>
      <c r="D328" t="str">
        <f t="shared" si="23"/>
        <v/>
      </c>
      <c r="E328" t="str">
        <f t="shared" si="24"/>
        <v/>
      </c>
      <c r="F328" t="e">
        <f>VLOOKUP(B328,'NRG_MS Teams'!$A$1:$G$1981,2,FALSE)</f>
        <v>#N/A</v>
      </c>
      <c r="G328" t="str">
        <f t="shared" si="25"/>
        <v/>
      </c>
      <c r="H328" t="str">
        <f t="shared" si="26"/>
        <v/>
      </c>
      <c r="I328" t="e">
        <f>VLOOKUP(B328,NRG_IBM!$A$1:$G$1986,2,FALSE)</f>
        <v>#N/A</v>
      </c>
    </row>
    <row r="329" spans="3:9" x14ac:dyDescent="0.25">
      <c r="C329" t="str">
        <f>IFERROR(VLOOKUP(B329,'NRG_MS Teams'!$A$1:$G$1981,2,FALSE),"")</f>
        <v/>
      </c>
      <c r="D329" t="str">
        <f t="shared" si="23"/>
        <v/>
      </c>
      <c r="E329" t="str">
        <f t="shared" si="24"/>
        <v/>
      </c>
      <c r="F329" t="e">
        <f>VLOOKUP(B329,'NRG_MS Teams'!$A$1:$G$1981,2,FALSE)</f>
        <v>#N/A</v>
      </c>
      <c r="G329" t="str">
        <f t="shared" si="25"/>
        <v/>
      </c>
      <c r="H329" t="str">
        <f t="shared" si="26"/>
        <v/>
      </c>
      <c r="I329" t="e">
        <f>VLOOKUP(B329,NRG_IBM!$A$1:$G$1986,2,FALSE)</f>
        <v>#N/A</v>
      </c>
    </row>
    <row r="330" spans="3:9" x14ac:dyDescent="0.25">
      <c r="C330" t="str">
        <f>IFERROR(VLOOKUP(B330,'NRG_MS Teams'!$A$1:$G$1981,2,FALSE),"")</f>
        <v/>
      </c>
      <c r="D330" t="str">
        <f t="shared" si="23"/>
        <v/>
      </c>
      <c r="E330" t="str">
        <f t="shared" si="24"/>
        <v/>
      </c>
      <c r="F330" t="e">
        <f>VLOOKUP(B330,'NRG_MS Teams'!$A$1:$G$1981,2,FALSE)</f>
        <v>#N/A</v>
      </c>
      <c r="G330" t="str">
        <f t="shared" si="25"/>
        <v/>
      </c>
      <c r="H330" t="str">
        <f t="shared" si="26"/>
        <v/>
      </c>
      <c r="I330" t="e">
        <f>VLOOKUP(B330,NRG_IBM!$A$1:$G$1986,2,FALSE)</f>
        <v>#N/A</v>
      </c>
    </row>
    <row r="331" spans="3:9" x14ac:dyDescent="0.25">
      <c r="C331" t="str">
        <f>IFERROR(VLOOKUP(B331,'NRG_MS Teams'!$A$1:$G$1981,2,FALSE),"")</f>
        <v/>
      </c>
      <c r="D331" t="str">
        <f t="shared" si="23"/>
        <v/>
      </c>
      <c r="E331" t="str">
        <f t="shared" si="24"/>
        <v/>
      </c>
      <c r="F331" t="e">
        <f>VLOOKUP(B331,'NRG_MS Teams'!$A$1:$G$1981,2,FALSE)</f>
        <v>#N/A</v>
      </c>
      <c r="G331" t="str">
        <f t="shared" si="25"/>
        <v/>
      </c>
      <c r="H331" t="str">
        <f t="shared" si="26"/>
        <v/>
      </c>
      <c r="I331" t="e">
        <f>VLOOKUP(B331,NRG_IBM!$A$1:$G$1986,2,FALSE)</f>
        <v>#N/A</v>
      </c>
    </row>
    <row r="332" spans="3:9" x14ac:dyDescent="0.25">
      <c r="C332" t="str">
        <f>IFERROR(VLOOKUP(B332,'NRG_MS Teams'!$A$1:$G$1981,2,FALSE),"")</f>
        <v/>
      </c>
      <c r="D332" t="str">
        <f t="shared" si="23"/>
        <v/>
      </c>
      <c r="E332" t="str">
        <f t="shared" si="24"/>
        <v/>
      </c>
      <c r="F332" t="e">
        <f>VLOOKUP(B332,'NRG_MS Teams'!$A$1:$G$1981,2,FALSE)</f>
        <v>#N/A</v>
      </c>
      <c r="G332" t="str">
        <f t="shared" si="25"/>
        <v/>
      </c>
      <c r="H332" t="str">
        <f t="shared" si="26"/>
        <v/>
      </c>
      <c r="I332" t="e">
        <f>VLOOKUP(B332,NRG_IBM!$A$1:$G$1986,2,FALSE)</f>
        <v>#N/A</v>
      </c>
    </row>
    <row r="333" spans="3:9" x14ac:dyDescent="0.25">
      <c r="C333" t="str">
        <f>IFERROR(VLOOKUP(B333,'NRG_MS Teams'!$A$1:$G$1981,2,FALSE),"")</f>
        <v/>
      </c>
      <c r="D333" t="str">
        <f t="shared" si="23"/>
        <v/>
      </c>
      <c r="E333" t="str">
        <f t="shared" si="24"/>
        <v/>
      </c>
      <c r="F333" t="e">
        <f>VLOOKUP(B333,'NRG_MS Teams'!$A$1:$G$1981,2,FALSE)</f>
        <v>#N/A</v>
      </c>
      <c r="G333" t="str">
        <f t="shared" si="25"/>
        <v/>
      </c>
      <c r="H333" t="str">
        <f t="shared" si="26"/>
        <v/>
      </c>
      <c r="I333" t="e">
        <f>VLOOKUP(B333,NRG_IBM!$A$1:$G$1986,2,FALSE)</f>
        <v>#N/A</v>
      </c>
    </row>
    <row r="334" spans="3:9" x14ac:dyDescent="0.25">
      <c r="C334" t="str">
        <f>IFERROR(VLOOKUP(B334,'NRG_MS Teams'!$A$1:$G$1981,2,FALSE),"")</f>
        <v/>
      </c>
      <c r="D334" t="str">
        <f t="shared" si="23"/>
        <v/>
      </c>
      <c r="E334" t="str">
        <f t="shared" si="24"/>
        <v/>
      </c>
      <c r="F334" t="e">
        <f>VLOOKUP(B334,'NRG_MS Teams'!$A$1:$G$1981,2,FALSE)</f>
        <v>#N/A</v>
      </c>
      <c r="G334" t="str">
        <f t="shared" si="25"/>
        <v/>
      </c>
      <c r="H334" t="str">
        <f t="shared" si="26"/>
        <v/>
      </c>
      <c r="I334" t="e">
        <f>VLOOKUP(B334,NRG_IBM!$A$1:$G$1986,2,FALSE)</f>
        <v>#N/A</v>
      </c>
    </row>
    <row r="335" spans="3:9" x14ac:dyDescent="0.25">
      <c r="C335" t="str">
        <f>IFERROR(VLOOKUP(B335,'NRG_MS Teams'!$A$1:$G$1981,2,FALSE),"")</f>
        <v/>
      </c>
      <c r="D335" t="str">
        <f t="shared" si="23"/>
        <v/>
      </c>
      <c r="E335" t="str">
        <f t="shared" si="24"/>
        <v/>
      </c>
      <c r="F335" t="e">
        <f>VLOOKUP(B335,'NRG_MS Teams'!$A$1:$G$1981,2,FALSE)</f>
        <v>#N/A</v>
      </c>
      <c r="G335" t="str">
        <f t="shared" si="25"/>
        <v/>
      </c>
      <c r="H335" t="str">
        <f t="shared" si="26"/>
        <v/>
      </c>
      <c r="I335" t="e">
        <f>VLOOKUP(B335,NRG_IBM!$A$1:$G$1986,2,FALSE)</f>
        <v>#N/A</v>
      </c>
    </row>
    <row r="336" spans="3:9" x14ac:dyDescent="0.25">
      <c r="C336" t="str">
        <f>IFERROR(VLOOKUP(B336,'NRG_MS Teams'!$A$1:$G$1981,2,FALSE),"")</f>
        <v/>
      </c>
      <c r="D336" t="str">
        <f t="shared" si="23"/>
        <v/>
      </c>
      <c r="E336" t="str">
        <f t="shared" si="24"/>
        <v/>
      </c>
      <c r="F336" t="e">
        <f>VLOOKUP(B336,'NRG_MS Teams'!$A$1:$G$1981,2,FALSE)</f>
        <v>#N/A</v>
      </c>
      <c r="G336" t="str">
        <f t="shared" si="25"/>
        <v/>
      </c>
      <c r="H336" t="str">
        <f t="shared" si="26"/>
        <v/>
      </c>
      <c r="I336" t="e">
        <f>VLOOKUP(B336,NRG_IBM!$A$1:$G$1986,2,FALSE)</f>
        <v>#N/A</v>
      </c>
    </row>
    <row r="337" spans="3:9" x14ac:dyDescent="0.25">
      <c r="C337" t="str">
        <f>IFERROR(VLOOKUP(B337,'NRG_MS Teams'!$A$1:$G$1981,2,FALSE),"")</f>
        <v/>
      </c>
      <c r="D337" t="str">
        <f t="shared" si="23"/>
        <v/>
      </c>
      <c r="E337" t="str">
        <f t="shared" si="24"/>
        <v/>
      </c>
      <c r="F337" t="e">
        <f>VLOOKUP(B337,'NRG_MS Teams'!$A$1:$G$1981,2,FALSE)</f>
        <v>#N/A</v>
      </c>
      <c r="G337" t="str">
        <f t="shared" si="25"/>
        <v/>
      </c>
      <c r="H337" t="str">
        <f t="shared" si="26"/>
        <v/>
      </c>
      <c r="I337" t="e">
        <f>VLOOKUP(B337,NRG_IBM!$A$1:$G$1986,2,FALSE)</f>
        <v>#N/A</v>
      </c>
    </row>
    <row r="338" spans="3:9" x14ac:dyDescent="0.25">
      <c r="C338" t="str">
        <f>IFERROR(VLOOKUP(B338,'NRG_MS Teams'!$A$1:$G$1981,2,FALSE),"")</f>
        <v/>
      </c>
      <c r="D338" t="str">
        <f t="shared" si="23"/>
        <v/>
      </c>
      <c r="E338" t="str">
        <f t="shared" si="24"/>
        <v/>
      </c>
      <c r="F338" t="e">
        <f>VLOOKUP(B338,'NRG_MS Teams'!$A$1:$G$1981,2,FALSE)</f>
        <v>#N/A</v>
      </c>
      <c r="G338" t="str">
        <f t="shared" si="25"/>
        <v/>
      </c>
      <c r="H338" t="str">
        <f t="shared" si="26"/>
        <v/>
      </c>
      <c r="I338" t="e">
        <f>VLOOKUP(B338,NRG_IBM!$A$1:$G$1986,2,FALSE)</f>
        <v>#N/A</v>
      </c>
    </row>
    <row r="339" spans="3:9" x14ac:dyDescent="0.25">
      <c r="C339" t="str">
        <f>IFERROR(VLOOKUP(B339,'NRG_MS Teams'!$A$1:$G$1981,2,FALSE),"")</f>
        <v/>
      </c>
      <c r="D339" t="str">
        <f t="shared" si="23"/>
        <v/>
      </c>
      <c r="E339" t="str">
        <f t="shared" si="24"/>
        <v/>
      </c>
      <c r="F339" t="e">
        <f>VLOOKUP(B339,'NRG_MS Teams'!$A$1:$G$1981,2,FALSE)</f>
        <v>#N/A</v>
      </c>
      <c r="G339" t="str">
        <f t="shared" si="25"/>
        <v/>
      </c>
      <c r="H339" t="str">
        <f t="shared" si="26"/>
        <v/>
      </c>
      <c r="I339" t="e">
        <f>VLOOKUP(B339,NRG_IBM!$A$1:$G$1986,2,FALSE)</f>
        <v>#N/A</v>
      </c>
    </row>
    <row r="340" spans="3:9" x14ac:dyDescent="0.25">
      <c r="C340" t="str">
        <f>IFERROR(VLOOKUP(B340,'NRG_MS Teams'!$A$1:$G$1981,2,FALSE),"")</f>
        <v/>
      </c>
      <c r="D340" t="str">
        <f t="shared" si="23"/>
        <v/>
      </c>
      <c r="E340" t="str">
        <f t="shared" si="24"/>
        <v/>
      </c>
      <c r="F340" t="e">
        <f>VLOOKUP(B340,'NRG_MS Teams'!$A$1:$G$1981,2,FALSE)</f>
        <v>#N/A</v>
      </c>
      <c r="G340" t="str">
        <f t="shared" si="25"/>
        <v/>
      </c>
      <c r="H340" t="str">
        <f t="shared" si="26"/>
        <v/>
      </c>
      <c r="I340" t="e">
        <f>VLOOKUP(B340,NRG_IBM!$A$1:$G$1986,2,FALSE)</f>
        <v>#N/A</v>
      </c>
    </row>
    <row r="341" spans="3:9" x14ac:dyDescent="0.25">
      <c r="C341" t="str">
        <f>IFERROR(VLOOKUP(B341,'NRG_MS Teams'!$A$1:$G$1981,2,FALSE),"")</f>
        <v/>
      </c>
      <c r="D341" t="str">
        <f t="shared" si="23"/>
        <v/>
      </c>
      <c r="E341" t="str">
        <f t="shared" si="24"/>
        <v/>
      </c>
      <c r="F341" t="e">
        <f>VLOOKUP(B341,'NRG_MS Teams'!$A$1:$G$1981,2,FALSE)</f>
        <v>#N/A</v>
      </c>
      <c r="G341" t="str">
        <f t="shared" si="25"/>
        <v/>
      </c>
      <c r="H341" t="str">
        <f t="shared" si="26"/>
        <v/>
      </c>
      <c r="I341" t="e">
        <f>VLOOKUP(B341,NRG_IBM!$A$1:$G$1986,2,FALSE)</f>
        <v>#N/A</v>
      </c>
    </row>
    <row r="342" spans="3:9" x14ac:dyDescent="0.25">
      <c r="C342" t="str">
        <f>IFERROR(VLOOKUP(B342,'NRG_MS Teams'!$A$1:$G$1981,2,FALSE),"")</f>
        <v/>
      </c>
      <c r="D342" t="str">
        <f t="shared" si="23"/>
        <v/>
      </c>
      <c r="E342" t="str">
        <f t="shared" si="24"/>
        <v/>
      </c>
      <c r="F342" t="e">
        <f>VLOOKUP(B342,'NRG_MS Teams'!$A$1:$G$1981,2,FALSE)</f>
        <v>#N/A</v>
      </c>
      <c r="G342" t="str">
        <f t="shared" si="25"/>
        <v/>
      </c>
      <c r="H342" t="str">
        <f t="shared" si="26"/>
        <v/>
      </c>
      <c r="I342" t="e">
        <f>VLOOKUP(B342,NRG_IBM!$A$1:$G$1986,2,FALSE)</f>
        <v>#N/A</v>
      </c>
    </row>
    <row r="343" spans="3:9" x14ac:dyDescent="0.25">
      <c r="C343" t="str">
        <f>IFERROR(VLOOKUP(B343,'NRG_MS Teams'!$A$1:$G$1981,2,FALSE),"")</f>
        <v/>
      </c>
      <c r="D343" t="str">
        <f t="shared" si="23"/>
        <v/>
      </c>
      <c r="E343" t="str">
        <f t="shared" si="24"/>
        <v/>
      </c>
      <c r="F343" t="e">
        <f>VLOOKUP(B343,'NRG_MS Teams'!$A$1:$G$1981,2,FALSE)</f>
        <v>#N/A</v>
      </c>
      <c r="G343" t="str">
        <f t="shared" si="25"/>
        <v/>
      </c>
      <c r="H343" t="str">
        <f t="shared" si="26"/>
        <v/>
      </c>
      <c r="I343" t="e">
        <f>VLOOKUP(B343,NRG_IBM!$A$1:$G$1986,2,FALSE)</f>
        <v>#N/A</v>
      </c>
    </row>
    <row r="344" spans="3:9" x14ac:dyDescent="0.25">
      <c r="C344" t="str">
        <f>IFERROR(VLOOKUP(B344,'NRG_MS Teams'!$A$1:$G$1981,2,FALSE),"")</f>
        <v/>
      </c>
      <c r="D344" t="str">
        <f t="shared" si="23"/>
        <v/>
      </c>
      <c r="E344" t="str">
        <f t="shared" si="24"/>
        <v/>
      </c>
      <c r="F344" t="e">
        <f>VLOOKUP(B344,'NRG_MS Teams'!$A$1:$G$1981,2,FALSE)</f>
        <v>#N/A</v>
      </c>
      <c r="G344" t="str">
        <f t="shared" si="25"/>
        <v/>
      </c>
      <c r="H344" t="str">
        <f t="shared" si="26"/>
        <v/>
      </c>
      <c r="I344" t="e">
        <f>VLOOKUP(B344,NRG_IBM!$A$1:$G$1986,2,FALSE)</f>
        <v>#N/A</v>
      </c>
    </row>
    <row r="345" spans="3:9" x14ac:dyDescent="0.25">
      <c r="C345" t="str">
        <f>IFERROR(VLOOKUP(B345,'NRG_MS Teams'!$A$1:$G$1981,2,FALSE),"")</f>
        <v/>
      </c>
      <c r="D345" t="str">
        <f t="shared" si="23"/>
        <v/>
      </c>
      <c r="E345" t="str">
        <f t="shared" si="24"/>
        <v/>
      </c>
      <c r="F345" t="e">
        <f>VLOOKUP(B345,'NRG_MS Teams'!$A$1:$G$1981,2,FALSE)</f>
        <v>#N/A</v>
      </c>
      <c r="G345" t="str">
        <f t="shared" si="25"/>
        <v/>
      </c>
      <c r="H345" t="str">
        <f t="shared" si="26"/>
        <v/>
      </c>
      <c r="I345" t="e">
        <f>VLOOKUP(B345,NRG_IBM!$A$1:$G$1986,2,FALSE)</f>
        <v>#N/A</v>
      </c>
    </row>
    <row r="346" spans="3:9" x14ac:dyDescent="0.25">
      <c r="C346" t="str">
        <f>IFERROR(VLOOKUP(B346,'NRG_MS Teams'!$A$1:$G$1981,2,FALSE),"")</f>
        <v/>
      </c>
      <c r="D346" t="str">
        <f t="shared" si="23"/>
        <v/>
      </c>
      <c r="E346" t="str">
        <f t="shared" si="24"/>
        <v/>
      </c>
      <c r="F346" t="e">
        <f>VLOOKUP(B346,'NRG_MS Teams'!$A$1:$G$1981,2,FALSE)</f>
        <v>#N/A</v>
      </c>
      <c r="G346" t="str">
        <f t="shared" si="25"/>
        <v/>
      </c>
      <c r="H346" t="str">
        <f t="shared" si="26"/>
        <v/>
      </c>
      <c r="I346" t="e">
        <f>VLOOKUP(B346,NRG_IBM!$A$1:$G$1986,2,FALSE)</f>
        <v>#N/A</v>
      </c>
    </row>
    <row r="347" spans="3:9" x14ac:dyDescent="0.25">
      <c r="C347" t="str">
        <f>IFERROR(VLOOKUP(B347,'NRG_MS Teams'!$A$1:$G$1981,2,FALSE),"")</f>
        <v/>
      </c>
      <c r="D347" t="str">
        <f t="shared" si="23"/>
        <v/>
      </c>
      <c r="E347" t="str">
        <f t="shared" si="24"/>
        <v/>
      </c>
      <c r="F347" t="e">
        <f>VLOOKUP(B347,'NRG_MS Teams'!$A$1:$G$1981,2,FALSE)</f>
        <v>#N/A</v>
      </c>
      <c r="G347" t="str">
        <f t="shared" si="25"/>
        <v/>
      </c>
      <c r="H347" t="str">
        <f t="shared" si="26"/>
        <v/>
      </c>
      <c r="I347" t="e">
        <f>VLOOKUP(B347,NRG_IBM!$A$1:$G$1986,2,FALSE)</f>
        <v>#N/A</v>
      </c>
    </row>
    <row r="348" spans="3:9" x14ac:dyDescent="0.25">
      <c r="C348" t="str">
        <f>IFERROR(VLOOKUP(B348,'NRG_MS Teams'!$A$1:$G$1981,2,FALSE),"")</f>
        <v/>
      </c>
      <c r="D348" t="str">
        <f t="shared" si="23"/>
        <v/>
      </c>
      <c r="E348" t="str">
        <f t="shared" si="24"/>
        <v/>
      </c>
      <c r="F348" t="e">
        <f>VLOOKUP(B348,'NRG_MS Teams'!$A$1:$G$1981,2,FALSE)</f>
        <v>#N/A</v>
      </c>
      <c r="G348" t="str">
        <f t="shared" si="25"/>
        <v/>
      </c>
      <c r="H348" t="str">
        <f t="shared" si="26"/>
        <v/>
      </c>
      <c r="I348" t="e">
        <f>VLOOKUP(B348,NRG_IBM!$A$1:$G$1986,2,FALSE)</f>
        <v>#N/A</v>
      </c>
    </row>
    <row r="349" spans="3:9" x14ac:dyDescent="0.25">
      <c r="C349" t="str">
        <f>IFERROR(VLOOKUP(B349,'NRG_MS Teams'!$A$1:$G$1981,2,FALSE),"")</f>
        <v/>
      </c>
      <c r="D349" t="str">
        <f t="shared" si="23"/>
        <v/>
      </c>
      <c r="E349" t="str">
        <f t="shared" si="24"/>
        <v/>
      </c>
      <c r="F349" t="e">
        <f>VLOOKUP(B349,'NRG_MS Teams'!$A$1:$G$1981,2,FALSE)</f>
        <v>#N/A</v>
      </c>
      <c r="G349" t="str">
        <f t="shared" si="25"/>
        <v/>
      </c>
      <c r="H349" t="str">
        <f t="shared" si="26"/>
        <v/>
      </c>
      <c r="I349" t="e">
        <f>VLOOKUP(B349,NRG_IBM!$A$1:$G$1986,2,FALSE)</f>
        <v>#N/A</v>
      </c>
    </row>
    <row r="350" spans="3:9" x14ac:dyDescent="0.25">
      <c r="C350" t="str">
        <f>IFERROR(VLOOKUP(B350,'NRG_MS Teams'!$A$1:$G$1981,2,FALSE),"")</f>
        <v/>
      </c>
      <c r="D350" t="str">
        <f t="shared" si="23"/>
        <v/>
      </c>
      <c r="E350" t="str">
        <f t="shared" si="24"/>
        <v/>
      </c>
      <c r="F350" t="e">
        <f>VLOOKUP(B350,'NRG_MS Teams'!$A$1:$G$1981,2,FALSE)</f>
        <v>#N/A</v>
      </c>
      <c r="G350" t="str">
        <f t="shared" si="25"/>
        <v/>
      </c>
      <c r="H350" t="str">
        <f t="shared" si="26"/>
        <v/>
      </c>
      <c r="I350" t="e">
        <f>VLOOKUP(B350,NRG_IBM!$A$1:$G$1986,2,FALSE)</f>
        <v>#N/A</v>
      </c>
    </row>
    <row r="351" spans="3:9" x14ac:dyDescent="0.25">
      <c r="C351" t="str">
        <f>IFERROR(VLOOKUP(B351,'NRG_MS Teams'!$A$1:$G$1981,2,FALSE),"")</f>
        <v/>
      </c>
      <c r="D351" t="str">
        <f t="shared" si="23"/>
        <v/>
      </c>
      <c r="E351" t="str">
        <f t="shared" si="24"/>
        <v/>
      </c>
      <c r="F351" t="e">
        <f>VLOOKUP(B351,'NRG_MS Teams'!$A$1:$G$1981,2,FALSE)</f>
        <v>#N/A</v>
      </c>
      <c r="G351" t="str">
        <f t="shared" si="25"/>
        <v/>
      </c>
      <c r="H351" t="str">
        <f t="shared" si="26"/>
        <v/>
      </c>
      <c r="I351" t="e">
        <f>VLOOKUP(B351,NRG_IBM!$A$1:$G$1986,2,FALSE)</f>
        <v>#N/A</v>
      </c>
    </row>
    <row r="352" spans="3:9" x14ac:dyDescent="0.25">
      <c r="C352" t="str">
        <f>IFERROR(VLOOKUP(B352,'NRG_MS Teams'!$A$1:$G$1981,2,FALSE),"")</f>
        <v/>
      </c>
      <c r="D352" t="str">
        <f t="shared" si="23"/>
        <v/>
      </c>
      <c r="E352" t="str">
        <f t="shared" si="24"/>
        <v/>
      </c>
      <c r="F352" t="e">
        <f>VLOOKUP(B352,'NRG_MS Teams'!$A$1:$G$1981,2,FALSE)</f>
        <v>#N/A</v>
      </c>
      <c r="G352" t="str">
        <f t="shared" si="25"/>
        <v/>
      </c>
      <c r="H352" t="str">
        <f t="shared" si="26"/>
        <v/>
      </c>
      <c r="I352" t="e">
        <f>VLOOKUP(B352,NRG_IBM!$A$1:$G$1986,2,FALSE)</f>
        <v>#N/A</v>
      </c>
    </row>
    <row r="353" spans="3:9" x14ac:dyDescent="0.25">
      <c r="C353" t="str">
        <f>IFERROR(VLOOKUP(B353,'NRG_MS Teams'!$A$1:$G$1981,2,FALSE),"")</f>
        <v/>
      </c>
      <c r="D353" t="str">
        <f t="shared" si="23"/>
        <v/>
      </c>
      <c r="E353" t="str">
        <f t="shared" si="24"/>
        <v/>
      </c>
      <c r="F353" t="e">
        <f>VLOOKUP(B353,'NRG_MS Teams'!$A$1:$G$1981,2,FALSE)</f>
        <v>#N/A</v>
      </c>
      <c r="G353" t="str">
        <f t="shared" si="25"/>
        <v/>
      </c>
      <c r="H353" t="str">
        <f t="shared" si="26"/>
        <v/>
      </c>
      <c r="I353" t="e">
        <f>VLOOKUP(B353,NRG_IBM!$A$1:$G$1986,2,FALSE)</f>
        <v>#N/A</v>
      </c>
    </row>
    <row r="354" spans="3:9" x14ac:dyDescent="0.25">
      <c r="C354" t="str">
        <f>IFERROR(VLOOKUP(B354,'NRG_MS Teams'!$A$1:$G$1981,2,FALSE),"")</f>
        <v/>
      </c>
      <c r="D354" t="str">
        <f t="shared" si="23"/>
        <v/>
      </c>
      <c r="E354" t="str">
        <f t="shared" si="24"/>
        <v/>
      </c>
      <c r="F354" t="e">
        <f>VLOOKUP(B354,'NRG_MS Teams'!$A$1:$G$1981,2,FALSE)</f>
        <v>#N/A</v>
      </c>
      <c r="G354" t="str">
        <f t="shared" si="25"/>
        <v/>
      </c>
      <c r="H354" t="str">
        <f t="shared" si="26"/>
        <v/>
      </c>
      <c r="I354" t="e">
        <f>VLOOKUP(B354,NRG_IBM!$A$1:$G$1986,2,FALSE)</f>
        <v>#N/A</v>
      </c>
    </row>
    <row r="355" spans="3:9" x14ac:dyDescent="0.25">
      <c r="C355" t="str">
        <f>IFERROR(VLOOKUP(B355,'NRG_MS Teams'!$A$1:$G$1981,2,FALSE),"")</f>
        <v/>
      </c>
      <c r="D355" t="str">
        <f t="shared" si="23"/>
        <v/>
      </c>
      <c r="E355" t="str">
        <f t="shared" si="24"/>
        <v/>
      </c>
      <c r="F355" t="e">
        <f>VLOOKUP(B355,'NRG_MS Teams'!$A$1:$G$1981,2,FALSE)</f>
        <v>#N/A</v>
      </c>
      <c r="G355" t="str">
        <f t="shared" si="25"/>
        <v/>
      </c>
      <c r="H355" t="str">
        <f t="shared" si="26"/>
        <v/>
      </c>
      <c r="I355" t="e">
        <f>VLOOKUP(B355,NRG_IBM!$A$1:$G$1986,2,FALSE)</f>
        <v>#N/A</v>
      </c>
    </row>
    <row r="356" spans="3:9" x14ac:dyDescent="0.25">
      <c r="C356" t="str">
        <f>IFERROR(VLOOKUP(B356,'NRG_MS Teams'!$A$1:$G$1981,2,FALSE),"")</f>
        <v/>
      </c>
      <c r="D356" t="str">
        <f t="shared" si="23"/>
        <v/>
      </c>
      <c r="E356" t="str">
        <f t="shared" si="24"/>
        <v/>
      </c>
      <c r="F356" t="e">
        <f>VLOOKUP(B356,'NRG_MS Teams'!$A$1:$G$1981,2,FALSE)</f>
        <v>#N/A</v>
      </c>
      <c r="G356" t="str">
        <f t="shared" si="25"/>
        <v/>
      </c>
      <c r="H356" t="str">
        <f t="shared" si="26"/>
        <v/>
      </c>
      <c r="I356" t="e">
        <f>VLOOKUP(B356,NRG_IBM!$A$1:$G$1986,2,FALSE)</f>
        <v>#N/A</v>
      </c>
    </row>
    <row r="357" spans="3:9" x14ac:dyDescent="0.25">
      <c r="C357" t="str">
        <f>IFERROR(VLOOKUP(B357,'NRG_MS Teams'!$A$1:$G$1981,2,FALSE),"")</f>
        <v/>
      </c>
      <c r="D357" t="str">
        <f t="shared" si="23"/>
        <v/>
      </c>
      <c r="E357" t="str">
        <f t="shared" si="24"/>
        <v/>
      </c>
      <c r="F357" t="e">
        <f>VLOOKUP(B357,'NRG_MS Teams'!$A$1:$G$1981,2,FALSE)</f>
        <v>#N/A</v>
      </c>
      <c r="G357" t="str">
        <f t="shared" si="25"/>
        <v/>
      </c>
      <c r="H357" t="str">
        <f t="shared" si="26"/>
        <v/>
      </c>
      <c r="I357" t="e">
        <f>VLOOKUP(B357,NRG_IBM!$A$1:$G$1986,2,FALSE)</f>
        <v>#N/A</v>
      </c>
    </row>
    <row r="358" spans="3:9" x14ac:dyDescent="0.25">
      <c r="C358" t="str">
        <f>IFERROR(VLOOKUP(B358,'NRG_MS Teams'!$A$1:$G$1981,2,FALSE),"")</f>
        <v/>
      </c>
      <c r="D358" t="str">
        <f t="shared" si="23"/>
        <v/>
      </c>
      <c r="E358" t="str">
        <f t="shared" si="24"/>
        <v/>
      </c>
      <c r="F358" t="e">
        <f>VLOOKUP(B358,'NRG_MS Teams'!$A$1:$G$1981,2,FALSE)</f>
        <v>#N/A</v>
      </c>
      <c r="G358" t="str">
        <f t="shared" si="25"/>
        <v/>
      </c>
      <c r="H358" t="str">
        <f t="shared" si="26"/>
        <v/>
      </c>
      <c r="I358" t="e">
        <f>VLOOKUP(B358,NRG_IBM!$A$1:$G$1986,2,FALSE)</f>
        <v>#N/A</v>
      </c>
    </row>
    <row r="359" spans="3:9" x14ac:dyDescent="0.25">
      <c r="C359" t="str">
        <f>IFERROR(VLOOKUP(B359,'NRG_MS Teams'!$A$1:$G$1981,2,FALSE),"")</f>
        <v/>
      </c>
      <c r="D359" t="str">
        <f t="shared" si="23"/>
        <v/>
      </c>
      <c r="E359" t="str">
        <f t="shared" si="24"/>
        <v/>
      </c>
      <c r="F359" t="e">
        <f>VLOOKUP(B359,'NRG_MS Teams'!$A$1:$G$1981,2,FALSE)</f>
        <v>#N/A</v>
      </c>
      <c r="G359" t="str">
        <f t="shared" si="25"/>
        <v/>
      </c>
      <c r="H359" t="str">
        <f t="shared" si="26"/>
        <v/>
      </c>
      <c r="I359" t="e">
        <f>VLOOKUP(B359,NRG_IBM!$A$1:$G$1986,2,FALSE)</f>
        <v>#N/A</v>
      </c>
    </row>
    <row r="360" spans="3:9" x14ac:dyDescent="0.25">
      <c r="C360" t="str">
        <f>IFERROR(VLOOKUP(B360,'NRG_MS Teams'!$A$1:$G$1981,2,FALSE),"")</f>
        <v/>
      </c>
      <c r="D360" t="str">
        <f t="shared" si="23"/>
        <v/>
      </c>
      <c r="E360" t="str">
        <f t="shared" si="24"/>
        <v/>
      </c>
      <c r="F360" t="e">
        <f>VLOOKUP(B360,'NRG_MS Teams'!$A$1:$G$1981,2,FALSE)</f>
        <v>#N/A</v>
      </c>
      <c r="G360" t="str">
        <f t="shared" si="25"/>
        <v/>
      </c>
      <c r="H360" t="str">
        <f t="shared" si="26"/>
        <v/>
      </c>
      <c r="I360" t="e">
        <f>VLOOKUP(B360,NRG_IBM!$A$1:$G$1986,2,FALSE)</f>
        <v>#N/A</v>
      </c>
    </row>
    <row r="361" spans="3:9" x14ac:dyDescent="0.25">
      <c r="C361" t="str">
        <f>IFERROR(VLOOKUP(B361,'NRG_MS Teams'!$A$1:$G$1981,2,FALSE),"")</f>
        <v/>
      </c>
      <c r="D361" t="str">
        <f t="shared" si="23"/>
        <v/>
      </c>
      <c r="E361" t="str">
        <f t="shared" si="24"/>
        <v/>
      </c>
      <c r="F361" t="e">
        <f>VLOOKUP(B361,'NRG_MS Teams'!$A$1:$G$1981,2,FALSE)</f>
        <v>#N/A</v>
      </c>
      <c r="G361" t="str">
        <f t="shared" si="25"/>
        <v/>
      </c>
      <c r="H361" t="str">
        <f t="shared" si="26"/>
        <v/>
      </c>
      <c r="I361" t="e">
        <f>VLOOKUP(B361,NRG_IBM!$A$1:$G$1986,2,FALSE)</f>
        <v>#N/A</v>
      </c>
    </row>
    <row r="362" spans="3:9" x14ac:dyDescent="0.25">
      <c r="C362" t="str">
        <f>IFERROR(VLOOKUP(B362,'NRG_MS Teams'!$A$1:$G$1981,2,FALSE),"")</f>
        <v/>
      </c>
      <c r="D362" t="str">
        <f t="shared" si="23"/>
        <v/>
      </c>
      <c r="E362" t="str">
        <f t="shared" si="24"/>
        <v/>
      </c>
      <c r="F362" t="e">
        <f>VLOOKUP(B362,'NRG_MS Teams'!$A$1:$G$1981,2,FALSE)</f>
        <v>#N/A</v>
      </c>
      <c r="G362" t="str">
        <f t="shared" si="25"/>
        <v/>
      </c>
      <c r="H362" t="str">
        <f t="shared" si="26"/>
        <v/>
      </c>
      <c r="I362" t="e">
        <f>VLOOKUP(B362,NRG_IBM!$A$1:$G$1986,2,FALSE)</f>
        <v>#N/A</v>
      </c>
    </row>
    <row r="363" spans="3:9" x14ac:dyDescent="0.25">
      <c r="C363" t="str">
        <f>IFERROR(VLOOKUP(B363,'NRG_MS Teams'!$A$1:$G$1981,2,FALSE),"")</f>
        <v/>
      </c>
      <c r="D363" t="str">
        <f t="shared" si="23"/>
        <v/>
      </c>
      <c r="E363" t="str">
        <f t="shared" si="24"/>
        <v/>
      </c>
      <c r="F363" t="e">
        <f>VLOOKUP(B363,'NRG_MS Teams'!$A$1:$G$1981,2,FALSE)</f>
        <v>#N/A</v>
      </c>
      <c r="G363" t="str">
        <f t="shared" si="25"/>
        <v/>
      </c>
      <c r="H363" t="str">
        <f t="shared" si="26"/>
        <v/>
      </c>
      <c r="I363" t="e">
        <f>VLOOKUP(B363,NRG_IBM!$A$1:$G$1986,2,FALSE)</f>
        <v>#N/A</v>
      </c>
    </row>
    <row r="364" spans="3:9" x14ac:dyDescent="0.25">
      <c r="C364" t="str">
        <f>IFERROR(VLOOKUP(B364,'NRG_MS Teams'!$A$1:$G$1981,2,FALSE),"")</f>
        <v/>
      </c>
      <c r="D364" t="str">
        <f t="shared" si="23"/>
        <v/>
      </c>
      <c r="E364" t="str">
        <f t="shared" si="24"/>
        <v/>
      </c>
      <c r="F364" t="e">
        <f>VLOOKUP(B364,'NRG_MS Teams'!$A$1:$G$1981,2,FALSE)</f>
        <v>#N/A</v>
      </c>
      <c r="G364" t="str">
        <f t="shared" si="25"/>
        <v/>
      </c>
      <c r="H364" t="str">
        <f t="shared" si="26"/>
        <v/>
      </c>
      <c r="I364" t="e">
        <f>VLOOKUP(B364,NRG_IBM!$A$1:$G$1986,2,FALSE)</f>
        <v>#N/A</v>
      </c>
    </row>
    <row r="365" spans="3:9" x14ac:dyDescent="0.25">
      <c r="C365" t="str">
        <f>IFERROR(VLOOKUP(B365,'NRG_MS Teams'!$A$1:$G$1981,2,FALSE),"")</f>
        <v/>
      </c>
      <c r="D365" t="str">
        <f t="shared" si="23"/>
        <v/>
      </c>
      <c r="E365" t="str">
        <f t="shared" si="24"/>
        <v/>
      </c>
      <c r="F365" t="e">
        <f>VLOOKUP(B365,'NRG_MS Teams'!$A$1:$G$1981,2,FALSE)</f>
        <v>#N/A</v>
      </c>
      <c r="G365" t="str">
        <f t="shared" si="25"/>
        <v/>
      </c>
      <c r="H365" t="str">
        <f t="shared" si="26"/>
        <v/>
      </c>
      <c r="I365" t="e">
        <f>VLOOKUP(B365,NRG_IBM!$A$1:$G$1986,2,FALSE)</f>
        <v>#N/A</v>
      </c>
    </row>
    <row r="366" spans="3:9" x14ac:dyDescent="0.25">
      <c r="C366" t="str">
        <f>IFERROR(VLOOKUP(B366,'NRG_MS Teams'!$A$1:$G$1981,2,FALSE),"")</f>
        <v/>
      </c>
      <c r="D366" t="str">
        <f t="shared" si="23"/>
        <v/>
      </c>
      <c r="E366" t="str">
        <f t="shared" si="24"/>
        <v/>
      </c>
      <c r="F366" t="e">
        <f>VLOOKUP(B366,'NRG_MS Teams'!$A$1:$G$1981,2,FALSE)</f>
        <v>#N/A</v>
      </c>
      <c r="G366" t="str">
        <f t="shared" si="25"/>
        <v/>
      </c>
      <c r="H366" t="str">
        <f t="shared" si="26"/>
        <v/>
      </c>
      <c r="I366" t="e">
        <f>VLOOKUP(B366,NRG_IBM!$A$1:$G$1986,2,FALSE)</f>
        <v>#N/A</v>
      </c>
    </row>
    <row r="367" spans="3:9" x14ac:dyDescent="0.25">
      <c r="C367" t="str">
        <f>IFERROR(VLOOKUP(B367,'NRG_MS Teams'!$A$1:$G$1981,2,FALSE),"")</f>
        <v/>
      </c>
      <c r="D367" t="str">
        <f t="shared" si="23"/>
        <v/>
      </c>
      <c r="E367" t="str">
        <f t="shared" si="24"/>
        <v/>
      </c>
      <c r="F367" t="e">
        <f>VLOOKUP(B367,'NRG_MS Teams'!$A$1:$G$1981,2,FALSE)</f>
        <v>#N/A</v>
      </c>
      <c r="G367" t="str">
        <f t="shared" si="25"/>
        <v/>
      </c>
      <c r="H367" t="str">
        <f t="shared" si="26"/>
        <v/>
      </c>
      <c r="I367" t="e">
        <f>VLOOKUP(B367,NRG_IBM!$A$1:$G$1986,2,FALSE)</f>
        <v>#N/A</v>
      </c>
    </row>
    <row r="368" spans="3:9" x14ac:dyDescent="0.25">
      <c r="C368" t="str">
        <f>IFERROR(VLOOKUP(B368,'NRG_MS Teams'!$A$1:$G$1981,2,FALSE),"")</f>
        <v/>
      </c>
      <c r="D368" t="str">
        <f t="shared" si="23"/>
        <v/>
      </c>
      <c r="E368" t="str">
        <f t="shared" si="24"/>
        <v/>
      </c>
      <c r="F368" t="e">
        <f>VLOOKUP(B368,'NRG_MS Teams'!$A$1:$G$1981,2,FALSE)</f>
        <v>#N/A</v>
      </c>
      <c r="G368" t="str">
        <f t="shared" si="25"/>
        <v/>
      </c>
      <c r="H368" t="str">
        <f t="shared" si="26"/>
        <v/>
      </c>
      <c r="I368" t="e">
        <f>VLOOKUP(B368,NRG_IBM!$A$1:$G$1986,2,FALSE)</f>
        <v>#N/A</v>
      </c>
    </row>
    <row r="369" spans="3:9" x14ac:dyDescent="0.25">
      <c r="C369" t="str">
        <f>IFERROR(VLOOKUP(B369,'NRG_MS Teams'!$A$1:$G$1981,2,FALSE),"")</f>
        <v/>
      </c>
      <c r="D369" t="str">
        <f t="shared" si="23"/>
        <v/>
      </c>
      <c r="E369" t="str">
        <f t="shared" si="24"/>
        <v/>
      </c>
      <c r="F369" t="e">
        <f>VLOOKUP(B369,'NRG_MS Teams'!$A$1:$G$1981,2,FALSE)</f>
        <v>#N/A</v>
      </c>
      <c r="G369" t="str">
        <f t="shared" si="25"/>
        <v/>
      </c>
      <c r="H369" t="str">
        <f t="shared" si="26"/>
        <v/>
      </c>
      <c r="I369" t="e">
        <f>VLOOKUP(B369,NRG_IBM!$A$1:$G$1986,2,FALSE)</f>
        <v>#N/A</v>
      </c>
    </row>
    <row r="370" spans="3:9" x14ac:dyDescent="0.25">
      <c r="C370" t="str">
        <f>IFERROR(VLOOKUP(B370,'NRG_MS Teams'!$A$1:$G$1981,2,FALSE),"")</f>
        <v/>
      </c>
      <c r="D370" t="str">
        <f t="shared" si="23"/>
        <v/>
      </c>
      <c r="E370" t="str">
        <f t="shared" si="24"/>
        <v/>
      </c>
      <c r="F370" t="e">
        <f>VLOOKUP(B370,'NRG_MS Teams'!$A$1:$G$1981,2,FALSE)</f>
        <v>#N/A</v>
      </c>
      <c r="G370" t="str">
        <f t="shared" si="25"/>
        <v/>
      </c>
      <c r="H370" t="str">
        <f t="shared" si="26"/>
        <v/>
      </c>
      <c r="I370" t="e">
        <f>VLOOKUP(B370,NRG_IBM!$A$1:$G$1986,2,FALSE)</f>
        <v>#N/A</v>
      </c>
    </row>
    <row r="371" spans="3:9" x14ac:dyDescent="0.25">
      <c r="C371" t="str">
        <f>IFERROR(VLOOKUP(B371,'NRG_MS Teams'!$A$1:$G$1981,2,FALSE),"")</f>
        <v/>
      </c>
      <c r="D371" t="str">
        <f t="shared" si="23"/>
        <v/>
      </c>
      <c r="E371" t="str">
        <f t="shared" si="24"/>
        <v/>
      </c>
      <c r="F371" t="e">
        <f>VLOOKUP(B371,'NRG_MS Teams'!$A$1:$G$1981,2,FALSE)</f>
        <v>#N/A</v>
      </c>
      <c r="G371" t="str">
        <f t="shared" si="25"/>
        <v/>
      </c>
      <c r="H371" t="str">
        <f t="shared" si="26"/>
        <v/>
      </c>
      <c r="I371" t="e">
        <f>VLOOKUP(B371,NRG_IBM!$A$1:$G$1986,2,FALSE)</f>
        <v>#N/A</v>
      </c>
    </row>
    <row r="372" spans="3:9" x14ac:dyDescent="0.25">
      <c r="C372" t="str">
        <f>IFERROR(VLOOKUP(B372,'NRG_MS Teams'!$A$1:$G$1981,2,FALSE),"")</f>
        <v/>
      </c>
      <c r="D372" t="str">
        <f t="shared" si="23"/>
        <v/>
      </c>
      <c r="E372" t="str">
        <f t="shared" si="24"/>
        <v/>
      </c>
      <c r="F372" t="e">
        <f>VLOOKUP(B372,'NRG_MS Teams'!$A$1:$G$1981,2,FALSE)</f>
        <v>#N/A</v>
      </c>
      <c r="G372" t="str">
        <f t="shared" si="25"/>
        <v/>
      </c>
      <c r="H372" t="str">
        <f t="shared" si="26"/>
        <v/>
      </c>
      <c r="I372" t="e">
        <f>VLOOKUP(B372,NRG_IBM!$A$1:$G$1986,2,FALSE)</f>
        <v>#N/A</v>
      </c>
    </row>
    <row r="373" spans="3:9" x14ac:dyDescent="0.25">
      <c r="C373" t="str">
        <f>IFERROR(VLOOKUP(B373,'NRG_MS Teams'!$A$1:$G$1981,2,FALSE),"")</f>
        <v/>
      </c>
      <c r="D373" t="str">
        <f t="shared" si="23"/>
        <v/>
      </c>
      <c r="E373" t="str">
        <f t="shared" si="24"/>
        <v/>
      </c>
      <c r="F373" t="e">
        <f>VLOOKUP(B373,'NRG_MS Teams'!$A$1:$G$1981,2,FALSE)</f>
        <v>#N/A</v>
      </c>
      <c r="G373" t="str">
        <f t="shared" si="25"/>
        <v/>
      </c>
      <c r="H373" t="str">
        <f t="shared" si="26"/>
        <v/>
      </c>
      <c r="I373" t="e">
        <f>VLOOKUP(B373,NRG_IBM!$A$1:$G$1986,2,FALSE)</f>
        <v>#N/A</v>
      </c>
    </row>
    <row r="374" spans="3:9" x14ac:dyDescent="0.25">
      <c r="C374" t="str">
        <f>IFERROR(VLOOKUP(B374,'NRG_MS Teams'!$A$1:$G$1981,2,FALSE),"")</f>
        <v/>
      </c>
      <c r="D374" t="str">
        <f t="shared" si="23"/>
        <v/>
      </c>
      <c r="E374" t="str">
        <f t="shared" si="24"/>
        <v/>
      </c>
      <c r="F374" t="e">
        <f>VLOOKUP(B374,'NRG_MS Teams'!$A$1:$G$1981,2,FALSE)</f>
        <v>#N/A</v>
      </c>
      <c r="G374" t="str">
        <f t="shared" si="25"/>
        <v/>
      </c>
      <c r="H374" t="str">
        <f t="shared" si="26"/>
        <v/>
      </c>
      <c r="I374" t="e">
        <f>VLOOKUP(B374,NRG_IBM!$A$1:$G$1986,2,FALSE)</f>
        <v>#N/A</v>
      </c>
    </row>
    <row r="375" spans="3:9" x14ac:dyDescent="0.25">
      <c r="C375" t="str">
        <f>IFERROR(VLOOKUP(B375,'NRG_MS Teams'!$A$1:$G$1981,2,FALSE),"")</f>
        <v/>
      </c>
      <c r="D375" t="str">
        <f t="shared" si="23"/>
        <v/>
      </c>
      <c r="E375" t="str">
        <f t="shared" si="24"/>
        <v/>
      </c>
      <c r="F375" t="e">
        <f>VLOOKUP(B375,'NRG_MS Teams'!$A$1:$G$1981,2,FALSE)</f>
        <v>#N/A</v>
      </c>
      <c r="G375" t="str">
        <f t="shared" si="25"/>
        <v/>
      </c>
      <c r="H375" t="str">
        <f t="shared" si="26"/>
        <v/>
      </c>
      <c r="I375" t="e">
        <f>VLOOKUP(B375,NRG_IBM!$A$1:$G$1986,2,FALSE)</f>
        <v>#N/A</v>
      </c>
    </row>
    <row r="376" spans="3:9" x14ac:dyDescent="0.25">
      <c r="C376" t="str">
        <f>IFERROR(VLOOKUP(B376,'NRG_MS Teams'!$A$1:$G$1981,2,FALSE),"")</f>
        <v/>
      </c>
      <c r="D376" t="str">
        <f t="shared" si="23"/>
        <v/>
      </c>
      <c r="E376" t="str">
        <f t="shared" si="24"/>
        <v/>
      </c>
      <c r="F376" t="e">
        <f>VLOOKUP(B376,'NRG_MS Teams'!$A$1:$G$1981,2,FALSE)</f>
        <v>#N/A</v>
      </c>
      <c r="G376" t="str">
        <f t="shared" si="25"/>
        <v/>
      </c>
      <c r="H376" t="str">
        <f t="shared" si="26"/>
        <v/>
      </c>
      <c r="I376" t="e">
        <f>VLOOKUP(B376,NRG_IBM!$A$1:$G$1986,2,FALSE)</f>
        <v>#N/A</v>
      </c>
    </row>
    <row r="377" spans="3:9" x14ac:dyDescent="0.25">
      <c r="C377" t="str">
        <f>IFERROR(VLOOKUP(B377,'NRG_MS Teams'!$A$1:$G$1981,2,FALSE),"")</f>
        <v/>
      </c>
      <c r="D377" t="str">
        <f t="shared" si="23"/>
        <v/>
      </c>
      <c r="E377" t="str">
        <f t="shared" si="24"/>
        <v/>
      </c>
      <c r="F377" t="e">
        <f>VLOOKUP(B377,'NRG_MS Teams'!$A$1:$G$1981,2,FALSE)</f>
        <v>#N/A</v>
      </c>
      <c r="G377" t="str">
        <f t="shared" si="25"/>
        <v/>
      </c>
      <c r="H377" t="str">
        <f t="shared" si="26"/>
        <v/>
      </c>
      <c r="I377" t="e">
        <f>VLOOKUP(B377,NRG_IBM!$A$1:$G$1986,2,FALSE)</f>
        <v>#N/A</v>
      </c>
    </row>
    <row r="378" spans="3:9" x14ac:dyDescent="0.25">
      <c r="C378" t="str">
        <f>IFERROR(VLOOKUP(B378,'NRG_MS Teams'!$A$1:$G$1981,2,FALSE),"")</f>
        <v/>
      </c>
      <c r="D378" t="str">
        <f t="shared" si="23"/>
        <v/>
      </c>
      <c r="E378" t="str">
        <f t="shared" si="24"/>
        <v/>
      </c>
      <c r="F378" t="e">
        <f>VLOOKUP(B378,'NRG_MS Teams'!$A$1:$G$1981,2,FALSE)</f>
        <v>#N/A</v>
      </c>
      <c r="G378" t="str">
        <f t="shared" si="25"/>
        <v/>
      </c>
      <c r="H378" t="str">
        <f t="shared" si="26"/>
        <v/>
      </c>
      <c r="I378" t="e">
        <f>VLOOKUP(B378,NRG_IBM!$A$1:$G$1986,2,FALSE)</f>
        <v>#N/A</v>
      </c>
    </row>
    <row r="379" spans="3:9" x14ac:dyDescent="0.25">
      <c r="C379" t="str">
        <f>IFERROR(VLOOKUP(B379,'NRG_MS Teams'!$A$1:$G$1981,2,FALSE),"")</f>
        <v/>
      </c>
      <c r="D379" t="str">
        <f t="shared" si="23"/>
        <v/>
      </c>
      <c r="E379" t="str">
        <f t="shared" si="24"/>
        <v/>
      </c>
      <c r="F379" t="e">
        <f>VLOOKUP(B379,'NRG_MS Teams'!$A$1:$G$1981,2,FALSE)</f>
        <v>#N/A</v>
      </c>
      <c r="G379" t="str">
        <f t="shared" si="25"/>
        <v/>
      </c>
      <c r="H379" t="str">
        <f t="shared" si="26"/>
        <v/>
      </c>
      <c r="I379" t="e">
        <f>VLOOKUP(B379,NRG_IBM!$A$1:$G$1986,2,FALSE)</f>
        <v>#N/A</v>
      </c>
    </row>
    <row r="380" spans="3:9" x14ac:dyDescent="0.25">
      <c r="C380" t="str">
        <f>IFERROR(VLOOKUP(B380,'NRG_MS Teams'!$A$1:$G$1981,2,FALSE),"")</f>
        <v/>
      </c>
      <c r="D380" t="str">
        <f t="shared" si="23"/>
        <v/>
      </c>
      <c r="E380" t="str">
        <f t="shared" si="24"/>
        <v/>
      </c>
      <c r="F380" t="e">
        <f>VLOOKUP(B380,'NRG_MS Teams'!$A$1:$G$1981,2,FALSE)</f>
        <v>#N/A</v>
      </c>
      <c r="G380" t="str">
        <f t="shared" si="25"/>
        <v/>
      </c>
      <c r="H380" t="str">
        <f t="shared" si="26"/>
        <v/>
      </c>
      <c r="I380" t="e">
        <f>VLOOKUP(B380,NRG_IBM!$A$1:$G$1986,2,FALSE)</f>
        <v>#N/A</v>
      </c>
    </row>
    <row r="381" spans="3:9" x14ac:dyDescent="0.25">
      <c r="C381" t="str">
        <f>IFERROR(VLOOKUP(B381,'NRG_MS Teams'!$A$1:$G$1981,2,FALSE),"")</f>
        <v/>
      </c>
      <c r="D381" t="str">
        <f t="shared" si="23"/>
        <v/>
      </c>
      <c r="E381" t="str">
        <f t="shared" si="24"/>
        <v/>
      </c>
      <c r="F381" t="e">
        <f>VLOOKUP(B381,'NRG_MS Teams'!$A$1:$G$1981,2,FALSE)</f>
        <v>#N/A</v>
      </c>
      <c r="G381" t="str">
        <f t="shared" si="25"/>
        <v/>
      </c>
      <c r="H381" t="str">
        <f t="shared" si="26"/>
        <v/>
      </c>
      <c r="I381" t="e">
        <f>VLOOKUP(B381,NRG_IBM!$A$1:$G$1986,2,FALSE)</f>
        <v>#N/A</v>
      </c>
    </row>
    <row r="382" spans="3:9" x14ac:dyDescent="0.25">
      <c r="C382" t="str">
        <f>IFERROR(VLOOKUP(B382,'NRG_MS Teams'!$A$1:$G$1981,2,FALSE),"")</f>
        <v/>
      </c>
      <c r="D382" t="str">
        <f t="shared" si="23"/>
        <v/>
      </c>
      <c r="E382" t="str">
        <f t="shared" si="24"/>
        <v/>
      </c>
      <c r="F382" t="e">
        <f>VLOOKUP(B382,'NRG_MS Teams'!$A$1:$G$1981,2,FALSE)</f>
        <v>#N/A</v>
      </c>
      <c r="G382" t="str">
        <f t="shared" si="25"/>
        <v/>
      </c>
      <c r="H382" t="str">
        <f t="shared" si="26"/>
        <v/>
      </c>
      <c r="I382" t="e">
        <f>VLOOKUP(B382,NRG_IBM!$A$1:$G$1986,2,FALSE)</f>
        <v>#N/A</v>
      </c>
    </row>
    <row r="383" spans="3:9" x14ac:dyDescent="0.25">
      <c r="C383" t="str">
        <f>IFERROR(VLOOKUP(B383,'NRG_MS Teams'!$A$1:$G$1981,2,FALSE),"")</f>
        <v/>
      </c>
      <c r="D383" t="str">
        <f t="shared" si="23"/>
        <v/>
      </c>
      <c r="E383" t="str">
        <f t="shared" si="24"/>
        <v/>
      </c>
      <c r="F383" t="e">
        <f>VLOOKUP(B383,'NRG_MS Teams'!$A$1:$G$1981,2,FALSE)</f>
        <v>#N/A</v>
      </c>
      <c r="G383" t="str">
        <f t="shared" si="25"/>
        <v/>
      </c>
      <c r="H383" t="str">
        <f t="shared" si="26"/>
        <v/>
      </c>
      <c r="I383" t="e">
        <f>VLOOKUP(B383,NRG_IBM!$A$1:$G$1986,2,FALSE)</f>
        <v>#N/A</v>
      </c>
    </row>
    <row r="384" spans="3:9" x14ac:dyDescent="0.25">
      <c r="C384" t="str">
        <f>IFERROR(VLOOKUP(B384,'NRG_MS Teams'!$A$1:$G$1981,2,FALSE),"")</f>
        <v/>
      </c>
      <c r="D384" t="str">
        <f t="shared" si="23"/>
        <v/>
      </c>
      <c r="E384" t="str">
        <f t="shared" si="24"/>
        <v/>
      </c>
      <c r="F384" t="e">
        <f>VLOOKUP(B384,'NRG_MS Teams'!$A$1:$G$1981,2,FALSE)</f>
        <v>#N/A</v>
      </c>
      <c r="G384" t="str">
        <f t="shared" si="25"/>
        <v/>
      </c>
      <c r="H384" t="str">
        <f t="shared" si="26"/>
        <v/>
      </c>
      <c r="I384" t="e">
        <f>VLOOKUP(B384,NRG_IBM!$A$1:$G$1986,2,FALSE)</f>
        <v>#N/A</v>
      </c>
    </row>
    <row r="385" spans="3:9" x14ac:dyDescent="0.25">
      <c r="C385" t="str">
        <f>IFERROR(VLOOKUP(B385,'NRG_MS Teams'!$A$1:$G$1981,2,FALSE),"")</f>
        <v/>
      </c>
      <c r="D385" t="str">
        <f t="shared" ref="D385:D448" si="27">IF(E385="","","x")</f>
        <v/>
      </c>
      <c r="E385" t="str">
        <f t="shared" si="24"/>
        <v/>
      </c>
      <c r="F385" t="e">
        <f>VLOOKUP(B385,'NRG_MS Teams'!$A$1:$G$1981,2,FALSE)</f>
        <v>#N/A</v>
      </c>
      <c r="G385" t="str">
        <f t="shared" si="25"/>
        <v/>
      </c>
      <c r="H385" t="str">
        <f t="shared" si="26"/>
        <v/>
      </c>
      <c r="I385" t="e">
        <f>VLOOKUP(B385,NRG_IBM!$A$1:$G$1986,2,FALSE)</f>
        <v>#N/A</v>
      </c>
    </row>
    <row r="386" spans="3:9" x14ac:dyDescent="0.25">
      <c r="C386" t="str">
        <f>IFERROR(VLOOKUP(B386,'NRG_MS Teams'!$A$1:$G$1981,2,FALSE),"")</f>
        <v/>
      </c>
      <c r="D386" t="str">
        <f t="shared" si="27"/>
        <v/>
      </c>
      <c r="E386" t="str">
        <f t="shared" ref="E386:E449" si="28">IFERROR(F386,"")</f>
        <v/>
      </c>
      <c r="F386" t="e">
        <f>VLOOKUP(B386,'NRG_MS Teams'!$A$1:$G$1981,2,FALSE)</f>
        <v>#N/A</v>
      </c>
      <c r="G386" t="str">
        <f t="shared" ref="G386:G449" si="29">IF(H386="","","x")</f>
        <v/>
      </c>
      <c r="H386" t="str">
        <f t="shared" ref="H386:H449" si="30">IFERROR(I386,"")</f>
        <v/>
      </c>
      <c r="I386" t="e">
        <f>VLOOKUP(B386,NRG_IBM!$A$1:$G$1986,2,FALSE)</f>
        <v>#N/A</v>
      </c>
    </row>
    <row r="387" spans="3:9" x14ac:dyDescent="0.25">
      <c r="C387" t="str">
        <f>IFERROR(VLOOKUP(B387,'NRG_MS Teams'!$A$1:$G$1981,2,FALSE),"")</f>
        <v/>
      </c>
      <c r="D387" t="str">
        <f t="shared" si="27"/>
        <v/>
      </c>
      <c r="E387" t="str">
        <f t="shared" si="28"/>
        <v/>
      </c>
      <c r="F387" t="e">
        <f>VLOOKUP(B387,'NRG_MS Teams'!$A$1:$G$1981,2,FALSE)</f>
        <v>#N/A</v>
      </c>
      <c r="G387" t="str">
        <f t="shared" si="29"/>
        <v/>
      </c>
      <c r="H387" t="str">
        <f t="shared" si="30"/>
        <v/>
      </c>
      <c r="I387" t="e">
        <f>VLOOKUP(B387,NRG_IBM!$A$1:$G$1986,2,FALSE)</f>
        <v>#N/A</v>
      </c>
    </row>
    <row r="388" spans="3:9" x14ac:dyDescent="0.25">
      <c r="C388" t="str">
        <f>IFERROR(VLOOKUP(B388,'NRG_MS Teams'!$A$1:$G$1981,2,FALSE),"")</f>
        <v/>
      </c>
      <c r="D388" t="str">
        <f t="shared" si="27"/>
        <v/>
      </c>
      <c r="E388" t="str">
        <f t="shared" si="28"/>
        <v/>
      </c>
      <c r="F388" t="e">
        <f>VLOOKUP(B388,'NRG_MS Teams'!$A$1:$G$1981,2,FALSE)</f>
        <v>#N/A</v>
      </c>
      <c r="G388" t="str">
        <f t="shared" si="29"/>
        <v/>
      </c>
      <c r="H388" t="str">
        <f t="shared" si="30"/>
        <v/>
      </c>
      <c r="I388" t="e">
        <f>VLOOKUP(B388,NRG_IBM!$A$1:$G$1986,2,FALSE)</f>
        <v>#N/A</v>
      </c>
    </row>
    <row r="389" spans="3:9" x14ac:dyDescent="0.25">
      <c r="C389" t="str">
        <f>IFERROR(VLOOKUP(B389,'NRG_MS Teams'!$A$1:$G$1981,2,FALSE),"")</f>
        <v/>
      </c>
      <c r="D389" t="str">
        <f t="shared" si="27"/>
        <v/>
      </c>
      <c r="E389" t="str">
        <f t="shared" si="28"/>
        <v/>
      </c>
      <c r="F389" t="e">
        <f>VLOOKUP(B389,'NRG_MS Teams'!$A$1:$G$1981,2,FALSE)</f>
        <v>#N/A</v>
      </c>
      <c r="G389" t="str">
        <f t="shared" si="29"/>
        <v/>
      </c>
      <c r="H389" t="str">
        <f t="shared" si="30"/>
        <v/>
      </c>
      <c r="I389" t="e">
        <f>VLOOKUP(B389,NRG_IBM!$A$1:$G$1986,2,FALSE)</f>
        <v>#N/A</v>
      </c>
    </row>
    <row r="390" spans="3:9" x14ac:dyDescent="0.25">
      <c r="C390" t="str">
        <f>IFERROR(VLOOKUP(B390,'NRG_MS Teams'!$A$1:$G$1981,2,FALSE),"")</f>
        <v/>
      </c>
      <c r="D390" t="str">
        <f t="shared" si="27"/>
        <v/>
      </c>
      <c r="E390" t="str">
        <f t="shared" si="28"/>
        <v/>
      </c>
      <c r="F390" t="e">
        <f>VLOOKUP(B390,'NRG_MS Teams'!$A$1:$G$1981,2,FALSE)</f>
        <v>#N/A</v>
      </c>
      <c r="G390" t="str">
        <f t="shared" si="29"/>
        <v/>
      </c>
      <c r="H390" t="str">
        <f t="shared" si="30"/>
        <v/>
      </c>
      <c r="I390" t="e">
        <f>VLOOKUP(B390,NRG_IBM!$A$1:$G$1986,2,FALSE)</f>
        <v>#N/A</v>
      </c>
    </row>
    <row r="391" spans="3:9" x14ac:dyDescent="0.25">
      <c r="C391" t="str">
        <f>IFERROR(VLOOKUP(B391,'NRG_MS Teams'!$A$1:$G$1981,2,FALSE),"")</f>
        <v/>
      </c>
      <c r="D391" t="str">
        <f t="shared" si="27"/>
        <v/>
      </c>
      <c r="E391" t="str">
        <f t="shared" si="28"/>
        <v/>
      </c>
      <c r="F391" t="e">
        <f>VLOOKUP(B391,'NRG_MS Teams'!$A$1:$G$1981,2,FALSE)</f>
        <v>#N/A</v>
      </c>
      <c r="G391" t="str">
        <f t="shared" si="29"/>
        <v/>
      </c>
      <c r="H391" t="str">
        <f t="shared" si="30"/>
        <v/>
      </c>
      <c r="I391" t="e">
        <f>VLOOKUP(B391,NRG_IBM!$A$1:$G$1986,2,FALSE)</f>
        <v>#N/A</v>
      </c>
    </row>
    <row r="392" spans="3:9" x14ac:dyDescent="0.25">
      <c r="C392" t="str">
        <f>IFERROR(VLOOKUP(B392,'NRG_MS Teams'!$A$1:$G$1981,2,FALSE),"")</f>
        <v/>
      </c>
      <c r="D392" t="str">
        <f t="shared" si="27"/>
        <v/>
      </c>
      <c r="E392" t="str">
        <f t="shared" si="28"/>
        <v/>
      </c>
      <c r="F392" t="e">
        <f>VLOOKUP(B392,'NRG_MS Teams'!$A$1:$G$1981,2,FALSE)</f>
        <v>#N/A</v>
      </c>
      <c r="G392" t="str">
        <f t="shared" si="29"/>
        <v/>
      </c>
      <c r="H392" t="str">
        <f t="shared" si="30"/>
        <v/>
      </c>
      <c r="I392" t="e">
        <f>VLOOKUP(B392,NRG_IBM!$A$1:$G$1986,2,FALSE)</f>
        <v>#N/A</v>
      </c>
    </row>
    <row r="393" spans="3:9" x14ac:dyDescent="0.25">
      <c r="C393" t="str">
        <f>IFERROR(VLOOKUP(B393,'NRG_MS Teams'!$A$1:$G$1981,2,FALSE),"")</f>
        <v/>
      </c>
      <c r="D393" t="str">
        <f t="shared" si="27"/>
        <v/>
      </c>
      <c r="E393" t="str">
        <f t="shared" si="28"/>
        <v/>
      </c>
      <c r="F393" t="e">
        <f>VLOOKUP(B393,'NRG_MS Teams'!$A$1:$G$1981,2,FALSE)</f>
        <v>#N/A</v>
      </c>
      <c r="G393" t="str">
        <f t="shared" si="29"/>
        <v/>
      </c>
      <c r="H393" t="str">
        <f t="shared" si="30"/>
        <v/>
      </c>
      <c r="I393" t="e">
        <f>VLOOKUP(B393,NRG_IBM!$A$1:$G$1986,2,FALSE)</f>
        <v>#N/A</v>
      </c>
    </row>
    <row r="394" spans="3:9" x14ac:dyDescent="0.25">
      <c r="C394" t="str">
        <f>IFERROR(VLOOKUP(B394,'NRG_MS Teams'!$A$1:$G$1981,2,FALSE),"")</f>
        <v/>
      </c>
      <c r="D394" t="str">
        <f t="shared" si="27"/>
        <v/>
      </c>
      <c r="E394" t="str">
        <f t="shared" si="28"/>
        <v/>
      </c>
      <c r="F394" t="e">
        <f>VLOOKUP(B394,'NRG_MS Teams'!$A$1:$G$1981,2,FALSE)</f>
        <v>#N/A</v>
      </c>
      <c r="G394" t="str">
        <f t="shared" si="29"/>
        <v/>
      </c>
      <c r="H394" t="str">
        <f t="shared" si="30"/>
        <v/>
      </c>
      <c r="I394" t="e">
        <f>VLOOKUP(B394,NRG_IBM!$A$1:$G$1986,2,FALSE)</f>
        <v>#N/A</v>
      </c>
    </row>
    <row r="395" spans="3:9" x14ac:dyDescent="0.25">
      <c r="C395" t="str">
        <f>IFERROR(VLOOKUP(B395,'NRG_MS Teams'!$A$1:$G$1981,2,FALSE),"")</f>
        <v/>
      </c>
      <c r="D395" t="str">
        <f t="shared" si="27"/>
        <v/>
      </c>
      <c r="E395" t="str">
        <f t="shared" si="28"/>
        <v/>
      </c>
      <c r="F395" t="e">
        <f>VLOOKUP(B395,'NRG_MS Teams'!$A$1:$G$1981,2,FALSE)</f>
        <v>#N/A</v>
      </c>
      <c r="G395" t="str">
        <f t="shared" si="29"/>
        <v/>
      </c>
      <c r="H395" t="str">
        <f t="shared" si="30"/>
        <v/>
      </c>
      <c r="I395" t="e">
        <f>VLOOKUP(B395,NRG_IBM!$A$1:$G$1986,2,FALSE)</f>
        <v>#N/A</v>
      </c>
    </row>
    <row r="396" spans="3:9" x14ac:dyDescent="0.25">
      <c r="C396" t="str">
        <f>IFERROR(VLOOKUP(B396,'NRG_MS Teams'!$A$1:$G$1981,2,FALSE),"")</f>
        <v/>
      </c>
      <c r="D396" t="str">
        <f t="shared" si="27"/>
        <v/>
      </c>
      <c r="E396" t="str">
        <f t="shared" si="28"/>
        <v/>
      </c>
      <c r="F396" t="e">
        <f>VLOOKUP(B396,'NRG_MS Teams'!$A$1:$G$1981,2,FALSE)</f>
        <v>#N/A</v>
      </c>
      <c r="G396" t="str">
        <f t="shared" si="29"/>
        <v/>
      </c>
      <c r="H396" t="str">
        <f t="shared" si="30"/>
        <v/>
      </c>
      <c r="I396" t="e">
        <f>VLOOKUP(B396,NRG_IBM!$A$1:$G$1986,2,FALSE)</f>
        <v>#N/A</v>
      </c>
    </row>
    <row r="397" spans="3:9" x14ac:dyDescent="0.25">
      <c r="C397" t="str">
        <f>IFERROR(VLOOKUP(B397,'NRG_MS Teams'!$A$1:$G$1981,2,FALSE),"")</f>
        <v/>
      </c>
      <c r="D397" t="str">
        <f t="shared" si="27"/>
        <v/>
      </c>
      <c r="E397" t="str">
        <f t="shared" si="28"/>
        <v/>
      </c>
      <c r="F397" t="e">
        <f>VLOOKUP(B397,'NRG_MS Teams'!$A$1:$G$1981,2,FALSE)</f>
        <v>#N/A</v>
      </c>
      <c r="G397" t="str">
        <f t="shared" si="29"/>
        <v/>
      </c>
      <c r="H397" t="str">
        <f t="shared" si="30"/>
        <v/>
      </c>
      <c r="I397" t="e">
        <f>VLOOKUP(B397,NRG_IBM!$A$1:$G$1986,2,FALSE)</f>
        <v>#N/A</v>
      </c>
    </row>
    <row r="398" spans="3:9" x14ac:dyDescent="0.25">
      <c r="C398" t="str">
        <f>IFERROR(VLOOKUP(B398,'NRG_MS Teams'!$A$1:$G$1981,2,FALSE),"")</f>
        <v/>
      </c>
      <c r="D398" t="str">
        <f t="shared" si="27"/>
        <v/>
      </c>
      <c r="E398" t="str">
        <f t="shared" si="28"/>
        <v/>
      </c>
      <c r="F398" t="e">
        <f>VLOOKUP(B398,'NRG_MS Teams'!$A$1:$G$1981,2,FALSE)</f>
        <v>#N/A</v>
      </c>
      <c r="G398" t="str">
        <f t="shared" si="29"/>
        <v/>
      </c>
      <c r="H398" t="str">
        <f t="shared" si="30"/>
        <v/>
      </c>
      <c r="I398" t="e">
        <f>VLOOKUP(B398,NRG_IBM!$A$1:$G$1986,2,FALSE)</f>
        <v>#N/A</v>
      </c>
    </row>
    <row r="399" spans="3:9" x14ac:dyDescent="0.25">
      <c r="C399" t="str">
        <f>IFERROR(VLOOKUP(B399,'NRG_MS Teams'!$A$1:$G$1981,2,FALSE),"")</f>
        <v/>
      </c>
      <c r="D399" t="str">
        <f t="shared" si="27"/>
        <v/>
      </c>
      <c r="E399" t="str">
        <f t="shared" si="28"/>
        <v/>
      </c>
      <c r="F399" t="e">
        <f>VLOOKUP(B399,'NRG_MS Teams'!$A$1:$G$1981,2,FALSE)</f>
        <v>#N/A</v>
      </c>
      <c r="G399" t="str">
        <f t="shared" si="29"/>
        <v/>
      </c>
      <c r="H399" t="str">
        <f t="shared" si="30"/>
        <v/>
      </c>
      <c r="I399" t="e">
        <f>VLOOKUP(B399,NRG_IBM!$A$1:$G$1986,2,FALSE)</f>
        <v>#N/A</v>
      </c>
    </row>
    <row r="400" spans="3:9" x14ac:dyDescent="0.25">
      <c r="C400" t="str">
        <f>IFERROR(VLOOKUP(B400,'NRG_MS Teams'!$A$1:$G$1981,2,FALSE),"")</f>
        <v/>
      </c>
      <c r="D400" t="str">
        <f t="shared" si="27"/>
        <v/>
      </c>
      <c r="E400" t="str">
        <f t="shared" si="28"/>
        <v/>
      </c>
      <c r="F400" t="e">
        <f>VLOOKUP(B400,'NRG_MS Teams'!$A$1:$G$1981,2,FALSE)</f>
        <v>#N/A</v>
      </c>
      <c r="G400" t="str">
        <f t="shared" si="29"/>
        <v/>
      </c>
      <c r="H400" t="str">
        <f t="shared" si="30"/>
        <v/>
      </c>
      <c r="I400" t="e">
        <f>VLOOKUP(B400,NRG_IBM!$A$1:$G$1986,2,FALSE)</f>
        <v>#N/A</v>
      </c>
    </row>
    <row r="401" spans="3:9" x14ac:dyDescent="0.25">
      <c r="C401" t="str">
        <f>IFERROR(VLOOKUP(B401,'NRG_MS Teams'!$A$1:$G$1981,2,FALSE),"")</f>
        <v/>
      </c>
      <c r="D401" t="str">
        <f t="shared" si="27"/>
        <v/>
      </c>
      <c r="E401" t="str">
        <f t="shared" si="28"/>
        <v/>
      </c>
      <c r="F401" t="e">
        <f>VLOOKUP(B401,'NRG_MS Teams'!$A$1:$G$1981,2,FALSE)</f>
        <v>#N/A</v>
      </c>
      <c r="G401" t="str">
        <f t="shared" si="29"/>
        <v/>
      </c>
      <c r="H401" t="str">
        <f t="shared" si="30"/>
        <v/>
      </c>
      <c r="I401" t="e">
        <f>VLOOKUP(B401,NRG_IBM!$A$1:$G$1986,2,FALSE)</f>
        <v>#N/A</v>
      </c>
    </row>
    <row r="402" spans="3:9" x14ac:dyDescent="0.25">
      <c r="C402" t="str">
        <f>IFERROR(VLOOKUP(B402,'NRG_MS Teams'!$A$1:$G$1981,2,FALSE),"")</f>
        <v/>
      </c>
      <c r="D402" t="str">
        <f t="shared" si="27"/>
        <v/>
      </c>
      <c r="E402" t="str">
        <f t="shared" si="28"/>
        <v/>
      </c>
      <c r="F402" t="e">
        <f>VLOOKUP(B402,'NRG_MS Teams'!$A$1:$G$1981,2,FALSE)</f>
        <v>#N/A</v>
      </c>
      <c r="G402" t="str">
        <f t="shared" si="29"/>
        <v/>
      </c>
      <c r="H402" t="str">
        <f t="shared" si="30"/>
        <v/>
      </c>
      <c r="I402" t="e">
        <f>VLOOKUP(B402,NRG_IBM!$A$1:$G$1986,2,FALSE)</f>
        <v>#N/A</v>
      </c>
    </row>
    <row r="403" spans="3:9" x14ac:dyDescent="0.25">
      <c r="C403" t="str">
        <f>IFERROR(VLOOKUP(B403,'NRG_MS Teams'!$A$1:$G$1981,2,FALSE),"")</f>
        <v/>
      </c>
      <c r="D403" t="str">
        <f t="shared" si="27"/>
        <v/>
      </c>
      <c r="E403" t="str">
        <f t="shared" si="28"/>
        <v/>
      </c>
      <c r="F403" t="e">
        <f>VLOOKUP(B403,'NRG_MS Teams'!$A$1:$G$1981,2,FALSE)</f>
        <v>#N/A</v>
      </c>
      <c r="G403" t="str">
        <f t="shared" si="29"/>
        <v/>
      </c>
      <c r="H403" t="str">
        <f t="shared" si="30"/>
        <v/>
      </c>
      <c r="I403" t="e">
        <f>VLOOKUP(B403,NRG_IBM!$A$1:$G$1986,2,FALSE)</f>
        <v>#N/A</v>
      </c>
    </row>
    <row r="404" spans="3:9" x14ac:dyDescent="0.25">
      <c r="C404" t="str">
        <f>IFERROR(VLOOKUP(B404,'NRG_MS Teams'!$A$1:$G$1981,2,FALSE),"")</f>
        <v/>
      </c>
      <c r="D404" t="str">
        <f t="shared" si="27"/>
        <v/>
      </c>
      <c r="E404" t="str">
        <f t="shared" si="28"/>
        <v/>
      </c>
      <c r="F404" t="e">
        <f>VLOOKUP(B404,'NRG_MS Teams'!$A$1:$G$1981,2,FALSE)</f>
        <v>#N/A</v>
      </c>
      <c r="G404" t="str">
        <f t="shared" si="29"/>
        <v/>
      </c>
      <c r="H404" t="str">
        <f t="shared" si="30"/>
        <v/>
      </c>
      <c r="I404" t="e">
        <f>VLOOKUP(B404,NRG_IBM!$A$1:$G$1986,2,FALSE)</f>
        <v>#N/A</v>
      </c>
    </row>
    <row r="405" spans="3:9" x14ac:dyDescent="0.25">
      <c r="C405" t="str">
        <f>IFERROR(VLOOKUP(B405,'NRG_MS Teams'!$A$1:$G$1981,2,FALSE),"")</f>
        <v/>
      </c>
      <c r="D405" t="str">
        <f t="shared" si="27"/>
        <v/>
      </c>
      <c r="E405" t="str">
        <f t="shared" si="28"/>
        <v/>
      </c>
      <c r="F405" t="e">
        <f>VLOOKUP(B405,'NRG_MS Teams'!$A$1:$G$1981,2,FALSE)</f>
        <v>#N/A</v>
      </c>
      <c r="G405" t="str">
        <f t="shared" si="29"/>
        <v/>
      </c>
      <c r="H405" t="str">
        <f t="shared" si="30"/>
        <v/>
      </c>
      <c r="I405" t="e">
        <f>VLOOKUP(B405,NRG_IBM!$A$1:$G$1986,2,FALSE)</f>
        <v>#N/A</v>
      </c>
    </row>
    <row r="406" spans="3:9" x14ac:dyDescent="0.25">
      <c r="C406" t="str">
        <f>IFERROR(VLOOKUP(B406,'NRG_MS Teams'!$A$1:$G$1981,2,FALSE),"")</f>
        <v/>
      </c>
      <c r="D406" t="str">
        <f t="shared" si="27"/>
        <v/>
      </c>
      <c r="E406" t="str">
        <f t="shared" si="28"/>
        <v/>
      </c>
      <c r="F406" t="e">
        <f>VLOOKUP(B406,'NRG_MS Teams'!$A$1:$G$1981,2,FALSE)</f>
        <v>#N/A</v>
      </c>
      <c r="G406" t="str">
        <f t="shared" si="29"/>
        <v/>
      </c>
      <c r="H406" t="str">
        <f t="shared" si="30"/>
        <v/>
      </c>
      <c r="I406" t="e">
        <f>VLOOKUP(B406,NRG_IBM!$A$1:$G$1986,2,FALSE)</f>
        <v>#N/A</v>
      </c>
    </row>
    <row r="407" spans="3:9" x14ac:dyDescent="0.25">
      <c r="C407" t="str">
        <f>IFERROR(VLOOKUP(B407,'NRG_MS Teams'!$A$1:$G$1981,2,FALSE),"")</f>
        <v/>
      </c>
      <c r="D407" t="str">
        <f t="shared" si="27"/>
        <v/>
      </c>
      <c r="E407" t="str">
        <f t="shared" si="28"/>
        <v/>
      </c>
      <c r="F407" t="e">
        <f>VLOOKUP(B407,'NRG_MS Teams'!$A$1:$G$1981,2,FALSE)</f>
        <v>#N/A</v>
      </c>
      <c r="G407" t="str">
        <f t="shared" si="29"/>
        <v/>
      </c>
      <c r="H407" t="str">
        <f t="shared" si="30"/>
        <v/>
      </c>
      <c r="I407" t="e">
        <f>VLOOKUP(B407,NRG_IBM!$A$1:$G$1986,2,FALSE)</f>
        <v>#N/A</v>
      </c>
    </row>
    <row r="408" spans="3:9" x14ac:dyDescent="0.25">
      <c r="C408" t="str">
        <f>IFERROR(VLOOKUP(B408,'NRG_MS Teams'!$A$1:$G$1981,2,FALSE),"")</f>
        <v/>
      </c>
      <c r="D408" t="str">
        <f t="shared" si="27"/>
        <v/>
      </c>
      <c r="E408" t="str">
        <f t="shared" si="28"/>
        <v/>
      </c>
      <c r="F408" t="e">
        <f>VLOOKUP(B408,'NRG_MS Teams'!$A$1:$G$1981,2,FALSE)</f>
        <v>#N/A</v>
      </c>
      <c r="G408" t="str">
        <f t="shared" si="29"/>
        <v/>
      </c>
      <c r="H408" t="str">
        <f t="shared" si="30"/>
        <v/>
      </c>
      <c r="I408" t="e">
        <f>VLOOKUP(B408,NRG_IBM!$A$1:$G$1986,2,FALSE)</f>
        <v>#N/A</v>
      </c>
    </row>
    <row r="409" spans="3:9" x14ac:dyDescent="0.25">
      <c r="C409" t="str">
        <f>IFERROR(VLOOKUP(B409,'NRG_MS Teams'!$A$1:$G$1981,2,FALSE),"")</f>
        <v/>
      </c>
      <c r="D409" t="str">
        <f t="shared" si="27"/>
        <v/>
      </c>
      <c r="E409" t="str">
        <f t="shared" si="28"/>
        <v/>
      </c>
      <c r="F409" t="e">
        <f>VLOOKUP(B409,'NRG_MS Teams'!$A$1:$G$1981,2,FALSE)</f>
        <v>#N/A</v>
      </c>
      <c r="G409" t="str">
        <f t="shared" si="29"/>
        <v/>
      </c>
      <c r="H409" t="str">
        <f t="shared" si="30"/>
        <v/>
      </c>
      <c r="I409" t="e">
        <f>VLOOKUP(B409,NRG_IBM!$A$1:$G$1986,2,FALSE)</f>
        <v>#N/A</v>
      </c>
    </row>
    <row r="410" spans="3:9" x14ac:dyDescent="0.25">
      <c r="C410" t="str">
        <f>IFERROR(VLOOKUP(B410,'NRG_MS Teams'!$A$1:$G$1981,2,FALSE),"")</f>
        <v/>
      </c>
      <c r="D410" t="str">
        <f t="shared" si="27"/>
        <v/>
      </c>
      <c r="E410" t="str">
        <f t="shared" si="28"/>
        <v/>
      </c>
      <c r="F410" t="e">
        <f>VLOOKUP(B410,'NRG_MS Teams'!$A$1:$G$1981,2,FALSE)</f>
        <v>#N/A</v>
      </c>
      <c r="G410" t="str">
        <f t="shared" si="29"/>
        <v/>
      </c>
      <c r="H410" t="str">
        <f t="shared" si="30"/>
        <v/>
      </c>
      <c r="I410" t="e">
        <f>VLOOKUP(B410,NRG_IBM!$A$1:$G$1986,2,FALSE)</f>
        <v>#N/A</v>
      </c>
    </row>
    <row r="411" spans="3:9" x14ac:dyDescent="0.25">
      <c r="C411" t="str">
        <f>IFERROR(VLOOKUP(B411,'NRG_MS Teams'!$A$1:$G$1981,2,FALSE),"")</f>
        <v/>
      </c>
      <c r="D411" t="str">
        <f t="shared" si="27"/>
        <v/>
      </c>
      <c r="E411" t="str">
        <f t="shared" si="28"/>
        <v/>
      </c>
      <c r="F411" t="e">
        <f>VLOOKUP(B411,'NRG_MS Teams'!$A$1:$G$1981,2,FALSE)</f>
        <v>#N/A</v>
      </c>
      <c r="G411" t="str">
        <f t="shared" si="29"/>
        <v/>
      </c>
      <c r="H411" t="str">
        <f t="shared" si="30"/>
        <v/>
      </c>
      <c r="I411" t="e">
        <f>VLOOKUP(B411,NRG_IBM!$A$1:$G$1986,2,FALSE)</f>
        <v>#N/A</v>
      </c>
    </row>
    <row r="412" spans="3:9" x14ac:dyDescent="0.25">
      <c r="C412" t="str">
        <f>IFERROR(VLOOKUP(B412,'NRG_MS Teams'!$A$1:$G$1981,2,FALSE),"")</f>
        <v/>
      </c>
      <c r="D412" t="str">
        <f t="shared" si="27"/>
        <v/>
      </c>
      <c r="E412" t="str">
        <f t="shared" si="28"/>
        <v/>
      </c>
      <c r="F412" t="e">
        <f>VLOOKUP(B412,'NRG_MS Teams'!$A$1:$G$1981,2,FALSE)</f>
        <v>#N/A</v>
      </c>
      <c r="G412" t="str">
        <f t="shared" si="29"/>
        <v/>
      </c>
      <c r="H412" t="str">
        <f t="shared" si="30"/>
        <v/>
      </c>
      <c r="I412" t="e">
        <f>VLOOKUP(B412,NRG_IBM!$A$1:$G$1986,2,FALSE)</f>
        <v>#N/A</v>
      </c>
    </row>
    <row r="413" spans="3:9" x14ac:dyDescent="0.25">
      <c r="C413" t="str">
        <f>IFERROR(VLOOKUP(B413,'NRG_MS Teams'!$A$1:$G$1981,2,FALSE),"")</f>
        <v/>
      </c>
      <c r="D413" t="str">
        <f t="shared" si="27"/>
        <v/>
      </c>
      <c r="E413" t="str">
        <f t="shared" si="28"/>
        <v/>
      </c>
      <c r="F413" t="e">
        <f>VLOOKUP(B413,'NRG_MS Teams'!$A$1:$G$1981,2,FALSE)</f>
        <v>#N/A</v>
      </c>
      <c r="G413" t="str">
        <f t="shared" si="29"/>
        <v/>
      </c>
      <c r="H413" t="str">
        <f t="shared" si="30"/>
        <v/>
      </c>
      <c r="I413" t="e">
        <f>VLOOKUP(B413,NRG_IBM!$A$1:$G$1986,2,FALSE)</f>
        <v>#N/A</v>
      </c>
    </row>
    <row r="414" spans="3:9" x14ac:dyDescent="0.25">
      <c r="C414" t="str">
        <f>IFERROR(VLOOKUP(B414,'NRG_MS Teams'!$A$1:$G$1981,2,FALSE),"")</f>
        <v/>
      </c>
      <c r="D414" t="str">
        <f t="shared" si="27"/>
        <v/>
      </c>
      <c r="E414" t="str">
        <f t="shared" si="28"/>
        <v/>
      </c>
      <c r="F414" t="e">
        <f>VLOOKUP(B414,'NRG_MS Teams'!$A$1:$G$1981,2,FALSE)</f>
        <v>#N/A</v>
      </c>
      <c r="G414" t="str">
        <f t="shared" si="29"/>
        <v/>
      </c>
      <c r="H414" t="str">
        <f t="shared" si="30"/>
        <v/>
      </c>
      <c r="I414" t="e">
        <f>VLOOKUP(B414,NRG_IBM!$A$1:$G$1986,2,FALSE)</f>
        <v>#N/A</v>
      </c>
    </row>
    <row r="415" spans="3:9" x14ac:dyDescent="0.25">
      <c r="C415" t="str">
        <f>IFERROR(VLOOKUP(B415,'NRG_MS Teams'!$A$1:$G$1981,2,FALSE),"")</f>
        <v/>
      </c>
      <c r="D415" t="str">
        <f t="shared" si="27"/>
        <v/>
      </c>
      <c r="E415" t="str">
        <f t="shared" si="28"/>
        <v/>
      </c>
      <c r="F415" t="e">
        <f>VLOOKUP(B415,'NRG_MS Teams'!$A$1:$G$1981,2,FALSE)</f>
        <v>#N/A</v>
      </c>
      <c r="G415" t="str">
        <f t="shared" si="29"/>
        <v/>
      </c>
      <c r="H415" t="str">
        <f t="shared" si="30"/>
        <v/>
      </c>
      <c r="I415" t="e">
        <f>VLOOKUP(B415,NRG_IBM!$A$1:$G$1986,2,FALSE)</f>
        <v>#N/A</v>
      </c>
    </row>
    <row r="416" spans="3:9" x14ac:dyDescent="0.25">
      <c r="C416" t="str">
        <f>IFERROR(VLOOKUP(B416,'NRG_MS Teams'!$A$1:$G$1981,2,FALSE),"")</f>
        <v/>
      </c>
      <c r="D416" t="str">
        <f t="shared" si="27"/>
        <v/>
      </c>
      <c r="E416" t="str">
        <f t="shared" si="28"/>
        <v/>
      </c>
      <c r="F416" t="e">
        <f>VLOOKUP(B416,'NRG_MS Teams'!$A$1:$G$1981,2,FALSE)</f>
        <v>#N/A</v>
      </c>
      <c r="G416" t="str">
        <f t="shared" si="29"/>
        <v/>
      </c>
      <c r="H416" t="str">
        <f t="shared" si="30"/>
        <v/>
      </c>
      <c r="I416" t="e">
        <f>VLOOKUP(B416,NRG_IBM!$A$1:$G$1986,2,FALSE)</f>
        <v>#N/A</v>
      </c>
    </row>
    <row r="417" spans="3:9" x14ac:dyDescent="0.25">
      <c r="C417" t="str">
        <f>IFERROR(VLOOKUP(B417,'NRG_MS Teams'!$A$1:$G$1981,2,FALSE),"")</f>
        <v/>
      </c>
      <c r="D417" t="str">
        <f t="shared" si="27"/>
        <v/>
      </c>
      <c r="E417" t="str">
        <f t="shared" si="28"/>
        <v/>
      </c>
      <c r="F417" t="e">
        <f>VLOOKUP(B417,'NRG_MS Teams'!$A$1:$G$1981,2,FALSE)</f>
        <v>#N/A</v>
      </c>
      <c r="G417" t="str">
        <f t="shared" si="29"/>
        <v/>
      </c>
      <c r="H417" t="str">
        <f t="shared" si="30"/>
        <v/>
      </c>
      <c r="I417" t="e">
        <f>VLOOKUP(B417,NRG_IBM!$A$1:$G$1986,2,FALSE)</f>
        <v>#N/A</v>
      </c>
    </row>
    <row r="418" spans="3:9" x14ac:dyDescent="0.25">
      <c r="C418" t="str">
        <f>IFERROR(VLOOKUP(B418,'NRG_MS Teams'!$A$1:$G$1981,2,FALSE),"")</f>
        <v/>
      </c>
      <c r="D418" t="str">
        <f t="shared" si="27"/>
        <v/>
      </c>
      <c r="E418" t="str">
        <f t="shared" si="28"/>
        <v/>
      </c>
      <c r="F418" t="e">
        <f>VLOOKUP(B418,'NRG_MS Teams'!$A$1:$G$1981,2,FALSE)</f>
        <v>#N/A</v>
      </c>
      <c r="G418" t="str">
        <f t="shared" si="29"/>
        <v/>
      </c>
      <c r="H418" t="str">
        <f t="shared" si="30"/>
        <v/>
      </c>
      <c r="I418" t="e">
        <f>VLOOKUP(B418,NRG_IBM!$A$1:$G$1986,2,FALSE)</f>
        <v>#N/A</v>
      </c>
    </row>
    <row r="419" spans="3:9" x14ac:dyDescent="0.25">
      <c r="C419" t="str">
        <f>IFERROR(VLOOKUP(B419,'NRG_MS Teams'!$A$1:$G$1981,2,FALSE),"")</f>
        <v/>
      </c>
      <c r="D419" t="str">
        <f t="shared" si="27"/>
        <v/>
      </c>
      <c r="E419" t="str">
        <f t="shared" si="28"/>
        <v/>
      </c>
      <c r="F419" t="e">
        <f>VLOOKUP(B419,'NRG_MS Teams'!$A$1:$G$1981,2,FALSE)</f>
        <v>#N/A</v>
      </c>
      <c r="G419" t="str">
        <f t="shared" si="29"/>
        <v/>
      </c>
      <c r="H419" t="str">
        <f t="shared" si="30"/>
        <v/>
      </c>
      <c r="I419" t="e">
        <f>VLOOKUP(B419,NRG_IBM!$A$1:$G$1986,2,FALSE)</f>
        <v>#N/A</v>
      </c>
    </row>
    <row r="420" spans="3:9" x14ac:dyDescent="0.25">
      <c r="C420" t="str">
        <f>IFERROR(VLOOKUP(B420,'NRG_MS Teams'!$A$1:$G$1981,2,FALSE),"")</f>
        <v/>
      </c>
      <c r="D420" t="str">
        <f t="shared" si="27"/>
        <v/>
      </c>
      <c r="E420" t="str">
        <f t="shared" si="28"/>
        <v/>
      </c>
      <c r="F420" t="e">
        <f>VLOOKUP(B420,'NRG_MS Teams'!$A$1:$G$1981,2,FALSE)</f>
        <v>#N/A</v>
      </c>
      <c r="G420" t="str">
        <f t="shared" si="29"/>
        <v/>
      </c>
      <c r="H420" t="str">
        <f t="shared" si="30"/>
        <v/>
      </c>
      <c r="I420" t="e">
        <f>VLOOKUP(B420,NRG_IBM!$A$1:$G$1986,2,FALSE)</f>
        <v>#N/A</v>
      </c>
    </row>
    <row r="421" spans="3:9" x14ac:dyDescent="0.25">
      <c r="C421" t="str">
        <f>IFERROR(VLOOKUP(B421,'NRG_MS Teams'!$A$1:$G$1981,2,FALSE),"")</f>
        <v/>
      </c>
      <c r="D421" t="str">
        <f t="shared" si="27"/>
        <v/>
      </c>
      <c r="E421" t="str">
        <f t="shared" si="28"/>
        <v/>
      </c>
      <c r="F421" t="e">
        <f>VLOOKUP(B421,'NRG_MS Teams'!$A$1:$G$1981,2,FALSE)</f>
        <v>#N/A</v>
      </c>
      <c r="G421" t="str">
        <f t="shared" si="29"/>
        <v/>
      </c>
      <c r="H421" t="str">
        <f t="shared" si="30"/>
        <v/>
      </c>
      <c r="I421" t="e">
        <f>VLOOKUP(B421,NRG_IBM!$A$1:$G$1986,2,FALSE)</f>
        <v>#N/A</v>
      </c>
    </row>
    <row r="422" spans="3:9" x14ac:dyDescent="0.25">
      <c r="C422" t="str">
        <f>IFERROR(VLOOKUP(B422,'NRG_MS Teams'!$A$1:$G$1981,2,FALSE),"")</f>
        <v/>
      </c>
      <c r="D422" t="str">
        <f t="shared" si="27"/>
        <v/>
      </c>
      <c r="E422" t="str">
        <f t="shared" si="28"/>
        <v/>
      </c>
      <c r="F422" t="e">
        <f>VLOOKUP(B422,'NRG_MS Teams'!$A$1:$G$1981,2,FALSE)</f>
        <v>#N/A</v>
      </c>
      <c r="G422" t="str">
        <f t="shared" si="29"/>
        <v/>
      </c>
      <c r="H422" t="str">
        <f t="shared" si="30"/>
        <v/>
      </c>
      <c r="I422" t="e">
        <f>VLOOKUP(B422,NRG_IBM!$A$1:$G$1986,2,FALSE)</f>
        <v>#N/A</v>
      </c>
    </row>
    <row r="423" spans="3:9" x14ac:dyDescent="0.25">
      <c r="C423" t="str">
        <f>IFERROR(VLOOKUP(B423,'NRG_MS Teams'!$A$1:$G$1981,2,FALSE),"")</f>
        <v/>
      </c>
      <c r="D423" t="str">
        <f t="shared" si="27"/>
        <v/>
      </c>
      <c r="E423" t="str">
        <f t="shared" si="28"/>
        <v/>
      </c>
      <c r="F423" t="e">
        <f>VLOOKUP(B423,'NRG_MS Teams'!$A$1:$G$1981,2,FALSE)</f>
        <v>#N/A</v>
      </c>
      <c r="G423" t="str">
        <f t="shared" si="29"/>
        <v/>
      </c>
      <c r="H423" t="str">
        <f t="shared" si="30"/>
        <v/>
      </c>
      <c r="I423" t="e">
        <f>VLOOKUP(B423,NRG_IBM!$A$1:$G$1986,2,FALSE)</f>
        <v>#N/A</v>
      </c>
    </row>
    <row r="424" spans="3:9" x14ac:dyDescent="0.25">
      <c r="C424" t="str">
        <f>IFERROR(VLOOKUP(B424,'NRG_MS Teams'!$A$1:$G$1981,2,FALSE),"")</f>
        <v/>
      </c>
      <c r="D424" t="str">
        <f t="shared" si="27"/>
        <v/>
      </c>
      <c r="E424" t="str">
        <f t="shared" si="28"/>
        <v/>
      </c>
      <c r="F424" t="e">
        <f>VLOOKUP(B424,'NRG_MS Teams'!$A$1:$G$1981,2,FALSE)</f>
        <v>#N/A</v>
      </c>
      <c r="G424" t="str">
        <f t="shared" si="29"/>
        <v/>
      </c>
      <c r="H424" t="str">
        <f t="shared" si="30"/>
        <v/>
      </c>
      <c r="I424" t="e">
        <f>VLOOKUP(B424,NRG_IBM!$A$1:$G$1986,2,FALSE)</f>
        <v>#N/A</v>
      </c>
    </row>
    <row r="425" spans="3:9" x14ac:dyDescent="0.25">
      <c r="C425" t="str">
        <f>IFERROR(VLOOKUP(B425,'NRG_MS Teams'!$A$1:$G$1981,2,FALSE),"")</f>
        <v/>
      </c>
      <c r="D425" t="str">
        <f t="shared" si="27"/>
        <v/>
      </c>
      <c r="E425" t="str">
        <f t="shared" si="28"/>
        <v/>
      </c>
      <c r="F425" t="e">
        <f>VLOOKUP(B425,'NRG_MS Teams'!$A$1:$G$1981,2,FALSE)</f>
        <v>#N/A</v>
      </c>
      <c r="G425" t="str">
        <f t="shared" si="29"/>
        <v/>
      </c>
      <c r="H425" t="str">
        <f t="shared" si="30"/>
        <v/>
      </c>
      <c r="I425" t="e">
        <f>VLOOKUP(B425,NRG_IBM!$A$1:$G$1986,2,FALSE)</f>
        <v>#N/A</v>
      </c>
    </row>
    <row r="426" spans="3:9" x14ac:dyDescent="0.25">
      <c r="C426" t="str">
        <f>IFERROR(VLOOKUP(B426,'NRG_MS Teams'!$A$1:$G$1981,2,FALSE),"")</f>
        <v/>
      </c>
      <c r="D426" t="str">
        <f t="shared" si="27"/>
        <v/>
      </c>
      <c r="E426" t="str">
        <f t="shared" si="28"/>
        <v/>
      </c>
      <c r="F426" t="e">
        <f>VLOOKUP(B426,'NRG_MS Teams'!$A$1:$G$1981,2,FALSE)</f>
        <v>#N/A</v>
      </c>
      <c r="G426" t="str">
        <f t="shared" si="29"/>
        <v/>
      </c>
      <c r="H426" t="str">
        <f t="shared" si="30"/>
        <v/>
      </c>
      <c r="I426" t="e">
        <f>VLOOKUP(B426,NRG_IBM!$A$1:$G$1986,2,FALSE)</f>
        <v>#N/A</v>
      </c>
    </row>
    <row r="427" spans="3:9" x14ac:dyDescent="0.25">
      <c r="C427" t="str">
        <f>IFERROR(VLOOKUP(B427,'NRG_MS Teams'!$A$1:$G$1981,2,FALSE),"")</f>
        <v/>
      </c>
      <c r="D427" t="str">
        <f t="shared" si="27"/>
        <v/>
      </c>
      <c r="E427" t="str">
        <f t="shared" si="28"/>
        <v/>
      </c>
      <c r="F427" t="e">
        <f>VLOOKUP(B427,'NRG_MS Teams'!$A$1:$G$1981,2,FALSE)</f>
        <v>#N/A</v>
      </c>
      <c r="G427" t="str">
        <f t="shared" si="29"/>
        <v/>
      </c>
      <c r="H427" t="str">
        <f t="shared" si="30"/>
        <v/>
      </c>
      <c r="I427" t="e">
        <f>VLOOKUP(B427,NRG_IBM!$A$1:$G$1986,2,FALSE)</f>
        <v>#N/A</v>
      </c>
    </row>
    <row r="428" spans="3:9" x14ac:dyDescent="0.25">
      <c r="C428" t="str">
        <f>IFERROR(VLOOKUP(B428,'NRG_MS Teams'!$A$1:$G$1981,2,FALSE),"")</f>
        <v/>
      </c>
      <c r="D428" t="str">
        <f t="shared" si="27"/>
        <v/>
      </c>
      <c r="E428" t="str">
        <f t="shared" si="28"/>
        <v/>
      </c>
      <c r="F428" t="e">
        <f>VLOOKUP(B428,'NRG_MS Teams'!$A$1:$G$1981,2,FALSE)</f>
        <v>#N/A</v>
      </c>
      <c r="G428" t="str">
        <f t="shared" si="29"/>
        <v/>
      </c>
      <c r="H428" t="str">
        <f t="shared" si="30"/>
        <v/>
      </c>
      <c r="I428" t="e">
        <f>VLOOKUP(B428,NRG_IBM!$A$1:$G$1986,2,FALSE)</f>
        <v>#N/A</v>
      </c>
    </row>
    <row r="429" spans="3:9" x14ac:dyDescent="0.25">
      <c r="C429" t="str">
        <f>IFERROR(VLOOKUP(B429,'NRG_MS Teams'!$A$1:$G$1981,2,FALSE),"")</f>
        <v/>
      </c>
      <c r="D429" t="str">
        <f t="shared" si="27"/>
        <v/>
      </c>
      <c r="E429" t="str">
        <f t="shared" si="28"/>
        <v/>
      </c>
      <c r="F429" t="e">
        <f>VLOOKUP(B429,'NRG_MS Teams'!$A$1:$G$1981,2,FALSE)</f>
        <v>#N/A</v>
      </c>
      <c r="G429" t="str">
        <f t="shared" si="29"/>
        <v/>
      </c>
      <c r="H429" t="str">
        <f t="shared" si="30"/>
        <v/>
      </c>
      <c r="I429" t="e">
        <f>VLOOKUP(B429,NRG_IBM!$A$1:$G$1986,2,FALSE)</f>
        <v>#N/A</v>
      </c>
    </row>
    <row r="430" spans="3:9" x14ac:dyDescent="0.25">
      <c r="C430" t="str">
        <f>IFERROR(VLOOKUP(B430,'NRG_MS Teams'!$A$1:$G$1981,2,FALSE),"")</f>
        <v/>
      </c>
      <c r="D430" t="str">
        <f t="shared" si="27"/>
        <v/>
      </c>
      <c r="E430" t="str">
        <f t="shared" si="28"/>
        <v/>
      </c>
      <c r="F430" t="e">
        <f>VLOOKUP(B430,'NRG_MS Teams'!$A$1:$G$1981,2,FALSE)</f>
        <v>#N/A</v>
      </c>
      <c r="G430" t="str">
        <f t="shared" si="29"/>
        <v/>
      </c>
      <c r="H430" t="str">
        <f t="shared" si="30"/>
        <v/>
      </c>
      <c r="I430" t="e">
        <f>VLOOKUP(B430,NRG_IBM!$A$1:$G$1986,2,FALSE)</f>
        <v>#N/A</v>
      </c>
    </row>
    <row r="431" spans="3:9" x14ac:dyDescent="0.25">
      <c r="C431" t="str">
        <f>IFERROR(VLOOKUP(B431,'NRG_MS Teams'!$A$1:$G$1981,2,FALSE),"")</f>
        <v/>
      </c>
      <c r="D431" t="str">
        <f t="shared" si="27"/>
        <v/>
      </c>
      <c r="E431" t="str">
        <f t="shared" si="28"/>
        <v/>
      </c>
      <c r="F431" t="e">
        <f>VLOOKUP(B431,'NRG_MS Teams'!$A$1:$G$1981,2,FALSE)</f>
        <v>#N/A</v>
      </c>
      <c r="G431" t="str">
        <f t="shared" si="29"/>
        <v/>
      </c>
      <c r="H431" t="str">
        <f t="shared" si="30"/>
        <v/>
      </c>
      <c r="I431" t="e">
        <f>VLOOKUP(B431,NRG_IBM!$A$1:$G$1986,2,FALSE)</f>
        <v>#N/A</v>
      </c>
    </row>
    <row r="432" spans="3:9" x14ac:dyDescent="0.25">
      <c r="C432" t="str">
        <f>IFERROR(VLOOKUP(B432,'NRG_MS Teams'!$A$1:$G$1981,2,FALSE),"")</f>
        <v/>
      </c>
      <c r="D432" t="str">
        <f t="shared" si="27"/>
        <v/>
      </c>
      <c r="E432" t="str">
        <f t="shared" si="28"/>
        <v/>
      </c>
      <c r="F432" t="e">
        <f>VLOOKUP(B432,'NRG_MS Teams'!$A$1:$G$1981,2,FALSE)</f>
        <v>#N/A</v>
      </c>
      <c r="G432" t="str">
        <f t="shared" si="29"/>
        <v/>
      </c>
      <c r="H432" t="str">
        <f t="shared" si="30"/>
        <v/>
      </c>
      <c r="I432" t="e">
        <f>VLOOKUP(B432,NRG_IBM!$A$1:$G$1986,2,FALSE)</f>
        <v>#N/A</v>
      </c>
    </row>
    <row r="433" spans="3:9" x14ac:dyDescent="0.25">
      <c r="C433" t="str">
        <f>IFERROR(VLOOKUP(B433,'NRG_MS Teams'!$A$1:$G$1981,2,FALSE),"")</f>
        <v/>
      </c>
      <c r="D433" t="str">
        <f t="shared" si="27"/>
        <v/>
      </c>
      <c r="E433" t="str">
        <f t="shared" si="28"/>
        <v/>
      </c>
      <c r="F433" t="e">
        <f>VLOOKUP(B433,'NRG_MS Teams'!$A$1:$G$1981,2,FALSE)</f>
        <v>#N/A</v>
      </c>
      <c r="G433" t="str">
        <f t="shared" si="29"/>
        <v/>
      </c>
      <c r="H433" t="str">
        <f t="shared" si="30"/>
        <v/>
      </c>
      <c r="I433" t="e">
        <f>VLOOKUP(B433,NRG_IBM!$A$1:$G$1986,2,FALSE)</f>
        <v>#N/A</v>
      </c>
    </row>
    <row r="434" spans="3:9" x14ac:dyDescent="0.25">
      <c r="C434" t="str">
        <f>IFERROR(VLOOKUP(B434,'NRG_MS Teams'!$A$1:$G$1981,2,FALSE),"")</f>
        <v/>
      </c>
      <c r="D434" t="str">
        <f t="shared" si="27"/>
        <v/>
      </c>
      <c r="E434" t="str">
        <f t="shared" si="28"/>
        <v/>
      </c>
      <c r="F434" t="e">
        <f>VLOOKUP(B434,'NRG_MS Teams'!$A$1:$G$1981,2,FALSE)</f>
        <v>#N/A</v>
      </c>
      <c r="G434" t="str">
        <f t="shared" si="29"/>
        <v/>
      </c>
      <c r="H434" t="str">
        <f t="shared" si="30"/>
        <v/>
      </c>
      <c r="I434" t="e">
        <f>VLOOKUP(B434,NRG_IBM!$A$1:$G$1986,2,FALSE)</f>
        <v>#N/A</v>
      </c>
    </row>
    <row r="435" spans="3:9" x14ac:dyDescent="0.25">
      <c r="C435" t="str">
        <f>IFERROR(VLOOKUP(B435,'NRG_MS Teams'!$A$1:$G$1981,2,FALSE),"")</f>
        <v/>
      </c>
      <c r="D435" t="str">
        <f t="shared" si="27"/>
        <v/>
      </c>
      <c r="E435" t="str">
        <f t="shared" si="28"/>
        <v/>
      </c>
      <c r="F435" t="e">
        <f>VLOOKUP(B435,'NRG_MS Teams'!$A$1:$G$1981,2,FALSE)</f>
        <v>#N/A</v>
      </c>
      <c r="G435" t="str">
        <f t="shared" si="29"/>
        <v/>
      </c>
      <c r="H435" t="str">
        <f t="shared" si="30"/>
        <v/>
      </c>
      <c r="I435" t="e">
        <f>VLOOKUP(B435,NRG_IBM!$A$1:$G$1986,2,FALSE)</f>
        <v>#N/A</v>
      </c>
    </row>
    <row r="436" spans="3:9" x14ac:dyDescent="0.25">
      <c r="C436" t="str">
        <f>IFERROR(VLOOKUP(B436,'NRG_MS Teams'!$A$1:$G$1981,2,FALSE),"")</f>
        <v/>
      </c>
      <c r="D436" t="str">
        <f t="shared" si="27"/>
        <v/>
      </c>
      <c r="E436" t="str">
        <f t="shared" si="28"/>
        <v/>
      </c>
      <c r="F436" t="e">
        <f>VLOOKUP(B436,'NRG_MS Teams'!$A$1:$G$1981,2,FALSE)</f>
        <v>#N/A</v>
      </c>
      <c r="G436" t="str">
        <f t="shared" si="29"/>
        <v/>
      </c>
      <c r="H436" t="str">
        <f t="shared" si="30"/>
        <v/>
      </c>
      <c r="I436" t="e">
        <f>VLOOKUP(B436,NRG_IBM!$A$1:$G$1986,2,FALSE)</f>
        <v>#N/A</v>
      </c>
    </row>
    <row r="437" spans="3:9" x14ac:dyDescent="0.25">
      <c r="C437" t="str">
        <f>IFERROR(VLOOKUP(B437,'NRG_MS Teams'!$A$1:$G$1981,2,FALSE),"")</f>
        <v/>
      </c>
      <c r="D437" t="str">
        <f t="shared" si="27"/>
        <v/>
      </c>
      <c r="E437" t="str">
        <f t="shared" si="28"/>
        <v/>
      </c>
      <c r="F437" t="e">
        <f>VLOOKUP(B437,'NRG_MS Teams'!$A$1:$G$1981,2,FALSE)</f>
        <v>#N/A</v>
      </c>
      <c r="G437" t="str">
        <f t="shared" si="29"/>
        <v/>
      </c>
      <c r="H437" t="str">
        <f t="shared" si="30"/>
        <v/>
      </c>
      <c r="I437" t="e">
        <f>VLOOKUP(B437,NRG_IBM!$A$1:$G$1986,2,FALSE)</f>
        <v>#N/A</v>
      </c>
    </row>
    <row r="438" spans="3:9" x14ac:dyDescent="0.25">
      <c r="C438" t="str">
        <f>IFERROR(VLOOKUP(B438,'NRG_MS Teams'!$A$1:$G$1981,2,FALSE),"")</f>
        <v/>
      </c>
      <c r="D438" t="str">
        <f t="shared" si="27"/>
        <v/>
      </c>
      <c r="E438" t="str">
        <f t="shared" si="28"/>
        <v/>
      </c>
      <c r="F438" t="e">
        <f>VLOOKUP(B438,'NRG_MS Teams'!$A$1:$G$1981,2,FALSE)</f>
        <v>#N/A</v>
      </c>
      <c r="G438" t="str">
        <f t="shared" si="29"/>
        <v/>
      </c>
      <c r="H438" t="str">
        <f t="shared" si="30"/>
        <v/>
      </c>
      <c r="I438" t="e">
        <f>VLOOKUP(B438,NRG_IBM!$A$1:$G$1986,2,FALSE)</f>
        <v>#N/A</v>
      </c>
    </row>
    <row r="439" spans="3:9" x14ac:dyDescent="0.25">
      <c r="C439" t="str">
        <f>IFERROR(VLOOKUP(B439,'NRG_MS Teams'!$A$1:$G$1981,2,FALSE),"")</f>
        <v/>
      </c>
      <c r="D439" t="str">
        <f t="shared" si="27"/>
        <v/>
      </c>
      <c r="E439" t="str">
        <f t="shared" si="28"/>
        <v/>
      </c>
      <c r="F439" t="e">
        <f>VLOOKUP(B439,'NRG_MS Teams'!$A$1:$G$1981,2,FALSE)</f>
        <v>#N/A</v>
      </c>
      <c r="G439" t="str">
        <f t="shared" si="29"/>
        <v/>
      </c>
      <c r="H439" t="str">
        <f t="shared" si="30"/>
        <v/>
      </c>
      <c r="I439" t="e">
        <f>VLOOKUP(B439,NRG_IBM!$A$1:$G$1986,2,FALSE)</f>
        <v>#N/A</v>
      </c>
    </row>
    <row r="440" spans="3:9" x14ac:dyDescent="0.25">
      <c r="C440" t="str">
        <f>IFERROR(VLOOKUP(B440,'NRG_MS Teams'!$A$1:$G$1981,2,FALSE),"")</f>
        <v/>
      </c>
      <c r="D440" t="str">
        <f t="shared" si="27"/>
        <v/>
      </c>
      <c r="E440" t="str">
        <f t="shared" si="28"/>
        <v/>
      </c>
      <c r="F440" t="e">
        <f>VLOOKUP(B440,'NRG_MS Teams'!$A$1:$G$1981,2,FALSE)</f>
        <v>#N/A</v>
      </c>
      <c r="G440" t="str">
        <f t="shared" si="29"/>
        <v/>
      </c>
      <c r="H440" t="str">
        <f t="shared" si="30"/>
        <v/>
      </c>
      <c r="I440" t="e">
        <f>VLOOKUP(B440,NRG_IBM!$A$1:$G$1986,2,FALSE)</f>
        <v>#N/A</v>
      </c>
    </row>
    <row r="441" spans="3:9" x14ac:dyDescent="0.25">
      <c r="C441" t="str">
        <f>IFERROR(VLOOKUP(B441,'NRG_MS Teams'!$A$1:$G$1981,2,FALSE),"")</f>
        <v/>
      </c>
      <c r="D441" t="str">
        <f t="shared" si="27"/>
        <v/>
      </c>
      <c r="E441" t="str">
        <f t="shared" si="28"/>
        <v/>
      </c>
      <c r="F441" t="e">
        <f>VLOOKUP(B441,'NRG_MS Teams'!$A$1:$G$1981,2,FALSE)</f>
        <v>#N/A</v>
      </c>
      <c r="G441" t="str">
        <f t="shared" si="29"/>
        <v/>
      </c>
      <c r="H441" t="str">
        <f t="shared" si="30"/>
        <v/>
      </c>
      <c r="I441" t="e">
        <f>VLOOKUP(B441,NRG_IBM!$A$1:$G$1986,2,FALSE)</f>
        <v>#N/A</v>
      </c>
    </row>
    <row r="442" spans="3:9" x14ac:dyDescent="0.25">
      <c r="C442" t="str">
        <f>IFERROR(VLOOKUP(B442,'NRG_MS Teams'!$A$1:$G$1981,2,FALSE),"")</f>
        <v/>
      </c>
      <c r="D442" t="str">
        <f t="shared" si="27"/>
        <v/>
      </c>
      <c r="E442" t="str">
        <f t="shared" si="28"/>
        <v/>
      </c>
      <c r="F442" t="e">
        <f>VLOOKUP(B442,'NRG_MS Teams'!$A$1:$G$1981,2,FALSE)</f>
        <v>#N/A</v>
      </c>
      <c r="G442" t="str">
        <f t="shared" si="29"/>
        <v/>
      </c>
      <c r="H442" t="str">
        <f t="shared" si="30"/>
        <v/>
      </c>
      <c r="I442" t="e">
        <f>VLOOKUP(B442,NRG_IBM!$A$1:$G$1986,2,FALSE)</f>
        <v>#N/A</v>
      </c>
    </row>
    <row r="443" spans="3:9" x14ac:dyDescent="0.25">
      <c r="C443" t="str">
        <f>IFERROR(VLOOKUP(B443,'NRG_MS Teams'!$A$1:$G$1981,2,FALSE),"")</f>
        <v/>
      </c>
      <c r="D443" t="str">
        <f t="shared" si="27"/>
        <v/>
      </c>
      <c r="E443" t="str">
        <f t="shared" si="28"/>
        <v/>
      </c>
      <c r="F443" t="e">
        <f>VLOOKUP(B443,'NRG_MS Teams'!$A$1:$G$1981,2,FALSE)</f>
        <v>#N/A</v>
      </c>
      <c r="G443" t="str">
        <f t="shared" si="29"/>
        <v/>
      </c>
      <c r="H443" t="str">
        <f t="shared" si="30"/>
        <v/>
      </c>
      <c r="I443" t="e">
        <f>VLOOKUP(B443,NRG_IBM!$A$1:$G$1986,2,FALSE)</f>
        <v>#N/A</v>
      </c>
    </row>
    <row r="444" spans="3:9" x14ac:dyDescent="0.25">
      <c r="C444" t="str">
        <f>IFERROR(VLOOKUP(B444,'NRG_MS Teams'!$A$1:$G$1981,2,FALSE),"")</f>
        <v/>
      </c>
      <c r="D444" t="str">
        <f t="shared" si="27"/>
        <v/>
      </c>
      <c r="E444" t="str">
        <f t="shared" si="28"/>
        <v/>
      </c>
      <c r="F444" t="e">
        <f>VLOOKUP(B444,'NRG_MS Teams'!$A$1:$G$1981,2,FALSE)</f>
        <v>#N/A</v>
      </c>
      <c r="G444" t="str">
        <f t="shared" si="29"/>
        <v/>
      </c>
      <c r="H444" t="str">
        <f t="shared" si="30"/>
        <v/>
      </c>
      <c r="I444" t="e">
        <f>VLOOKUP(B444,NRG_IBM!$A$1:$G$1986,2,FALSE)</f>
        <v>#N/A</v>
      </c>
    </row>
    <row r="445" spans="3:9" x14ac:dyDescent="0.25">
      <c r="C445" t="str">
        <f>IFERROR(VLOOKUP(B445,'NRG_MS Teams'!$A$1:$G$1981,2,FALSE),"")</f>
        <v/>
      </c>
      <c r="D445" t="str">
        <f t="shared" si="27"/>
        <v/>
      </c>
      <c r="E445" t="str">
        <f t="shared" si="28"/>
        <v/>
      </c>
      <c r="F445" t="e">
        <f>VLOOKUP(B445,'NRG_MS Teams'!$A$1:$G$1981,2,FALSE)</f>
        <v>#N/A</v>
      </c>
      <c r="G445" t="str">
        <f t="shared" si="29"/>
        <v/>
      </c>
      <c r="H445" t="str">
        <f t="shared" si="30"/>
        <v/>
      </c>
      <c r="I445" t="e">
        <f>VLOOKUP(B445,NRG_IBM!$A$1:$G$1986,2,FALSE)</f>
        <v>#N/A</v>
      </c>
    </row>
    <row r="446" spans="3:9" x14ac:dyDescent="0.25">
      <c r="C446" t="str">
        <f>IFERROR(VLOOKUP(B446,'NRG_MS Teams'!$A$1:$G$1981,2,FALSE),"")</f>
        <v/>
      </c>
      <c r="D446" t="str">
        <f t="shared" si="27"/>
        <v/>
      </c>
      <c r="E446" t="str">
        <f t="shared" si="28"/>
        <v/>
      </c>
      <c r="F446" t="e">
        <f>VLOOKUP(B446,'NRG_MS Teams'!$A$1:$G$1981,2,FALSE)</f>
        <v>#N/A</v>
      </c>
      <c r="G446" t="str">
        <f t="shared" si="29"/>
        <v/>
      </c>
      <c r="H446" t="str">
        <f t="shared" si="30"/>
        <v/>
      </c>
      <c r="I446" t="e">
        <f>VLOOKUP(B446,NRG_IBM!$A$1:$G$1986,2,FALSE)</f>
        <v>#N/A</v>
      </c>
    </row>
    <row r="447" spans="3:9" x14ac:dyDescent="0.25">
      <c r="C447" t="str">
        <f>IFERROR(VLOOKUP(B447,'NRG_MS Teams'!$A$1:$G$1981,2,FALSE),"")</f>
        <v/>
      </c>
      <c r="D447" t="str">
        <f t="shared" si="27"/>
        <v/>
      </c>
      <c r="E447" t="str">
        <f t="shared" si="28"/>
        <v/>
      </c>
      <c r="F447" t="e">
        <f>VLOOKUP(B447,'NRG_MS Teams'!$A$1:$G$1981,2,FALSE)</f>
        <v>#N/A</v>
      </c>
      <c r="G447" t="str">
        <f t="shared" si="29"/>
        <v/>
      </c>
      <c r="H447" t="str">
        <f t="shared" si="30"/>
        <v/>
      </c>
      <c r="I447" t="e">
        <f>VLOOKUP(B447,NRG_IBM!$A$1:$G$1986,2,FALSE)</f>
        <v>#N/A</v>
      </c>
    </row>
    <row r="448" spans="3:9" x14ac:dyDescent="0.25">
      <c r="C448" t="str">
        <f>IFERROR(VLOOKUP(B448,'NRG_MS Teams'!$A$1:$G$1981,2,FALSE),"")</f>
        <v/>
      </c>
      <c r="D448" t="str">
        <f t="shared" si="27"/>
        <v/>
      </c>
      <c r="E448" t="str">
        <f t="shared" si="28"/>
        <v/>
      </c>
      <c r="F448" t="e">
        <f>VLOOKUP(B448,'NRG_MS Teams'!$A$1:$G$1981,2,FALSE)</f>
        <v>#N/A</v>
      </c>
      <c r="G448" t="str">
        <f t="shared" si="29"/>
        <v/>
      </c>
      <c r="H448" t="str">
        <f t="shared" si="30"/>
        <v/>
      </c>
      <c r="I448" t="e">
        <f>VLOOKUP(B448,NRG_IBM!$A$1:$G$1986,2,FALSE)</f>
        <v>#N/A</v>
      </c>
    </row>
    <row r="449" spans="3:9" x14ac:dyDescent="0.25">
      <c r="C449" t="str">
        <f>IFERROR(VLOOKUP(B449,'NRG_MS Teams'!$A$1:$G$1981,2,FALSE),"")</f>
        <v/>
      </c>
      <c r="D449" t="str">
        <f t="shared" ref="D449:D512" si="31">IF(E449="","","x")</f>
        <v/>
      </c>
      <c r="E449" t="str">
        <f t="shared" si="28"/>
        <v/>
      </c>
      <c r="F449" t="e">
        <f>VLOOKUP(B449,'NRG_MS Teams'!$A$1:$G$1981,2,FALSE)</f>
        <v>#N/A</v>
      </c>
      <c r="G449" t="str">
        <f t="shared" si="29"/>
        <v/>
      </c>
      <c r="H449" t="str">
        <f t="shared" si="30"/>
        <v/>
      </c>
      <c r="I449" t="e">
        <f>VLOOKUP(B449,NRG_IBM!$A$1:$G$1986,2,FALSE)</f>
        <v>#N/A</v>
      </c>
    </row>
    <row r="450" spans="3:9" x14ac:dyDescent="0.25">
      <c r="C450" t="str">
        <f>IFERROR(VLOOKUP(B450,'NRG_MS Teams'!$A$1:$G$1981,2,FALSE),"")</f>
        <v/>
      </c>
      <c r="D450" t="str">
        <f t="shared" si="31"/>
        <v/>
      </c>
      <c r="E450" t="str">
        <f t="shared" ref="E450:E513" si="32">IFERROR(F450,"")</f>
        <v/>
      </c>
      <c r="F450" t="e">
        <f>VLOOKUP(B450,'NRG_MS Teams'!$A$1:$G$1981,2,FALSE)</f>
        <v>#N/A</v>
      </c>
      <c r="G450" t="str">
        <f t="shared" ref="G450:G513" si="33">IF(H450="","","x")</f>
        <v/>
      </c>
      <c r="H450" t="str">
        <f t="shared" ref="H450:H513" si="34">IFERROR(I450,"")</f>
        <v/>
      </c>
      <c r="I450" t="e">
        <f>VLOOKUP(B450,NRG_IBM!$A$1:$G$1986,2,FALSE)</f>
        <v>#N/A</v>
      </c>
    </row>
    <row r="451" spans="3:9" x14ac:dyDescent="0.25">
      <c r="C451" t="str">
        <f>IFERROR(VLOOKUP(B451,'NRG_MS Teams'!$A$1:$G$1981,2,FALSE),"")</f>
        <v/>
      </c>
      <c r="D451" t="str">
        <f t="shared" si="31"/>
        <v/>
      </c>
      <c r="E451" t="str">
        <f t="shared" si="32"/>
        <v/>
      </c>
      <c r="F451" t="e">
        <f>VLOOKUP(B451,'NRG_MS Teams'!$A$1:$G$1981,2,FALSE)</f>
        <v>#N/A</v>
      </c>
      <c r="G451" t="str">
        <f t="shared" si="33"/>
        <v/>
      </c>
      <c r="H451" t="str">
        <f t="shared" si="34"/>
        <v/>
      </c>
      <c r="I451" t="e">
        <f>VLOOKUP(B451,NRG_IBM!$A$1:$G$1986,2,FALSE)</f>
        <v>#N/A</v>
      </c>
    </row>
    <row r="452" spans="3:9" x14ac:dyDescent="0.25">
      <c r="C452" t="str">
        <f>IFERROR(VLOOKUP(B452,'NRG_MS Teams'!$A$1:$G$1981,2,FALSE),"")</f>
        <v/>
      </c>
      <c r="D452" t="str">
        <f t="shared" si="31"/>
        <v/>
      </c>
      <c r="E452" t="str">
        <f t="shared" si="32"/>
        <v/>
      </c>
      <c r="F452" t="e">
        <f>VLOOKUP(B452,'NRG_MS Teams'!$A$1:$G$1981,2,FALSE)</f>
        <v>#N/A</v>
      </c>
      <c r="G452" t="str">
        <f t="shared" si="33"/>
        <v/>
      </c>
      <c r="H452" t="str">
        <f t="shared" si="34"/>
        <v/>
      </c>
      <c r="I452" t="e">
        <f>VLOOKUP(B452,NRG_IBM!$A$1:$G$1986,2,FALSE)</f>
        <v>#N/A</v>
      </c>
    </row>
    <row r="453" spans="3:9" x14ac:dyDescent="0.25">
      <c r="C453" t="str">
        <f>IFERROR(VLOOKUP(B453,'NRG_MS Teams'!$A$1:$G$1981,2,FALSE),"")</f>
        <v/>
      </c>
      <c r="D453" t="str">
        <f t="shared" si="31"/>
        <v/>
      </c>
      <c r="E453" t="str">
        <f t="shared" si="32"/>
        <v/>
      </c>
      <c r="F453" t="e">
        <f>VLOOKUP(B453,'NRG_MS Teams'!$A$1:$G$1981,2,FALSE)</f>
        <v>#N/A</v>
      </c>
      <c r="G453" t="str">
        <f t="shared" si="33"/>
        <v/>
      </c>
      <c r="H453" t="str">
        <f t="shared" si="34"/>
        <v/>
      </c>
      <c r="I453" t="e">
        <f>VLOOKUP(B453,NRG_IBM!$A$1:$G$1986,2,FALSE)</f>
        <v>#N/A</v>
      </c>
    </row>
    <row r="454" spans="3:9" x14ac:dyDescent="0.25">
      <c r="C454" t="str">
        <f>IFERROR(VLOOKUP(B454,'NRG_MS Teams'!$A$1:$G$1981,2,FALSE),"")</f>
        <v/>
      </c>
      <c r="D454" t="str">
        <f t="shared" si="31"/>
        <v/>
      </c>
      <c r="E454" t="str">
        <f t="shared" si="32"/>
        <v/>
      </c>
      <c r="F454" t="e">
        <f>VLOOKUP(B454,'NRG_MS Teams'!$A$1:$G$1981,2,FALSE)</f>
        <v>#N/A</v>
      </c>
      <c r="G454" t="str">
        <f t="shared" si="33"/>
        <v/>
      </c>
      <c r="H454" t="str">
        <f t="shared" si="34"/>
        <v/>
      </c>
      <c r="I454" t="e">
        <f>VLOOKUP(B454,NRG_IBM!$A$1:$G$1986,2,FALSE)</f>
        <v>#N/A</v>
      </c>
    </row>
    <row r="455" spans="3:9" x14ac:dyDescent="0.25">
      <c r="C455" t="str">
        <f>IFERROR(VLOOKUP(B455,'NRG_MS Teams'!$A$1:$G$1981,2,FALSE),"")</f>
        <v/>
      </c>
      <c r="D455" t="str">
        <f t="shared" si="31"/>
        <v/>
      </c>
      <c r="E455" t="str">
        <f t="shared" si="32"/>
        <v/>
      </c>
      <c r="F455" t="e">
        <f>VLOOKUP(B455,'NRG_MS Teams'!$A$1:$G$1981,2,FALSE)</f>
        <v>#N/A</v>
      </c>
      <c r="G455" t="str">
        <f t="shared" si="33"/>
        <v/>
      </c>
      <c r="H455" t="str">
        <f t="shared" si="34"/>
        <v/>
      </c>
      <c r="I455" t="e">
        <f>VLOOKUP(B455,NRG_IBM!$A$1:$G$1986,2,FALSE)</f>
        <v>#N/A</v>
      </c>
    </row>
    <row r="456" spans="3:9" x14ac:dyDescent="0.25">
      <c r="C456" t="str">
        <f>IFERROR(VLOOKUP(B456,'NRG_MS Teams'!$A$1:$G$1981,2,FALSE),"")</f>
        <v/>
      </c>
      <c r="D456" t="str">
        <f t="shared" si="31"/>
        <v/>
      </c>
      <c r="E456" t="str">
        <f t="shared" si="32"/>
        <v/>
      </c>
      <c r="F456" t="e">
        <f>VLOOKUP(B456,'NRG_MS Teams'!$A$1:$G$1981,2,FALSE)</f>
        <v>#N/A</v>
      </c>
      <c r="G456" t="str">
        <f t="shared" si="33"/>
        <v/>
      </c>
      <c r="H456" t="str">
        <f t="shared" si="34"/>
        <v/>
      </c>
      <c r="I456" t="e">
        <f>VLOOKUP(B456,NRG_IBM!$A$1:$G$1986,2,FALSE)</f>
        <v>#N/A</v>
      </c>
    </row>
    <row r="457" spans="3:9" x14ac:dyDescent="0.25">
      <c r="C457" t="str">
        <f>IFERROR(VLOOKUP(B457,'NRG_MS Teams'!$A$1:$G$1981,2,FALSE),"")</f>
        <v/>
      </c>
      <c r="D457" t="str">
        <f t="shared" si="31"/>
        <v/>
      </c>
      <c r="E457" t="str">
        <f t="shared" si="32"/>
        <v/>
      </c>
      <c r="F457" t="e">
        <f>VLOOKUP(B457,'NRG_MS Teams'!$A$1:$G$1981,2,FALSE)</f>
        <v>#N/A</v>
      </c>
      <c r="G457" t="str">
        <f t="shared" si="33"/>
        <v/>
      </c>
      <c r="H457" t="str">
        <f t="shared" si="34"/>
        <v/>
      </c>
      <c r="I457" t="e">
        <f>VLOOKUP(B457,NRG_IBM!$A$1:$G$1986,2,FALSE)</f>
        <v>#N/A</v>
      </c>
    </row>
    <row r="458" spans="3:9" x14ac:dyDescent="0.25">
      <c r="C458" t="str">
        <f>IFERROR(VLOOKUP(B458,'NRG_MS Teams'!$A$1:$G$1981,2,FALSE),"")</f>
        <v/>
      </c>
      <c r="D458" t="str">
        <f t="shared" si="31"/>
        <v/>
      </c>
      <c r="E458" t="str">
        <f t="shared" si="32"/>
        <v/>
      </c>
      <c r="F458" t="e">
        <f>VLOOKUP(B458,'NRG_MS Teams'!$A$1:$G$1981,2,FALSE)</f>
        <v>#N/A</v>
      </c>
      <c r="G458" t="str">
        <f t="shared" si="33"/>
        <v/>
      </c>
      <c r="H458" t="str">
        <f t="shared" si="34"/>
        <v/>
      </c>
      <c r="I458" t="e">
        <f>VLOOKUP(B458,NRG_IBM!$A$1:$G$1986,2,FALSE)</f>
        <v>#N/A</v>
      </c>
    </row>
    <row r="459" spans="3:9" x14ac:dyDescent="0.25">
      <c r="C459" t="str">
        <f>IFERROR(VLOOKUP(B459,'NRG_MS Teams'!$A$1:$G$1981,2,FALSE),"")</f>
        <v/>
      </c>
      <c r="D459" t="str">
        <f t="shared" si="31"/>
        <v/>
      </c>
      <c r="E459" t="str">
        <f t="shared" si="32"/>
        <v/>
      </c>
      <c r="F459" t="e">
        <f>VLOOKUP(B459,'NRG_MS Teams'!$A$1:$G$1981,2,FALSE)</f>
        <v>#N/A</v>
      </c>
      <c r="G459" t="str">
        <f t="shared" si="33"/>
        <v/>
      </c>
      <c r="H459" t="str">
        <f t="shared" si="34"/>
        <v/>
      </c>
      <c r="I459" t="e">
        <f>VLOOKUP(B459,NRG_IBM!$A$1:$G$1986,2,FALSE)</f>
        <v>#N/A</v>
      </c>
    </row>
    <row r="460" spans="3:9" x14ac:dyDescent="0.25">
      <c r="C460" t="str">
        <f>IFERROR(VLOOKUP(B460,'NRG_MS Teams'!$A$1:$G$1981,2,FALSE),"")</f>
        <v/>
      </c>
      <c r="D460" t="str">
        <f t="shared" si="31"/>
        <v/>
      </c>
      <c r="E460" t="str">
        <f t="shared" si="32"/>
        <v/>
      </c>
      <c r="F460" t="e">
        <f>VLOOKUP(B460,'NRG_MS Teams'!$A$1:$G$1981,2,FALSE)</f>
        <v>#N/A</v>
      </c>
      <c r="G460" t="str">
        <f t="shared" si="33"/>
        <v/>
      </c>
      <c r="H460" t="str">
        <f t="shared" si="34"/>
        <v/>
      </c>
      <c r="I460" t="e">
        <f>VLOOKUP(B460,NRG_IBM!$A$1:$G$1986,2,FALSE)</f>
        <v>#N/A</v>
      </c>
    </row>
    <row r="461" spans="3:9" x14ac:dyDescent="0.25">
      <c r="C461" t="str">
        <f>IFERROR(VLOOKUP(B461,'NRG_MS Teams'!$A$1:$G$1981,2,FALSE),"")</f>
        <v/>
      </c>
      <c r="D461" t="str">
        <f t="shared" si="31"/>
        <v/>
      </c>
      <c r="E461" t="str">
        <f t="shared" si="32"/>
        <v/>
      </c>
      <c r="F461" t="e">
        <f>VLOOKUP(B461,'NRG_MS Teams'!$A$1:$G$1981,2,FALSE)</f>
        <v>#N/A</v>
      </c>
      <c r="G461" t="str">
        <f t="shared" si="33"/>
        <v/>
      </c>
      <c r="H461" t="str">
        <f t="shared" si="34"/>
        <v/>
      </c>
      <c r="I461" t="e">
        <f>VLOOKUP(B461,NRG_IBM!$A$1:$G$1986,2,FALSE)</f>
        <v>#N/A</v>
      </c>
    </row>
    <row r="462" spans="3:9" x14ac:dyDescent="0.25">
      <c r="C462" t="str">
        <f>IFERROR(VLOOKUP(B462,'NRG_MS Teams'!$A$1:$G$1981,2,FALSE),"")</f>
        <v/>
      </c>
      <c r="D462" t="str">
        <f t="shared" si="31"/>
        <v/>
      </c>
      <c r="E462" t="str">
        <f t="shared" si="32"/>
        <v/>
      </c>
      <c r="F462" t="e">
        <f>VLOOKUP(B462,'NRG_MS Teams'!$A$1:$G$1981,2,FALSE)</f>
        <v>#N/A</v>
      </c>
      <c r="G462" t="str">
        <f t="shared" si="33"/>
        <v/>
      </c>
      <c r="H462" t="str">
        <f t="shared" si="34"/>
        <v/>
      </c>
      <c r="I462" t="e">
        <f>VLOOKUP(B462,NRG_IBM!$A$1:$G$1986,2,FALSE)</f>
        <v>#N/A</v>
      </c>
    </row>
    <row r="463" spans="3:9" x14ac:dyDescent="0.25">
      <c r="C463" t="str">
        <f>IFERROR(VLOOKUP(B463,'NRG_MS Teams'!$A$1:$G$1981,2,FALSE),"")</f>
        <v/>
      </c>
      <c r="D463" t="str">
        <f t="shared" si="31"/>
        <v/>
      </c>
      <c r="E463" t="str">
        <f t="shared" si="32"/>
        <v/>
      </c>
      <c r="F463" t="e">
        <f>VLOOKUP(B463,'NRG_MS Teams'!$A$1:$G$1981,2,FALSE)</f>
        <v>#N/A</v>
      </c>
      <c r="G463" t="str">
        <f t="shared" si="33"/>
        <v/>
      </c>
      <c r="H463" t="str">
        <f t="shared" si="34"/>
        <v/>
      </c>
      <c r="I463" t="e">
        <f>VLOOKUP(B463,NRG_IBM!$A$1:$G$1986,2,FALSE)</f>
        <v>#N/A</v>
      </c>
    </row>
    <row r="464" spans="3:9" x14ac:dyDescent="0.25">
      <c r="C464" t="str">
        <f>IFERROR(VLOOKUP(B464,'NRG_MS Teams'!$A$1:$G$1981,2,FALSE),"")</f>
        <v/>
      </c>
      <c r="D464" t="str">
        <f t="shared" si="31"/>
        <v/>
      </c>
      <c r="E464" t="str">
        <f t="shared" si="32"/>
        <v/>
      </c>
      <c r="F464" t="e">
        <f>VLOOKUP(B464,'NRG_MS Teams'!$A$1:$G$1981,2,FALSE)</f>
        <v>#N/A</v>
      </c>
      <c r="G464" t="str">
        <f t="shared" si="33"/>
        <v/>
      </c>
      <c r="H464" t="str">
        <f t="shared" si="34"/>
        <v/>
      </c>
      <c r="I464" t="e">
        <f>VLOOKUP(B464,NRG_IBM!$A$1:$G$1986,2,FALSE)</f>
        <v>#N/A</v>
      </c>
    </row>
    <row r="465" spans="3:9" x14ac:dyDescent="0.25">
      <c r="C465" t="str">
        <f>IFERROR(VLOOKUP(B465,'NRG_MS Teams'!$A$1:$G$1981,2,FALSE),"")</f>
        <v/>
      </c>
      <c r="D465" t="str">
        <f t="shared" si="31"/>
        <v/>
      </c>
      <c r="E465" t="str">
        <f t="shared" si="32"/>
        <v/>
      </c>
      <c r="F465" t="e">
        <f>VLOOKUP(B465,'NRG_MS Teams'!$A$1:$G$1981,2,FALSE)</f>
        <v>#N/A</v>
      </c>
      <c r="G465" t="str">
        <f t="shared" si="33"/>
        <v/>
      </c>
      <c r="H465" t="str">
        <f t="shared" si="34"/>
        <v/>
      </c>
      <c r="I465" t="e">
        <f>VLOOKUP(B465,NRG_IBM!$A$1:$G$1986,2,FALSE)</f>
        <v>#N/A</v>
      </c>
    </row>
    <row r="466" spans="3:9" x14ac:dyDescent="0.25">
      <c r="C466" t="str">
        <f>IFERROR(VLOOKUP(B466,'NRG_MS Teams'!$A$1:$G$1981,2,FALSE),"")</f>
        <v/>
      </c>
      <c r="D466" t="str">
        <f t="shared" si="31"/>
        <v/>
      </c>
      <c r="E466" t="str">
        <f t="shared" si="32"/>
        <v/>
      </c>
      <c r="F466" t="e">
        <f>VLOOKUP(B466,'NRG_MS Teams'!$A$1:$G$1981,2,FALSE)</f>
        <v>#N/A</v>
      </c>
      <c r="G466" t="str">
        <f t="shared" si="33"/>
        <v/>
      </c>
      <c r="H466" t="str">
        <f t="shared" si="34"/>
        <v/>
      </c>
      <c r="I466" t="e">
        <f>VLOOKUP(B466,NRG_IBM!$A$1:$G$1986,2,FALSE)</f>
        <v>#N/A</v>
      </c>
    </row>
    <row r="467" spans="3:9" x14ac:dyDescent="0.25">
      <c r="C467" t="str">
        <f>IFERROR(VLOOKUP(B467,'NRG_MS Teams'!$A$1:$G$1981,2,FALSE),"")</f>
        <v/>
      </c>
      <c r="D467" t="str">
        <f t="shared" si="31"/>
        <v/>
      </c>
      <c r="E467" t="str">
        <f t="shared" si="32"/>
        <v/>
      </c>
      <c r="F467" t="e">
        <f>VLOOKUP(B467,'NRG_MS Teams'!$A$1:$G$1981,2,FALSE)</f>
        <v>#N/A</v>
      </c>
      <c r="G467" t="str">
        <f t="shared" si="33"/>
        <v/>
      </c>
      <c r="H467" t="str">
        <f t="shared" si="34"/>
        <v/>
      </c>
      <c r="I467" t="e">
        <f>VLOOKUP(B467,NRG_IBM!$A$1:$G$1986,2,FALSE)</f>
        <v>#N/A</v>
      </c>
    </row>
    <row r="468" spans="3:9" x14ac:dyDescent="0.25">
      <c r="C468" t="str">
        <f>IFERROR(VLOOKUP(B468,'NRG_MS Teams'!$A$1:$G$1981,2,FALSE),"")</f>
        <v/>
      </c>
      <c r="D468" t="str">
        <f t="shared" si="31"/>
        <v/>
      </c>
      <c r="E468" t="str">
        <f t="shared" si="32"/>
        <v/>
      </c>
      <c r="F468" t="e">
        <f>VLOOKUP(B468,'NRG_MS Teams'!$A$1:$G$1981,2,FALSE)</f>
        <v>#N/A</v>
      </c>
      <c r="G468" t="str">
        <f t="shared" si="33"/>
        <v/>
      </c>
      <c r="H468" t="str">
        <f t="shared" si="34"/>
        <v/>
      </c>
      <c r="I468" t="e">
        <f>VLOOKUP(B468,NRG_IBM!$A$1:$G$1986,2,FALSE)</f>
        <v>#N/A</v>
      </c>
    </row>
    <row r="469" spans="3:9" x14ac:dyDescent="0.25">
      <c r="C469" t="str">
        <f>IFERROR(VLOOKUP(B469,'NRG_MS Teams'!$A$1:$G$1981,2,FALSE),"")</f>
        <v/>
      </c>
      <c r="D469" t="str">
        <f t="shared" si="31"/>
        <v/>
      </c>
      <c r="E469" t="str">
        <f t="shared" si="32"/>
        <v/>
      </c>
      <c r="F469" t="e">
        <f>VLOOKUP(B469,'NRG_MS Teams'!$A$1:$G$1981,2,FALSE)</f>
        <v>#N/A</v>
      </c>
      <c r="G469" t="str">
        <f t="shared" si="33"/>
        <v/>
      </c>
      <c r="H469" t="str">
        <f t="shared" si="34"/>
        <v/>
      </c>
      <c r="I469" t="e">
        <f>VLOOKUP(B469,NRG_IBM!$A$1:$G$1986,2,FALSE)</f>
        <v>#N/A</v>
      </c>
    </row>
    <row r="470" spans="3:9" x14ac:dyDescent="0.25">
      <c r="C470" t="str">
        <f>IFERROR(VLOOKUP(B470,'NRG_MS Teams'!$A$1:$G$1981,2,FALSE),"")</f>
        <v/>
      </c>
      <c r="D470" t="str">
        <f t="shared" si="31"/>
        <v/>
      </c>
      <c r="E470" t="str">
        <f t="shared" si="32"/>
        <v/>
      </c>
      <c r="F470" t="e">
        <f>VLOOKUP(B470,'NRG_MS Teams'!$A$1:$G$1981,2,FALSE)</f>
        <v>#N/A</v>
      </c>
      <c r="G470" t="str">
        <f t="shared" si="33"/>
        <v/>
      </c>
      <c r="H470" t="str">
        <f t="shared" si="34"/>
        <v/>
      </c>
      <c r="I470" t="e">
        <f>VLOOKUP(B470,NRG_IBM!$A$1:$G$1986,2,FALSE)</f>
        <v>#N/A</v>
      </c>
    </row>
    <row r="471" spans="3:9" x14ac:dyDescent="0.25">
      <c r="C471" t="str">
        <f>IFERROR(VLOOKUP(B471,'NRG_MS Teams'!$A$1:$G$1981,2,FALSE),"")</f>
        <v/>
      </c>
      <c r="D471" t="str">
        <f t="shared" si="31"/>
        <v/>
      </c>
      <c r="E471" t="str">
        <f t="shared" si="32"/>
        <v/>
      </c>
      <c r="F471" t="e">
        <f>VLOOKUP(B471,'NRG_MS Teams'!$A$1:$G$1981,2,FALSE)</f>
        <v>#N/A</v>
      </c>
      <c r="G471" t="str">
        <f t="shared" si="33"/>
        <v/>
      </c>
      <c r="H471" t="str">
        <f t="shared" si="34"/>
        <v/>
      </c>
      <c r="I471" t="e">
        <f>VLOOKUP(B471,NRG_IBM!$A$1:$G$1986,2,FALSE)</f>
        <v>#N/A</v>
      </c>
    </row>
    <row r="472" spans="3:9" x14ac:dyDescent="0.25">
      <c r="C472" t="str">
        <f>IFERROR(VLOOKUP(B472,'NRG_MS Teams'!$A$1:$G$1981,2,FALSE),"")</f>
        <v/>
      </c>
      <c r="D472" t="str">
        <f t="shared" si="31"/>
        <v/>
      </c>
      <c r="E472" t="str">
        <f t="shared" si="32"/>
        <v/>
      </c>
      <c r="F472" t="e">
        <f>VLOOKUP(B472,'NRG_MS Teams'!$A$1:$G$1981,2,FALSE)</f>
        <v>#N/A</v>
      </c>
      <c r="G472" t="str">
        <f t="shared" si="33"/>
        <v/>
      </c>
      <c r="H472" t="str">
        <f t="shared" si="34"/>
        <v/>
      </c>
      <c r="I472" t="e">
        <f>VLOOKUP(B472,NRG_IBM!$A$1:$G$1986,2,FALSE)</f>
        <v>#N/A</v>
      </c>
    </row>
    <row r="473" spans="3:9" x14ac:dyDescent="0.25">
      <c r="C473" t="str">
        <f>IFERROR(VLOOKUP(B473,'NRG_MS Teams'!$A$1:$G$1981,2,FALSE),"")</f>
        <v/>
      </c>
      <c r="D473" t="str">
        <f t="shared" si="31"/>
        <v/>
      </c>
      <c r="E473" t="str">
        <f t="shared" si="32"/>
        <v/>
      </c>
      <c r="F473" t="e">
        <f>VLOOKUP(B473,'NRG_MS Teams'!$A$1:$G$1981,2,FALSE)</f>
        <v>#N/A</v>
      </c>
      <c r="G473" t="str">
        <f t="shared" si="33"/>
        <v/>
      </c>
      <c r="H473" t="str">
        <f t="shared" si="34"/>
        <v/>
      </c>
      <c r="I473" t="e">
        <f>VLOOKUP(B473,NRG_IBM!$A$1:$G$1986,2,FALSE)</f>
        <v>#N/A</v>
      </c>
    </row>
    <row r="474" spans="3:9" x14ac:dyDescent="0.25">
      <c r="C474" t="str">
        <f>IFERROR(VLOOKUP(B474,'NRG_MS Teams'!$A$1:$G$1981,2,FALSE),"")</f>
        <v/>
      </c>
      <c r="D474" t="str">
        <f t="shared" si="31"/>
        <v/>
      </c>
      <c r="E474" t="str">
        <f t="shared" si="32"/>
        <v/>
      </c>
      <c r="F474" t="e">
        <f>VLOOKUP(B474,'NRG_MS Teams'!$A$1:$G$1981,2,FALSE)</f>
        <v>#N/A</v>
      </c>
      <c r="G474" t="str">
        <f t="shared" si="33"/>
        <v/>
      </c>
      <c r="H474" t="str">
        <f t="shared" si="34"/>
        <v/>
      </c>
      <c r="I474" t="e">
        <f>VLOOKUP(B474,NRG_IBM!$A$1:$G$1986,2,FALSE)</f>
        <v>#N/A</v>
      </c>
    </row>
    <row r="475" spans="3:9" x14ac:dyDescent="0.25">
      <c r="C475" t="str">
        <f>IFERROR(VLOOKUP(B475,'NRG_MS Teams'!$A$1:$G$1981,2,FALSE),"")</f>
        <v/>
      </c>
      <c r="D475" t="str">
        <f t="shared" si="31"/>
        <v/>
      </c>
      <c r="E475" t="str">
        <f t="shared" si="32"/>
        <v/>
      </c>
      <c r="F475" t="e">
        <f>VLOOKUP(B475,'NRG_MS Teams'!$A$1:$G$1981,2,FALSE)</f>
        <v>#N/A</v>
      </c>
      <c r="G475" t="str">
        <f t="shared" si="33"/>
        <v/>
      </c>
      <c r="H475" t="str">
        <f t="shared" si="34"/>
        <v/>
      </c>
      <c r="I475" t="e">
        <f>VLOOKUP(B475,NRG_IBM!$A$1:$G$1986,2,FALSE)</f>
        <v>#N/A</v>
      </c>
    </row>
    <row r="476" spans="3:9" x14ac:dyDescent="0.25">
      <c r="C476" t="str">
        <f>IFERROR(VLOOKUP(B476,'NRG_MS Teams'!$A$1:$G$1981,2,FALSE),"")</f>
        <v/>
      </c>
      <c r="D476" t="str">
        <f t="shared" si="31"/>
        <v/>
      </c>
      <c r="E476" t="str">
        <f t="shared" si="32"/>
        <v/>
      </c>
      <c r="F476" t="e">
        <f>VLOOKUP(B476,'NRG_MS Teams'!$A$1:$G$1981,2,FALSE)</f>
        <v>#N/A</v>
      </c>
      <c r="G476" t="str">
        <f t="shared" si="33"/>
        <v/>
      </c>
      <c r="H476" t="str">
        <f t="shared" si="34"/>
        <v/>
      </c>
      <c r="I476" t="e">
        <f>VLOOKUP(B476,NRG_IBM!$A$1:$G$1986,2,FALSE)</f>
        <v>#N/A</v>
      </c>
    </row>
    <row r="477" spans="3:9" x14ac:dyDescent="0.25">
      <c r="C477" t="str">
        <f>IFERROR(VLOOKUP(B477,'NRG_MS Teams'!$A$1:$G$1981,2,FALSE),"")</f>
        <v/>
      </c>
      <c r="D477" t="str">
        <f t="shared" si="31"/>
        <v/>
      </c>
      <c r="E477" t="str">
        <f t="shared" si="32"/>
        <v/>
      </c>
      <c r="F477" t="e">
        <f>VLOOKUP(B477,'NRG_MS Teams'!$A$1:$G$1981,2,FALSE)</f>
        <v>#N/A</v>
      </c>
      <c r="G477" t="str">
        <f t="shared" si="33"/>
        <v/>
      </c>
      <c r="H477" t="str">
        <f t="shared" si="34"/>
        <v/>
      </c>
      <c r="I477" t="e">
        <f>VLOOKUP(B477,NRG_IBM!$A$1:$G$1986,2,FALSE)</f>
        <v>#N/A</v>
      </c>
    </row>
    <row r="478" spans="3:9" x14ac:dyDescent="0.25">
      <c r="C478" t="str">
        <f>IFERROR(VLOOKUP(B478,'NRG_MS Teams'!$A$1:$G$1981,2,FALSE),"")</f>
        <v/>
      </c>
      <c r="D478" t="str">
        <f t="shared" si="31"/>
        <v/>
      </c>
      <c r="E478" t="str">
        <f t="shared" si="32"/>
        <v/>
      </c>
      <c r="F478" t="e">
        <f>VLOOKUP(B478,'NRG_MS Teams'!$A$1:$G$1981,2,FALSE)</f>
        <v>#N/A</v>
      </c>
      <c r="G478" t="str">
        <f t="shared" si="33"/>
        <v/>
      </c>
      <c r="H478" t="str">
        <f t="shared" si="34"/>
        <v/>
      </c>
      <c r="I478" t="e">
        <f>VLOOKUP(B478,NRG_IBM!$A$1:$G$1986,2,FALSE)</f>
        <v>#N/A</v>
      </c>
    </row>
    <row r="479" spans="3:9" x14ac:dyDescent="0.25">
      <c r="C479" t="str">
        <f>IFERROR(VLOOKUP(B479,'NRG_MS Teams'!$A$1:$G$1981,2,FALSE),"")</f>
        <v/>
      </c>
      <c r="D479" t="str">
        <f t="shared" si="31"/>
        <v/>
      </c>
      <c r="E479" t="str">
        <f t="shared" si="32"/>
        <v/>
      </c>
      <c r="F479" t="e">
        <f>VLOOKUP(B479,'NRG_MS Teams'!$A$1:$G$1981,2,FALSE)</f>
        <v>#N/A</v>
      </c>
      <c r="G479" t="str">
        <f t="shared" si="33"/>
        <v/>
      </c>
      <c r="H479" t="str">
        <f t="shared" si="34"/>
        <v/>
      </c>
      <c r="I479" t="e">
        <f>VLOOKUP(B479,NRG_IBM!$A$1:$G$1986,2,FALSE)</f>
        <v>#N/A</v>
      </c>
    </row>
    <row r="480" spans="3:9" x14ac:dyDescent="0.25">
      <c r="C480" t="str">
        <f>IFERROR(VLOOKUP(B480,'NRG_MS Teams'!$A$1:$G$1981,2,FALSE),"")</f>
        <v/>
      </c>
      <c r="D480" t="str">
        <f t="shared" si="31"/>
        <v/>
      </c>
      <c r="E480" t="str">
        <f t="shared" si="32"/>
        <v/>
      </c>
      <c r="F480" t="e">
        <f>VLOOKUP(B480,'NRG_MS Teams'!$A$1:$G$1981,2,FALSE)</f>
        <v>#N/A</v>
      </c>
      <c r="G480" t="str">
        <f t="shared" si="33"/>
        <v/>
      </c>
      <c r="H480" t="str">
        <f t="shared" si="34"/>
        <v/>
      </c>
      <c r="I480" t="e">
        <f>VLOOKUP(B480,NRG_IBM!$A$1:$G$1986,2,FALSE)</f>
        <v>#N/A</v>
      </c>
    </row>
    <row r="481" spans="3:9" x14ac:dyDescent="0.25">
      <c r="C481" t="str">
        <f>IFERROR(VLOOKUP(B481,'NRG_MS Teams'!$A$1:$G$1981,2,FALSE),"")</f>
        <v/>
      </c>
      <c r="D481" t="str">
        <f t="shared" si="31"/>
        <v/>
      </c>
      <c r="E481" t="str">
        <f t="shared" si="32"/>
        <v/>
      </c>
      <c r="F481" t="e">
        <f>VLOOKUP(B481,'NRG_MS Teams'!$A$1:$G$1981,2,FALSE)</f>
        <v>#N/A</v>
      </c>
      <c r="G481" t="str">
        <f t="shared" si="33"/>
        <v/>
      </c>
      <c r="H481" t="str">
        <f t="shared" si="34"/>
        <v/>
      </c>
      <c r="I481" t="e">
        <f>VLOOKUP(B481,NRG_IBM!$A$1:$G$1986,2,FALSE)</f>
        <v>#N/A</v>
      </c>
    </row>
    <row r="482" spans="3:9" x14ac:dyDescent="0.25">
      <c r="C482" t="str">
        <f>IFERROR(VLOOKUP(B482,'NRG_MS Teams'!$A$1:$G$1981,2,FALSE),"")</f>
        <v/>
      </c>
      <c r="D482" t="str">
        <f t="shared" si="31"/>
        <v/>
      </c>
      <c r="E482" t="str">
        <f t="shared" si="32"/>
        <v/>
      </c>
      <c r="F482" t="e">
        <f>VLOOKUP(B482,'NRG_MS Teams'!$A$1:$G$1981,2,FALSE)</f>
        <v>#N/A</v>
      </c>
      <c r="G482" t="str">
        <f t="shared" si="33"/>
        <v/>
      </c>
      <c r="H482" t="str">
        <f t="shared" si="34"/>
        <v/>
      </c>
      <c r="I482" t="e">
        <f>VLOOKUP(B482,NRG_IBM!$A$1:$G$1986,2,FALSE)</f>
        <v>#N/A</v>
      </c>
    </row>
    <row r="483" spans="3:9" x14ac:dyDescent="0.25">
      <c r="C483" t="str">
        <f>IFERROR(VLOOKUP(B483,'NRG_MS Teams'!$A$1:$G$1981,2,FALSE),"")</f>
        <v/>
      </c>
      <c r="D483" t="str">
        <f t="shared" si="31"/>
        <v/>
      </c>
      <c r="E483" t="str">
        <f t="shared" si="32"/>
        <v/>
      </c>
      <c r="F483" t="e">
        <f>VLOOKUP(B483,'NRG_MS Teams'!$A$1:$G$1981,2,FALSE)</f>
        <v>#N/A</v>
      </c>
      <c r="G483" t="str">
        <f t="shared" si="33"/>
        <v/>
      </c>
      <c r="H483" t="str">
        <f t="shared" si="34"/>
        <v/>
      </c>
      <c r="I483" t="e">
        <f>VLOOKUP(B483,NRG_IBM!$A$1:$G$1986,2,FALSE)</f>
        <v>#N/A</v>
      </c>
    </row>
    <row r="484" spans="3:9" x14ac:dyDescent="0.25">
      <c r="C484" t="str">
        <f>IFERROR(VLOOKUP(B484,'NRG_MS Teams'!$A$1:$G$1981,2,FALSE),"")</f>
        <v/>
      </c>
      <c r="D484" t="str">
        <f t="shared" si="31"/>
        <v/>
      </c>
      <c r="E484" t="str">
        <f t="shared" si="32"/>
        <v/>
      </c>
      <c r="F484" t="e">
        <f>VLOOKUP(B484,'NRG_MS Teams'!$A$1:$G$1981,2,FALSE)</f>
        <v>#N/A</v>
      </c>
      <c r="G484" t="str">
        <f t="shared" si="33"/>
        <v/>
      </c>
      <c r="H484" t="str">
        <f t="shared" si="34"/>
        <v/>
      </c>
      <c r="I484" t="e">
        <f>VLOOKUP(B484,NRG_IBM!$A$1:$G$1986,2,FALSE)</f>
        <v>#N/A</v>
      </c>
    </row>
    <row r="485" spans="3:9" x14ac:dyDescent="0.25">
      <c r="C485" t="str">
        <f>IFERROR(VLOOKUP(B485,'NRG_MS Teams'!$A$1:$G$1981,2,FALSE),"")</f>
        <v/>
      </c>
      <c r="D485" t="str">
        <f t="shared" si="31"/>
        <v/>
      </c>
      <c r="E485" t="str">
        <f t="shared" si="32"/>
        <v/>
      </c>
      <c r="F485" t="e">
        <f>VLOOKUP(B485,'NRG_MS Teams'!$A$1:$G$1981,2,FALSE)</f>
        <v>#N/A</v>
      </c>
      <c r="G485" t="str">
        <f t="shared" si="33"/>
        <v/>
      </c>
      <c r="H485" t="str">
        <f t="shared" si="34"/>
        <v/>
      </c>
      <c r="I485" t="e">
        <f>VLOOKUP(B485,NRG_IBM!$A$1:$G$1986,2,FALSE)</f>
        <v>#N/A</v>
      </c>
    </row>
    <row r="486" spans="3:9" x14ac:dyDescent="0.25">
      <c r="C486" t="str">
        <f>IFERROR(VLOOKUP(B486,'NRG_MS Teams'!$A$1:$G$1981,2,FALSE),"")</f>
        <v/>
      </c>
      <c r="D486" t="str">
        <f t="shared" si="31"/>
        <v/>
      </c>
      <c r="E486" t="str">
        <f t="shared" si="32"/>
        <v/>
      </c>
      <c r="F486" t="e">
        <f>VLOOKUP(B486,'NRG_MS Teams'!$A$1:$G$1981,2,FALSE)</f>
        <v>#N/A</v>
      </c>
      <c r="G486" t="str">
        <f t="shared" si="33"/>
        <v/>
      </c>
      <c r="H486" t="str">
        <f t="shared" si="34"/>
        <v/>
      </c>
      <c r="I486" t="e">
        <f>VLOOKUP(B486,NRG_IBM!$A$1:$G$1986,2,FALSE)</f>
        <v>#N/A</v>
      </c>
    </row>
    <row r="487" spans="3:9" x14ac:dyDescent="0.25">
      <c r="C487" t="str">
        <f>IFERROR(VLOOKUP(B487,'NRG_MS Teams'!$A$1:$G$1981,2,FALSE),"")</f>
        <v/>
      </c>
      <c r="D487" t="str">
        <f t="shared" si="31"/>
        <v/>
      </c>
      <c r="E487" t="str">
        <f t="shared" si="32"/>
        <v/>
      </c>
      <c r="F487" t="e">
        <f>VLOOKUP(B487,'NRG_MS Teams'!$A$1:$G$1981,2,FALSE)</f>
        <v>#N/A</v>
      </c>
      <c r="G487" t="str">
        <f t="shared" si="33"/>
        <v/>
      </c>
      <c r="H487" t="str">
        <f t="shared" si="34"/>
        <v/>
      </c>
      <c r="I487" t="e">
        <f>VLOOKUP(B487,NRG_IBM!$A$1:$G$1986,2,FALSE)</f>
        <v>#N/A</v>
      </c>
    </row>
    <row r="488" spans="3:9" x14ac:dyDescent="0.25">
      <c r="C488" t="str">
        <f>IFERROR(VLOOKUP(B488,'NRG_MS Teams'!$A$1:$G$1981,2,FALSE),"")</f>
        <v/>
      </c>
      <c r="D488" t="str">
        <f t="shared" si="31"/>
        <v/>
      </c>
      <c r="E488" t="str">
        <f t="shared" si="32"/>
        <v/>
      </c>
      <c r="F488" t="e">
        <f>VLOOKUP(B488,'NRG_MS Teams'!$A$1:$G$1981,2,FALSE)</f>
        <v>#N/A</v>
      </c>
      <c r="G488" t="str">
        <f t="shared" si="33"/>
        <v/>
      </c>
      <c r="H488" t="str">
        <f t="shared" si="34"/>
        <v/>
      </c>
      <c r="I488" t="e">
        <f>VLOOKUP(B488,NRG_IBM!$A$1:$G$1986,2,FALSE)</f>
        <v>#N/A</v>
      </c>
    </row>
    <row r="489" spans="3:9" x14ac:dyDescent="0.25">
      <c r="C489" t="str">
        <f>IFERROR(VLOOKUP(B489,'NRG_MS Teams'!$A$1:$G$1981,2,FALSE),"")</f>
        <v/>
      </c>
      <c r="D489" t="str">
        <f t="shared" si="31"/>
        <v/>
      </c>
      <c r="E489" t="str">
        <f t="shared" si="32"/>
        <v/>
      </c>
      <c r="F489" t="e">
        <f>VLOOKUP(B489,'NRG_MS Teams'!$A$1:$G$1981,2,FALSE)</f>
        <v>#N/A</v>
      </c>
      <c r="G489" t="str">
        <f t="shared" si="33"/>
        <v/>
      </c>
      <c r="H489" t="str">
        <f t="shared" si="34"/>
        <v/>
      </c>
      <c r="I489" t="e">
        <f>VLOOKUP(B489,NRG_IBM!$A$1:$G$1986,2,FALSE)</f>
        <v>#N/A</v>
      </c>
    </row>
    <row r="490" spans="3:9" x14ac:dyDescent="0.25">
      <c r="C490" t="str">
        <f>IFERROR(VLOOKUP(B490,'NRG_MS Teams'!$A$1:$G$1981,2,FALSE),"")</f>
        <v/>
      </c>
      <c r="D490" t="str">
        <f t="shared" si="31"/>
        <v/>
      </c>
      <c r="E490" t="str">
        <f t="shared" si="32"/>
        <v/>
      </c>
      <c r="F490" t="e">
        <f>VLOOKUP(B490,'NRG_MS Teams'!$A$1:$G$1981,2,FALSE)</f>
        <v>#N/A</v>
      </c>
      <c r="G490" t="str">
        <f t="shared" si="33"/>
        <v/>
      </c>
      <c r="H490" t="str">
        <f t="shared" si="34"/>
        <v/>
      </c>
      <c r="I490" t="e">
        <f>VLOOKUP(B490,NRG_IBM!$A$1:$G$1986,2,FALSE)</f>
        <v>#N/A</v>
      </c>
    </row>
    <row r="491" spans="3:9" x14ac:dyDescent="0.25">
      <c r="C491" t="str">
        <f>IFERROR(VLOOKUP(B491,'NRG_MS Teams'!$A$1:$G$1981,2,FALSE),"")</f>
        <v/>
      </c>
      <c r="D491" t="str">
        <f t="shared" si="31"/>
        <v/>
      </c>
      <c r="E491" t="str">
        <f t="shared" si="32"/>
        <v/>
      </c>
      <c r="F491" t="e">
        <f>VLOOKUP(B491,'NRG_MS Teams'!$A$1:$G$1981,2,FALSE)</f>
        <v>#N/A</v>
      </c>
      <c r="G491" t="str">
        <f t="shared" si="33"/>
        <v/>
      </c>
      <c r="H491" t="str">
        <f t="shared" si="34"/>
        <v/>
      </c>
      <c r="I491" t="e">
        <f>VLOOKUP(B491,NRG_IBM!$A$1:$G$1986,2,FALSE)</f>
        <v>#N/A</v>
      </c>
    </row>
    <row r="492" spans="3:9" x14ac:dyDescent="0.25">
      <c r="C492" t="str">
        <f>IFERROR(VLOOKUP(B492,'NRG_MS Teams'!$A$1:$G$1981,2,FALSE),"")</f>
        <v/>
      </c>
      <c r="D492" t="str">
        <f t="shared" si="31"/>
        <v/>
      </c>
      <c r="E492" t="str">
        <f t="shared" si="32"/>
        <v/>
      </c>
      <c r="F492" t="e">
        <f>VLOOKUP(B492,'NRG_MS Teams'!$A$1:$G$1981,2,FALSE)</f>
        <v>#N/A</v>
      </c>
      <c r="G492" t="str">
        <f t="shared" si="33"/>
        <v/>
      </c>
      <c r="H492" t="str">
        <f t="shared" si="34"/>
        <v/>
      </c>
      <c r="I492" t="e">
        <f>VLOOKUP(B492,NRG_IBM!$A$1:$G$1986,2,FALSE)</f>
        <v>#N/A</v>
      </c>
    </row>
    <row r="493" spans="3:9" x14ac:dyDescent="0.25">
      <c r="C493" t="str">
        <f>IFERROR(VLOOKUP(B493,'NRG_MS Teams'!$A$1:$G$1981,2,FALSE),"")</f>
        <v/>
      </c>
      <c r="D493" t="str">
        <f t="shared" si="31"/>
        <v/>
      </c>
      <c r="E493" t="str">
        <f t="shared" si="32"/>
        <v/>
      </c>
      <c r="F493" t="e">
        <f>VLOOKUP(B493,'NRG_MS Teams'!$A$1:$G$1981,2,FALSE)</f>
        <v>#N/A</v>
      </c>
      <c r="G493" t="str">
        <f t="shared" si="33"/>
        <v/>
      </c>
      <c r="H493" t="str">
        <f t="shared" si="34"/>
        <v/>
      </c>
      <c r="I493" t="e">
        <f>VLOOKUP(B493,NRG_IBM!$A$1:$G$1986,2,FALSE)</f>
        <v>#N/A</v>
      </c>
    </row>
    <row r="494" spans="3:9" x14ac:dyDescent="0.25">
      <c r="C494" t="str">
        <f>IFERROR(VLOOKUP(B494,'NRG_MS Teams'!$A$1:$G$1981,2,FALSE),"")</f>
        <v/>
      </c>
      <c r="D494" t="str">
        <f t="shared" si="31"/>
        <v/>
      </c>
      <c r="E494" t="str">
        <f t="shared" si="32"/>
        <v/>
      </c>
      <c r="F494" t="e">
        <f>VLOOKUP(B494,'NRG_MS Teams'!$A$1:$G$1981,2,FALSE)</f>
        <v>#N/A</v>
      </c>
      <c r="G494" t="str">
        <f t="shared" si="33"/>
        <v/>
      </c>
      <c r="H494" t="str">
        <f t="shared" si="34"/>
        <v/>
      </c>
      <c r="I494" t="e">
        <f>VLOOKUP(B494,NRG_IBM!$A$1:$G$1986,2,FALSE)</f>
        <v>#N/A</v>
      </c>
    </row>
    <row r="495" spans="3:9" x14ac:dyDescent="0.25">
      <c r="C495" t="str">
        <f>IFERROR(VLOOKUP(B495,'NRG_MS Teams'!$A$1:$G$1981,2,FALSE),"")</f>
        <v/>
      </c>
      <c r="D495" t="str">
        <f t="shared" si="31"/>
        <v/>
      </c>
      <c r="E495" t="str">
        <f t="shared" si="32"/>
        <v/>
      </c>
      <c r="F495" t="e">
        <f>VLOOKUP(B495,'NRG_MS Teams'!$A$1:$G$1981,2,FALSE)</f>
        <v>#N/A</v>
      </c>
      <c r="G495" t="str">
        <f t="shared" si="33"/>
        <v/>
      </c>
      <c r="H495" t="str">
        <f t="shared" si="34"/>
        <v/>
      </c>
      <c r="I495" t="e">
        <f>VLOOKUP(B495,NRG_IBM!$A$1:$G$1986,2,FALSE)</f>
        <v>#N/A</v>
      </c>
    </row>
    <row r="496" spans="3:9" x14ac:dyDescent="0.25">
      <c r="C496" t="str">
        <f>IFERROR(VLOOKUP(B496,'NRG_MS Teams'!$A$1:$G$1981,2,FALSE),"")</f>
        <v/>
      </c>
      <c r="D496" t="str">
        <f t="shared" si="31"/>
        <v/>
      </c>
      <c r="E496" t="str">
        <f t="shared" si="32"/>
        <v/>
      </c>
      <c r="F496" t="e">
        <f>VLOOKUP(B496,'NRG_MS Teams'!$A$1:$G$1981,2,FALSE)</f>
        <v>#N/A</v>
      </c>
      <c r="G496" t="str">
        <f t="shared" si="33"/>
        <v/>
      </c>
      <c r="H496" t="str">
        <f t="shared" si="34"/>
        <v/>
      </c>
      <c r="I496" t="e">
        <f>VLOOKUP(B496,NRG_IBM!$A$1:$G$1986,2,FALSE)</f>
        <v>#N/A</v>
      </c>
    </row>
    <row r="497" spans="3:9" x14ac:dyDescent="0.25">
      <c r="C497" t="str">
        <f>IFERROR(VLOOKUP(B497,'NRG_MS Teams'!$A$1:$G$1981,2,FALSE),"")</f>
        <v/>
      </c>
      <c r="D497" t="str">
        <f t="shared" si="31"/>
        <v/>
      </c>
      <c r="E497" t="str">
        <f t="shared" si="32"/>
        <v/>
      </c>
      <c r="F497" t="e">
        <f>VLOOKUP(B497,'NRG_MS Teams'!$A$1:$G$1981,2,FALSE)</f>
        <v>#N/A</v>
      </c>
      <c r="G497" t="str">
        <f t="shared" si="33"/>
        <v/>
      </c>
      <c r="H497" t="str">
        <f t="shared" si="34"/>
        <v/>
      </c>
      <c r="I497" t="e">
        <f>VLOOKUP(B497,NRG_IBM!$A$1:$G$1986,2,FALSE)</f>
        <v>#N/A</v>
      </c>
    </row>
    <row r="498" spans="3:9" x14ac:dyDescent="0.25">
      <c r="C498" t="str">
        <f>IFERROR(VLOOKUP(B498,'NRG_MS Teams'!$A$1:$G$1981,2,FALSE),"")</f>
        <v/>
      </c>
      <c r="D498" t="str">
        <f t="shared" si="31"/>
        <v/>
      </c>
      <c r="E498" t="str">
        <f t="shared" si="32"/>
        <v/>
      </c>
      <c r="F498" t="e">
        <f>VLOOKUP(B498,'NRG_MS Teams'!$A$1:$G$1981,2,FALSE)</f>
        <v>#N/A</v>
      </c>
      <c r="G498" t="str">
        <f t="shared" si="33"/>
        <v/>
      </c>
      <c r="H498" t="str">
        <f t="shared" si="34"/>
        <v/>
      </c>
      <c r="I498" t="e">
        <f>VLOOKUP(B498,NRG_IBM!$A$1:$G$1986,2,FALSE)</f>
        <v>#N/A</v>
      </c>
    </row>
    <row r="499" spans="3:9" x14ac:dyDescent="0.25">
      <c r="C499" t="str">
        <f>IFERROR(VLOOKUP(B499,'NRG_MS Teams'!$A$1:$G$1981,2,FALSE),"")</f>
        <v/>
      </c>
      <c r="D499" t="str">
        <f t="shared" si="31"/>
        <v/>
      </c>
      <c r="E499" t="str">
        <f t="shared" si="32"/>
        <v/>
      </c>
      <c r="F499" t="e">
        <f>VLOOKUP(B499,'NRG_MS Teams'!$A$1:$G$1981,2,FALSE)</f>
        <v>#N/A</v>
      </c>
      <c r="G499" t="str">
        <f t="shared" si="33"/>
        <v/>
      </c>
      <c r="H499" t="str">
        <f t="shared" si="34"/>
        <v/>
      </c>
      <c r="I499" t="e">
        <f>VLOOKUP(B499,NRG_IBM!$A$1:$G$1986,2,FALSE)</f>
        <v>#N/A</v>
      </c>
    </row>
    <row r="500" spans="3:9" x14ac:dyDescent="0.25">
      <c r="C500" t="str">
        <f>IFERROR(VLOOKUP(B500,'NRG_MS Teams'!$A$1:$G$1981,2,FALSE),"")</f>
        <v/>
      </c>
      <c r="D500" t="str">
        <f t="shared" si="31"/>
        <v/>
      </c>
      <c r="E500" t="str">
        <f t="shared" si="32"/>
        <v/>
      </c>
      <c r="F500" t="e">
        <f>VLOOKUP(B500,'NRG_MS Teams'!$A$1:$G$1981,2,FALSE)</f>
        <v>#N/A</v>
      </c>
      <c r="G500" t="str">
        <f t="shared" si="33"/>
        <v/>
      </c>
      <c r="H500" t="str">
        <f t="shared" si="34"/>
        <v/>
      </c>
      <c r="I500" t="e">
        <f>VLOOKUP(B500,NRG_IBM!$A$1:$G$1986,2,FALSE)</f>
        <v>#N/A</v>
      </c>
    </row>
    <row r="501" spans="3:9" x14ac:dyDescent="0.25">
      <c r="C501" t="str">
        <f>IFERROR(VLOOKUP(B501,'NRG_MS Teams'!$A$1:$G$1981,2,FALSE),"")</f>
        <v/>
      </c>
      <c r="D501" t="str">
        <f t="shared" si="31"/>
        <v/>
      </c>
      <c r="E501" t="str">
        <f t="shared" si="32"/>
        <v/>
      </c>
      <c r="F501" t="e">
        <f>VLOOKUP(B501,'NRG_MS Teams'!$A$1:$G$1981,2,FALSE)</f>
        <v>#N/A</v>
      </c>
      <c r="G501" t="str">
        <f t="shared" si="33"/>
        <v/>
      </c>
      <c r="H501" t="str">
        <f t="shared" si="34"/>
        <v/>
      </c>
      <c r="I501" t="e">
        <f>VLOOKUP(B501,NRG_IBM!$A$1:$G$1986,2,FALSE)</f>
        <v>#N/A</v>
      </c>
    </row>
    <row r="502" spans="3:9" x14ac:dyDescent="0.25">
      <c r="C502" t="str">
        <f>IFERROR(VLOOKUP(B502,'NRG_MS Teams'!$A$1:$G$1981,2,FALSE),"")</f>
        <v/>
      </c>
      <c r="D502" t="str">
        <f t="shared" si="31"/>
        <v/>
      </c>
      <c r="E502" t="str">
        <f t="shared" si="32"/>
        <v/>
      </c>
      <c r="F502" t="e">
        <f>VLOOKUP(B502,'NRG_MS Teams'!$A$1:$G$1981,2,FALSE)</f>
        <v>#N/A</v>
      </c>
      <c r="G502" t="str">
        <f t="shared" si="33"/>
        <v/>
      </c>
      <c r="H502" t="str">
        <f t="shared" si="34"/>
        <v/>
      </c>
      <c r="I502" t="e">
        <f>VLOOKUP(B502,NRG_IBM!$A$1:$G$1986,2,FALSE)</f>
        <v>#N/A</v>
      </c>
    </row>
    <row r="503" spans="3:9" x14ac:dyDescent="0.25">
      <c r="C503" t="str">
        <f>IFERROR(VLOOKUP(B503,'NRG_MS Teams'!$A$1:$G$1981,2,FALSE),"")</f>
        <v/>
      </c>
      <c r="D503" t="str">
        <f t="shared" si="31"/>
        <v/>
      </c>
      <c r="E503" t="str">
        <f t="shared" si="32"/>
        <v/>
      </c>
      <c r="F503" t="e">
        <f>VLOOKUP(B503,'NRG_MS Teams'!$A$1:$G$1981,2,FALSE)</f>
        <v>#N/A</v>
      </c>
      <c r="G503" t="str">
        <f t="shared" si="33"/>
        <v/>
      </c>
      <c r="H503" t="str">
        <f t="shared" si="34"/>
        <v/>
      </c>
      <c r="I503" t="e">
        <f>VLOOKUP(B503,NRG_IBM!$A$1:$G$1986,2,FALSE)</f>
        <v>#N/A</v>
      </c>
    </row>
    <row r="504" spans="3:9" x14ac:dyDescent="0.25">
      <c r="C504" t="str">
        <f>IFERROR(VLOOKUP(B504,'NRG_MS Teams'!$A$1:$G$1981,2,FALSE),"")</f>
        <v/>
      </c>
      <c r="D504" t="str">
        <f t="shared" si="31"/>
        <v/>
      </c>
      <c r="E504" t="str">
        <f t="shared" si="32"/>
        <v/>
      </c>
      <c r="F504" t="e">
        <f>VLOOKUP(B504,'NRG_MS Teams'!$A$1:$G$1981,2,FALSE)</f>
        <v>#N/A</v>
      </c>
      <c r="G504" t="str">
        <f t="shared" si="33"/>
        <v/>
      </c>
      <c r="H504" t="str">
        <f t="shared" si="34"/>
        <v/>
      </c>
      <c r="I504" t="e">
        <f>VLOOKUP(B504,NRG_IBM!$A$1:$G$1986,2,FALSE)</f>
        <v>#N/A</v>
      </c>
    </row>
    <row r="505" spans="3:9" x14ac:dyDescent="0.25">
      <c r="C505" t="str">
        <f>IFERROR(VLOOKUP(B505,'NRG_MS Teams'!$A$1:$G$1981,2,FALSE),"")</f>
        <v/>
      </c>
      <c r="D505" t="str">
        <f t="shared" si="31"/>
        <v/>
      </c>
      <c r="E505" t="str">
        <f t="shared" si="32"/>
        <v/>
      </c>
      <c r="F505" t="e">
        <f>VLOOKUP(B505,'NRG_MS Teams'!$A$1:$G$1981,2,FALSE)</f>
        <v>#N/A</v>
      </c>
      <c r="G505" t="str">
        <f t="shared" si="33"/>
        <v/>
      </c>
      <c r="H505" t="str">
        <f t="shared" si="34"/>
        <v/>
      </c>
      <c r="I505" t="e">
        <f>VLOOKUP(B505,NRG_IBM!$A$1:$G$1986,2,FALSE)</f>
        <v>#N/A</v>
      </c>
    </row>
    <row r="506" spans="3:9" x14ac:dyDescent="0.25">
      <c r="C506" t="str">
        <f>IFERROR(VLOOKUP(B506,'NRG_MS Teams'!$A$1:$G$1981,2,FALSE),"")</f>
        <v/>
      </c>
      <c r="D506" t="str">
        <f t="shared" si="31"/>
        <v/>
      </c>
      <c r="E506" t="str">
        <f t="shared" si="32"/>
        <v/>
      </c>
      <c r="F506" t="e">
        <f>VLOOKUP(B506,'NRG_MS Teams'!$A$1:$G$1981,2,FALSE)</f>
        <v>#N/A</v>
      </c>
      <c r="G506" t="str">
        <f t="shared" si="33"/>
        <v/>
      </c>
      <c r="H506" t="str">
        <f t="shared" si="34"/>
        <v/>
      </c>
      <c r="I506" t="e">
        <f>VLOOKUP(B506,NRG_IBM!$A$1:$G$1986,2,FALSE)</f>
        <v>#N/A</v>
      </c>
    </row>
    <row r="507" spans="3:9" x14ac:dyDescent="0.25">
      <c r="C507" t="str">
        <f>IFERROR(VLOOKUP(B507,'NRG_MS Teams'!$A$1:$G$1981,2,FALSE),"")</f>
        <v/>
      </c>
      <c r="D507" t="str">
        <f t="shared" si="31"/>
        <v/>
      </c>
      <c r="E507" t="str">
        <f t="shared" si="32"/>
        <v/>
      </c>
      <c r="F507" t="e">
        <f>VLOOKUP(B507,'NRG_MS Teams'!$A$1:$G$1981,2,FALSE)</f>
        <v>#N/A</v>
      </c>
      <c r="G507" t="str">
        <f t="shared" si="33"/>
        <v/>
      </c>
      <c r="H507" t="str">
        <f t="shared" si="34"/>
        <v/>
      </c>
      <c r="I507" t="e">
        <f>VLOOKUP(B507,NRG_IBM!$A$1:$G$1986,2,FALSE)</f>
        <v>#N/A</v>
      </c>
    </row>
    <row r="508" spans="3:9" x14ac:dyDescent="0.25">
      <c r="C508" t="str">
        <f>IFERROR(VLOOKUP(B508,'NRG_MS Teams'!$A$1:$G$1981,2,FALSE),"")</f>
        <v/>
      </c>
      <c r="D508" t="str">
        <f t="shared" si="31"/>
        <v/>
      </c>
      <c r="E508" t="str">
        <f t="shared" si="32"/>
        <v/>
      </c>
      <c r="F508" t="e">
        <f>VLOOKUP(B508,'NRG_MS Teams'!$A$1:$G$1981,2,FALSE)</f>
        <v>#N/A</v>
      </c>
      <c r="G508" t="str">
        <f t="shared" si="33"/>
        <v/>
      </c>
      <c r="H508" t="str">
        <f t="shared" si="34"/>
        <v/>
      </c>
      <c r="I508" t="e">
        <f>VLOOKUP(B508,NRG_IBM!$A$1:$G$1986,2,FALSE)</f>
        <v>#N/A</v>
      </c>
    </row>
    <row r="509" spans="3:9" x14ac:dyDescent="0.25">
      <c r="C509" t="str">
        <f>IFERROR(VLOOKUP(B509,'NRG_MS Teams'!$A$1:$G$1981,2,FALSE),"")</f>
        <v/>
      </c>
      <c r="D509" t="str">
        <f t="shared" si="31"/>
        <v/>
      </c>
      <c r="E509" t="str">
        <f t="shared" si="32"/>
        <v/>
      </c>
      <c r="F509" t="e">
        <f>VLOOKUP(B509,'NRG_MS Teams'!$A$1:$G$1981,2,FALSE)</f>
        <v>#N/A</v>
      </c>
      <c r="G509" t="str">
        <f t="shared" si="33"/>
        <v/>
      </c>
      <c r="H509" t="str">
        <f t="shared" si="34"/>
        <v/>
      </c>
      <c r="I509" t="e">
        <f>VLOOKUP(B509,NRG_IBM!$A$1:$G$1986,2,FALSE)</f>
        <v>#N/A</v>
      </c>
    </row>
    <row r="510" spans="3:9" x14ac:dyDescent="0.25">
      <c r="C510" t="str">
        <f>IFERROR(VLOOKUP(B510,'NRG_MS Teams'!$A$1:$G$1981,2,FALSE),"")</f>
        <v/>
      </c>
      <c r="D510" t="str">
        <f t="shared" si="31"/>
        <v/>
      </c>
      <c r="E510" t="str">
        <f t="shared" si="32"/>
        <v/>
      </c>
      <c r="F510" t="e">
        <f>VLOOKUP(B510,'NRG_MS Teams'!$A$1:$G$1981,2,FALSE)</f>
        <v>#N/A</v>
      </c>
      <c r="G510" t="str">
        <f t="shared" si="33"/>
        <v/>
      </c>
      <c r="H510" t="str">
        <f t="shared" si="34"/>
        <v/>
      </c>
      <c r="I510" t="e">
        <f>VLOOKUP(B510,NRG_IBM!$A$1:$G$1986,2,FALSE)</f>
        <v>#N/A</v>
      </c>
    </row>
    <row r="511" spans="3:9" x14ac:dyDescent="0.25">
      <c r="C511" t="str">
        <f>IFERROR(VLOOKUP(B511,'NRG_MS Teams'!$A$1:$G$1981,2,FALSE),"")</f>
        <v/>
      </c>
      <c r="D511" t="str">
        <f t="shared" si="31"/>
        <v/>
      </c>
      <c r="E511" t="str">
        <f t="shared" si="32"/>
        <v/>
      </c>
      <c r="F511" t="e">
        <f>VLOOKUP(B511,'NRG_MS Teams'!$A$1:$G$1981,2,FALSE)</f>
        <v>#N/A</v>
      </c>
      <c r="G511" t="str">
        <f t="shared" si="33"/>
        <v/>
      </c>
      <c r="H511" t="str">
        <f t="shared" si="34"/>
        <v/>
      </c>
      <c r="I511" t="e">
        <f>VLOOKUP(B511,NRG_IBM!$A$1:$G$1986,2,FALSE)</f>
        <v>#N/A</v>
      </c>
    </row>
    <row r="512" spans="3:9" x14ac:dyDescent="0.25">
      <c r="C512" t="str">
        <f>IFERROR(VLOOKUP(B512,'NRG_MS Teams'!$A$1:$G$1981,2,FALSE),"")</f>
        <v/>
      </c>
      <c r="D512" t="str">
        <f t="shared" si="31"/>
        <v/>
      </c>
      <c r="E512" t="str">
        <f t="shared" si="32"/>
        <v/>
      </c>
      <c r="F512" t="e">
        <f>VLOOKUP(B512,'NRG_MS Teams'!$A$1:$G$1981,2,FALSE)</f>
        <v>#N/A</v>
      </c>
      <c r="G512" t="str">
        <f t="shared" si="33"/>
        <v/>
      </c>
      <c r="H512" t="str">
        <f t="shared" si="34"/>
        <v/>
      </c>
      <c r="I512" t="e">
        <f>VLOOKUP(B512,NRG_IBM!$A$1:$G$1986,2,FALSE)</f>
        <v>#N/A</v>
      </c>
    </row>
    <row r="513" spans="3:9" x14ac:dyDescent="0.25">
      <c r="C513" t="str">
        <f>IFERROR(VLOOKUP(B513,'NRG_MS Teams'!$A$1:$G$1981,2,FALSE),"")</f>
        <v/>
      </c>
      <c r="D513" t="str">
        <f t="shared" ref="D513:D576" si="35">IF(E513="","","x")</f>
        <v/>
      </c>
      <c r="E513" t="str">
        <f t="shared" si="32"/>
        <v/>
      </c>
      <c r="F513" t="e">
        <f>VLOOKUP(B513,'NRG_MS Teams'!$A$1:$G$1981,2,FALSE)</f>
        <v>#N/A</v>
      </c>
      <c r="G513" t="str">
        <f t="shared" si="33"/>
        <v/>
      </c>
      <c r="H513" t="str">
        <f t="shared" si="34"/>
        <v/>
      </c>
      <c r="I513" t="e">
        <f>VLOOKUP(B513,NRG_IBM!$A$1:$G$1986,2,FALSE)</f>
        <v>#N/A</v>
      </c>
    </row>
    <row r="514" spans="3:9" x14ac:dyDescent="0.25">
      <c r="C514" t="str">
        <f>IFERROR(VLOOKUP(B514,'NRG_MS Teams'!$A$1:$G$1981,2,FALSE),"")</f>
        <v/>
      </c>
      <c r="D514" t="str">
        <f t="shared" si="35"/>
        <v/>
      </c>
      <c r="E514" t="str">
        <f t="shared" ref="E514:E577" si="36">IFERROR(F514,"")</f>
        <v/>
      </c>
      <c r="F514" t="e">
        <f>VLOOKUP(B514,'NRG_MS Teams'!$A$1:$G$1981,2,FALSE)</f>
        <v>#N/A</v>
      </c>
      <c r="G514" t="str">
        <f t="shared" ref="G514:G577" si="37">IF(H514="","","x")</f>
        <v/>
      </c>
      <c r="H514" t="str">
        <f t="shared" ref="H514:H577" si="38">IFERROR(I514,"")</f>
        <v/>
      </c>
      <c r="I514" t="e">
        <f>VLOOKUP(B514,NRG_IBM!$A$1:$G$1986,2,FALSE)</f>
        <v>#N/A</v>
      </c>
    </row>
    <row r="515" spans="3:9" x14ac:dyDescent="0.25">
      <c r="C515" t="str">
        <f>IFERROR(VLOOKUP(B515,'NRG_MS Teams'!$A$1:$G$1981,2,FALSE),"")</f>
        <v/>
      </c>
      <c r="D515" t="str">
        <f t="shared" si="35"/>
        <v/>
      </c>
      <c r="E515" t="str">
        <f t="shared" si="36"/>
        <v/>
      </c>
      <c r="F515" t="e">
        <f>VLOOKUP(B515,'NRG_MS Teams'!$A$1:$G$1981,2,FALSE)</f>
        <v>#N/A</v>
      </c>
      <c r="G515" t="str">
        <f t="shared" si="37"/>
        <v/>
      </c>
      <c r="H515" t="str">
        <f t="shared" si="38"/>
        <v/>
      </c>
      <c r="I515" t="e">
        <f>VLOOKUP(B515,NRG_IBM!$A$1:$G$1986,2,FALSE)</f>
        <v>#N/A</v>
      </c>
    </row>
    <row r="516" spans="3:9" x14ac:dyDescent="0.25">
      <c r="C516" t="str">
        <f>IFERROR(VLOOKUP(B516,'NRG_MS Teams'!$A$1:$G$1981,2,FALSE),"")</f>
        <v/>
      </c>
      <c r="D516" t="str">
        <f t="shared" si="35"/>
        <v/>
      </c>
      <c r="E516" t="str">
        <f t="shared" si="36"/>
        <v/>
      </c>
      <c r="F516" t="e">
        <f>VLOOKUP(B516,'NRG_MS Teams'!$A$1:$G$1981,2,FALSE)</f>
        <v>#N/A</v>
      </c>
      <c r="G516" t="str">
        <f t="shared" si="37"/>
        <v/>
      </c>
      <c r="H516" t="str">
        <f t="shared" si="38"/>
        <v/>
      </c>
      <c r="I516" t="e">
        <f>VLOOKUP(B516,NRG_IBM!$A$1:$G$1986,2,FALSE)</f>
        <v>#N/A</v>
      </c>
    </row>
    <row r="517" spans="3:9" x14ac:dyDescent="0.25">
      <c r="C517" t="str">
        <f>IFERROR(VLOOKUP(B517,'NRG_MS Teams'!$A$1:$G$1981,2,FALSE),"")</f>
        <v/>
      </c>
      <c r="D517" t="str">
        <f t="shared" si="35"/>
        <v/>
      </c>
      <c r="E517" t="str">
        <f t="shared" si="36"/>
        <v/>
      </c>
      <c r="F517" t="e">
        <f>VLOOKUP(B517,'NRG_MS Teams'!$A$1:$G$1981,2,FALSE)</f>
        <v>#N/A</v>
      </c>
      <c r="G517" t="str">
        <f t="shared" si="37"/>
        <v/>
      </c>
      <c r="H517" t="str">
        <f t="shared" si="38"/>
        <v/>
      </c>
      <c r="I517" t="e">
        <f>VLOOKUP(B517,NRG_IBM!$A$1:$G$1986,2,FALSE)</f>
        <v>#N/A</v>
      </c>
    </row>
    <row r="518" spans="3:9" x14ac:dyDescent="0.25">
      <c r="C518" t="str">
        <f>IFERROR(VLOOKUP(B518,'NRG_MS Teams'!$A$1:$G$1981,2,FALSE),"")</f>
        <v/>
      </c>
      <c r="D518" t="str">
        <f t="shared" si="35"/>
        <v/>
      </c>
      <c r="E518" t="str">
        <f t="shared" si="36"/>
        <v/>
      </c>
      <c r="F518" t="e">
        <f>VLOOKUP(B518,'NRG_MS Teams'!$A$1:$G$1981,2,FALSE)</f>
        <v>#N/A</v>
      </c>
      <c r="G518" t="str">
        <f t="shared" si="37"/>
        <v/>
      </c>
      <c r="H518" t="str">
        <f t="shared" si="38"/>
        <v/>
      </c>
      <c r="I518" t="e">
        <f>VLOOKUP(B518,NRG_IBM!$A$1:$G$1986,2,FALSE)</f>
        <v>#N/A</v>
      </c>
    </row>
    <row r="519" spans="3:9" x14ac:dyDescent="0.25">
      <c r="C519" t="str">
        <f>IFERROR(VLOOKUP(B519,'NRG_MS Teams'!$A$1:$G$1981,2,FALSE),"")</f>
        <v/>
      </c>
      <c r="D519" t="str">
        <f t="shared" si="35"/>
        <v/>
      </c>
      <c r="E519" t="str">
        <f t="shared" si="36"/>
        <v/>
      </c>
      <c r="F519" t="e">
        <f>VLOOKUP(B519,'NRG_MS Teams'!$A$1:$G$1981,2,FALSE)</f>
        <v>#N/A</v>
      </c>
      <c r="G519" t="str">
        <f t="shared" si="37"/>
        <v/>
      </c>
      <c r="H519" t="str">
        <f t="shared" si="38"/>
        <v/>
      </c>
      <c r="I519" t="e">
        <f>VLOOKUP(B519,NRG_IBM!$A$1:$G$1986,2,FALSE)</f>
        <v>#N/A</v>
      </c>
    </row>
    <row r="520" spans="3:9" x14ac:dyDescent="0.25">
      <c r="C520" t="str">
        <f>IFERROR(VLOOKUP(B520,'NRG_MS Teams'!$A$1:$G$1981,2,FALSE),"")</f>
        <v/>
      </c>
      <c r="D520" t="str">
        <f t="shared" si="35"/>
        <v/>
      </c>
      <c r="E520" t="str">
        <f t="shared" si="36"/>
        <v/>
      </c>
      <c r="F520" t="e">
        <f>VLOOKUP(B520,'NRG_MS Teams'!$A$1:$G$1981,2,FALSE)</f>
        <v>#N/A</v>
      </c>
      <c r="G520" t="str">
        <f t="shared" si="37"/>
        <v/>
      </c>
      <c r="H520" t="str">
        <f t="shared" si="38"/>
        <v/>
      </c>
      <c r="I520" t="e">
        <f>VLOOKUP(B520,NRG_IBM!$A$1:$G$1986,2,FALSE)</f>
        <v>#N/A</v>
      </c>
    </row>
    <row r="521" spans="3:9" x14ac:dyDescent="0.25">
      <c r="C521" t="str">
        <f>IFERROR(VLOOKUP(B521,'NRG_MS Teams'!$A$1:$G$1981,2,FALSE),"")</f>
        <v/>
      </c>
      <c r="D521" t="str">
        <f t="shared" si="35"/>
        <v/>
      </c>
      <c r="E521" t="str">
        <f t="shared" si="36"/>
        <v/>
      </c>
      <c r="F521" t="e">
        <f>VLOOKUP(B521,'NRG_MS Teams'!$A$1:$G$1981,2,FALSE)</f>
        <v>#N/A</v>
      </c>
      <c r="G521" t="str">
        <f t="shared" si="37"/>
        <v/>
      </c>
      <c r="H521" t="str">
        <f t="shared" si="38"/>
        <v/>
      </c>
      <c r="I521" t="e">
        <f>VLOOKUP(B521,NRG_IBM!$A$1:$G$1986,2,FALSE)</f>
        <v>#N/A</v>
      </c>
    </row>
    <row r="522" spans="3:9" x14ac:dyDescent="0.25">
      <c r="C522" t="str">
        <f>IFERROR(VLOOKUP(B522,'NRG_MS Teams'!$A$1:$G$1981,2,FALSE),"")</f>
        <v/>
      </c>
      <c r="D522" t="str">
        <f t="shared" si="35"/>
        <v/>
      </c>
      <c r="E522" t="str">
        <f t="shared" si="36"/>
        <v/>
      </c>
      <c r="F522" t="e">
        <f>VLOOKUP(B522,'NRG_MS Teams'!$A$1:$G$1981,2,FALSE)</f>
        <v>#N/A</v>
      </c>
      <c r="G522" t="str">
        <f t="shared" si="37"/>
        <v/>
      </c>
      <c r="H522" t="str">
        <f t="shared" si="38"/>
        <v/>
      </c>
      <c r="I522" t="e">
        <f>VLOOKUP(B522,NRG_IBM!$A$1:$G$1986,2,FALSE)</f>
        <v>#N/A</v>
      </c>
    </row>
    <row r="523" spans="3:9" x14ac:dyDescent="0.25">
      <c r="C523" t="str">
        <f>IFERROR(VLOOKUP(B523,'NRG_MS Teams'!$A$1:$G$1981,2,FALSE),"")</f>
        <v/>
      </c>
      <c r="D523" t="str">
        <f t="shared" si="35"/>
        <v/>
      </c>
      <c r="E523" t="str">
        <f t="shared" si="36"/>
        <v/>
      </c>
      <c r="F523" t="e">
        <f>VLOOKUP(B523,'NRG_MS Teams'!$A$1:$G$1981,2,FALSE)</f>
        <v>#N/A</v>
      </c>
      <c r="G523" t="str">
        <f t="shared" si="37"/>
        <v/>
      </c>
      <c r="H523" t="str">
        <f t="shared" si="38"/>
        <v/>
      </c>
      <c r="I523" t="e">
        <f>VLOOKUP(B523,NRG_IBM!$A$1:$G$1986,2,FALSE)</f>
        <v>#N/A</v>
      </c>
    </row>
    <row r="524" spans="3:9" x14ac:dyDescent="0.25">
      <c r="C524" t="str">
        <f>IFERROR(VLOOKUP(B524,'NRG_MS Teams'!$A$1:$G$1981,2,FALSE),"")</f>
        <v/>
      </c>
      <c r="D524" t="str">
        <f t="shared" si="35"/>
        <v/>
      </c>
      <c r="E524" t="str">
        <f t="shared" si="36"/>
        <v/>
      </c>
      <c r="F524" t="e">
        <f>VLOOKUP(B524,'NRG_MS Teams'!$A$1:$G$1981,2,FALSE)</f>
        <v>#N/A</v>
      </c>
      <c r="G524" t="str">
        <f t="shared" si="37"/>
        <v/>
      </c>
      <c r="H524" t="str">
        <f t="shared" si="38"/>
        <v/>
      </c>
      <c r="I524" t="e">
        <f>VLOOKUP(B524,NRG_IBM!$A$1:$G$1986,2,FALSE)</f>
        <v>#N/A</v>
      </c>
    </row>
    <row r="525" spans="3:9" x14ac:dyDescent="0.25">
      <c r="C525" t="str">
        <f>IFERROR(VLOOKUP(B525,'NRG_MS Teams'!$A$1:$G$1981,2,FALSE),"")</f>
        <v/>
      </c>
      <c r="D525" t="str">
        <f t="shared" si="35"/>
        <v/>
      </c>
      <c r="E525" t="str">
        <f t="shared" si="36"/>
        <v/>
      </c>
      <c r="F525" t="e">
        <f>VLOOKUP(B525,'NRG_MS Teams'!$A$1:$G$1981,2,FALSE)</f>
        <v>#N/A</v>
      </c>
      <c r="G525" t="str">
        <f t="shared" si="37"/>
        <v/>
      </c>
      <c r="H525" t="str">
        <f t="shared" si="38"/>
        <v/>
      </c>
      <c r="I525" t="e">
        <f>VLOOKUP(B525,NRG_IBM!$A$1:$G$1986,2,FALSE)</f>
        <v>#N/A</v>
      </c>
    </row>
    <row r="526" spans="3:9" x14ac:dyDescent="0.25">
      <c r="C526" t="str">
        <f>IFERROR(VLOOKUP(B526,'NRG_MS Teams'!$A$1:$G$1981,2,FALSE),"")</f>
        <v/>
      </c>
      <c r="D526" t="str">
        <f t="shared" si="35"/>
        <v/>
      </c>
      <c r="E526" t="str">
        <f t="shared" si="36"/>
        <v/>
      </c>
      <c r="F526" t="e">
        <f>VLOOKUP(B526,'NRG_MS Teams'!$A$1:$G$1981,2,FALSE)</f>
        <v>#N/A</v>
      </c>
      <c r="G526" t="str">
        <f t="shared" si="37"/>
        <v/>
      </c>
      <c r="H526" t="str">
        <f t="shared" si="38"/>
        <v/>
      </c>
      <c r="I526" t="e">
        <f>VLOOKUP(B526,NRG_IBM!$A$1:$G$1986,2,FALSE)</f>
        <v>#N/A</v>
      </c>
    </row>
    <row r="527" spans="3:9" x14ac:dyDescent="0.25">
      <c r="C527" t="str">
        <f>IFERROR(VLOOKUP(B527,'NRG_MS Teams'!$A$1:$G$1981,2,FALSE),"")</f>
        <v/>
      </c>
      <c r="D527" t="str">
        <f t="shared" si="35"/>
        <v/>
      </c>
      <c r="E527" t="str">
        <f t="shared" si="36"/>
        <v/>
      </c>
      <c r="F527" t="e">
        <f>VLOOKUP(B527,'NRG_MS Teams'!$A$1:$G$1981,2,FALSE)</f>
        <v>#N/A</v>
      </c>
      <c r="G527" t="str">
        <f t="shared" si="37"/>
        <v/>
      </c>
      <c r="H527" t="str">
        <f t="shared" si="38"/>
        <v/>
      </c>
      <c r="I527" t="e">
        <f>VLOOKUP(B527,NRG_IBM!$A$1:$G$1986,2,FALSE)</f>
        <v>#N/A</v>
      </c>
    </row>
    <row r="528" spans="3:9" x14ac:dyDescent="0.25">
      <c r="C528" t="str">
        <f>IFERROR(VLOOKUP(B528,'NRG_MS Teams'!$A$1:$G$1981,2,FALSE),"")</f>
        <v/>
      </c>
      <c r="D528" t="str">
        <f t="shared" si="35"/>
        <v/>
      </c>
      <c r="E528" t="str">
        <f t="shared" si="36"/>
        <v/>
      </c>
      <c r="F528" t="e">
        <f>VLOOKUP(B528,'NRG_MS Teams'!$A$1:$G$1981,2,FALSE)</f>
        <v>#N/A</v>
      </c>
      <c r="G528" t="str">
        <f t="shared" si="37"/>
        <v/>
      </c>
      <c r="H528" t="str">
        <f t="shared" si="38"/>
        <v/>
      </c>
      <c r="I528" t="e">
        <f>VLOOKUP(B528,NRG_IBM!$A$1:$G$1986,2,FALSE)</f>
        <v>#N/A</v>
      </c>
    </row>
    <row r="529" spans="3:9" x14ac:dyDescent="0.25">
      <c r="C529" t="str">
        <f>IFERROR(VLOOKUP(B529,'NRG_MS Teams'!$A$1:$G$1981,2,FALSE),"")</f>
        <v/>
      </c>
      <c r="D529" t="str">
        <f t="shared" si="35"/>
        <v/>
      </c>
      <c r="E529" t="str">
        <f t="shared" si="36"/>
        <v/>
      </c>
      <c r="F529" t="e">
        <f>VLOOKUP(B529,'NRG_MS Teams'!$A$1:$G$1981,2,FALSE)</f>
        <v>#N/A</v>
      </c>
      <c r="G529" t="str">
        <f t="shared" si="37"/>
        <v/>
      </c>
      <c r="H529" t="str">
        <f t="shared" si="38"/>
        <v/>
      </c>
      <c r="I529" t="e">
        <f>VLOOKUP(B529,NRG_IBM!$A$1:$G$1986,2,FALSE)</f>
        <v>#N/A</v>
      </c>
    </row>
    <row r="530" spans="3:9" x14ac:dyDescent="0.25">
      <c r="C530" t="str">
        <f>IFERROR(VLOOKUP(B530,'NRG_MS Teams'!$A$1:$G$1981,2,FALSE),"")</f>
        <v/>
      </c>
      <c r="D530" t="str">
        <f t="shared" si="35"/>
        <v/>
      </c>
      <c r="E530" t="str">
        <f t="shared" si="36"/>
        <v/>
      </c>
      <c r="F530" t="e">
        <f>VLOOKUP(B530,'NRG_MS Teams'!$A$1:$G$1981,2,FALSE)</f>
        <v>#N/A</v>
      </c>
      <c r="G530" t="str">
        <f t="shared" si="37"/>
        <v/>
      </c>
      <c r="H530" t="str">
        <f t="shared" si="38"/>
        <v/>
      </c>
      <c r="I530" t="e">
        <f>VLOOKUP(B530,NRG_IBM!$A$1:$G$1986,2,FALSE)</f>
        <v>#N/A</v>
      </c>
    </row>
    <row r="531" spans="3:9" x14ac:dyDescent="0.25">
      <c r="C531" t="str">
        <f>IFERROR(VLOOKUP(B531,'NRG_MS Teams'!$A$1:$G$1981,2,FALSE),"")</f>
        <v/>
      </c>
      <c r="D531" t="str">
        <f t="shared" si="35"/>
        <v/>
      </c>
      <c r="E531" t="str">
        <f t="shared" si="36"/>
        <v/>
      </c>
      <c r="F531" t="e">
        <f>VLOOKUP(B531,'NRG_MS Teams'!$A$1:$G$1981,2,FALSE)</f>
        <v>#N/A</v>
      </c>
      <c r="G531" t="str">
        <f t="shared" si="37"/>
        <v/>
      </c>
      <c r="H531" t="str">
        <f t="shared" si="38"/>
        <v/>
      </c>
      <c r="I531" t="e">
        <f>VLOOKUP(B531,NRG_IBM!$A$1:$G$1986,2,FALSE)</f>
        <v>#N/A</v>
      </c>
    </row>
    <row r="532" spans="3:9" x14ac:dyDescent="0.25">
      <c r="C532" t="str">
        <f>IFERROR(VLOOKUP(B532,'NRG_MS Teams'!$A$1:$G$1981,2,FALSE),"")</f>
        <v/>
      </c>
      <c r="D532" t="str">
        <f t="shared" si="35"/>
        <v/>
      </c>
      <c r="E532" t="str">
        <f t="shared" si="36"/>
        <v/>
      </c>
      <c r="F532" t="e">
        <f>VLOOKUP(B532,'NRG_MS Teams'!$A$1:$G$1981,2,FALSE)</f>
        <v>#N/A</v>
      </c>
      <c r="G532" t="str">
        <f t="shared" si="37"/>
        <v/>
      </c>
      <c r="H532" t="str">
        <f t="shared" si="38"/>
        <v/>
      </c>
      <c r="I532" t="e">
        <f>VLOOKUP(B532,NRG_IBM!$A$1:$G$1986,2,FALSE)</f>
        <v>#N/A</v>
      </c>
    </row>
    <row r="533" spans="3:9" x14ac:dyDescent="0.25">
      <c r="C533" t="str">
        <f>IFERROR(VLOOKUP(B533,'NRG_MS Teams'!$A$1:$G$1981,2,FALSE),"")</f>
        <v/>
      </c>
      <c r="D533" t="str">
        <f t="shared" si="35"/>
        <v/>
      </c>
      <c r="E533" t="str">
        <f t="shared" si="36"/>
        <v/>
      </c>
      <c r="F533" t="e">
        <f>VLOOKUP(B533,'NRG_MS Teams'!$A$1:$G$1981,2,FALSE)</f>
        <v>#N/A</v>
      </c>
      <c r="G533" t="str">
        <f t="shared" si="37"/>
        <v/>
      </c>
      <c r="H533" t="str">
        <f t="shared" si="38"/>
        <v/>
      </c>
      <c r="I533" t="e">
        <f>VLOOKUP(B533,NRG_IBM!$A$1:$G$1986,2,FALSE)</f>
        <v>#N/A</v>
      </c>
    </row>
    <row r="534" spans="3:9" x14ac:dyDescent="0.25">
      <c r="C534" t="str">
        <f>IFERROR(VLOOKUP(B534,'NRG_MS Teams'!$A$1:$G$1981,2,FALSE),"")</f>
        <v/>
      </c>
      <c r="D534" t="str">
        <f t="shared" si="35"/>
        <v/>
      </c>
      <c r="E534" t="str">
        <f t="shared" si="36"/>
        <v/>
      </c>
      <c r="F534" t="e">
        <f>VLOOKUP(B534,'NRG_MS Teams'!$A$1:$G$1981,2,FALSE)</f>
        <v>#N/A</v>
      </c>
      <c r="G534" t="str">
        <f t="shared" si="37"/>
        <v/>
      </c>
      <c r="H534" t="str">
        <f t="shared" si="38"/>
        <v/>
      </c>
      <c r="I534" t="e">
        <f>VLOOKUP(B534,NRG_IBM!$A$1:$G$1986,2,FALSE)</f>
        <v>#N/A</v>
      </c>
    </row>
    <row r="535" spans="3:9" x14ac:dyDescent="0.25">
      <c r="C535" t="str">
        <f>IFERROR(VLOOKUP(B535,'NRG_MS Teams'!$A$1:$G$1981,2,FALSE),"")</f>
        <v/>
      </c>
      <c r="D535" t="str">
        <f t="shared" si="35"/>
        <v/>
      </c>
      <c r="E535" t="str">
        <f t="shared" si="36"/>
        <v/>
      </c>
      <c r="F535" t="e">
        <f>VLOOKUP(B535,'NRG_MS Teams'!$A$1:$G$1981,2,FALSE)</f>
        <v>#N/A</v>
      </c>
      <c r="G535" t="str">
        <f t="shared" si="37"/>
        <v/>
      </c>
      <c r="H535" t="str">
        <f t="shared" si="38"/>
        <v/>
      </c>
      <c r="I535" t="e">
        <f>VLOOKUP(B535,NRG_IBM!$A$1:$G$1986,2,FALSE)</f>
        <v>#N/A</v>
      </c>
    </row>
    <row r="536" spans="3:9" x14ac:dyDescent="0.25">
      <c r="C536" t="str">
        <f>IFERROR(VLOOKUP(B536,'NRG_MS Teams'!$A$1:$G$1981,2,FALSE),"")</f>
        <v/>
      </c>
      <c r="D536" t="str">
        <f t="shared" si="35"/>
        <v/>
      </c>
      <c r="E536" t="str">
        <f t="shared" si="36"/>
        <v/>
      </c>
      <c r="F536" t="e">
        <f>VLOOKUP(B536,'NRG_MS Teams'!$A$1:$G$1981,2,FALSE)</f>
        <v>#N/A</v>
      </c>
      <c r="G536" t="str">
        <f t="shared" si="37"/>
        <v/>
      </c>
      <c r="H536" t="str">
        <f t="shared" si="38"/>
        <v/>
      </c>
      <c r="I536" t="e">
        <f>VLOOKUP(B536,NRG_IBM!$A$1:$G$1986,2,FALSE)</f>
        <v>#N/A</v>
      </c>
    </row>
    <row r="537" spans="3:9" x14ac:dyDescent="0.25">
      <c r="C537" t="str">
        <f>IFERROR(VLOOKUP(B537,'NRG_MS Teams'!$A$1:$G$1981,2,FALSE),"")</f>
        <v/>
      </c>
      <c r="D537" t="str">
        <f t="shared" si="35"/>
        <v/>
      </c>
      <c r="E537" t="str">
        <f t="shared" si="36"/>
        <v/>
      </c>
      <c r="F537" t="e">
        <f>VLOOKUP(B537,'NRG_MS Teams'!$A$1:$G$1981,2,FALSE)</f>
        <v>#N/A</v>
      </c>
      <c r="G537" t="str">
        <f t="shared" si="37"/>
        <v/>
      </c>
      <c r="H537" t="str">
        <f t="shared" si="38"/>
        <v/>
      </c>
      <c r="I537" t="e">
        <f>VLOOKUP(B537,NRG_IBM!$A$1:$G$1986,2,FALSE)</f>
        <v>#N/A</v>
      </c>
    </row>
    <row r="538" spans="3:9" x14ac:dyDescent="0.25">
      <c r="C538" t="str">
        <f>IFERROR(VLOOKUP(B538,'NRG_MS Teams'!$A$1:$G$1981,2,FALSE),"")</f>
        <v/>
      </c>
      <c r="D538" t="str">
        <f t="shared" si="35"/>
        <v/>
      </c>
      <c r="E538" t="str">
        <f t="shared" si="36"/>
        <v/>
      </c>
      <c r="F538" t="e">
        <f>VLOOKUP(B538,'NRG_MS Teams'!$A$1:$G$1981,2,FALSE)</f>
        <v>#N/A</v>
      </c>
      <c r="G538" t="str">
        <f t="shared" si="37"/>
        <v/>
      </c>
      <c r="H538" t="str">
        <f t="shared" si="38"/>
        <v/>
      </c>
      <c r="I538" t="e">
        <f>VLOOKUP(B538,NRG_IBM!$A$1:$G$1986,2,FALSE)</f>
        <v>#N/A</v>
      </c>
    </row>
    <row r="539" spans="3:9" x14ac:dyDescent="0.25">
      <c r="C539" t="str">
        <f>IFERROR(VLOOKUP(B539,'NRG_MS Teams'!$A$1:$G$1981,2,FALSE),"")</f>
        <v/>
      </c>
      <c r="D539" t="str">
        <f t="shared" si="35"/>
        <v/>
      </c>
      <c r="E539" t="str">
        <f t="shared" si="36"/>
        <v/>
      </c>
      <c r="F539" t="e">
        <f>VLOOKUP(B539,'NRG_MS Teams'!$A$1:$G$1981,2,FALSE)</f>
        <v>#N/A</v>
      </c>
      <c r="G539" t="str">
        <f t="shared" si="37"/>
        <v/>
      </c>
      <c r="H539" t="str">
        <f t="shared" si="38"/>
        <v/>
      </c>
      <c r="I539" t="e">
        <f>VLOOKUP(B539,NRG_IBM!$A$1:$G$1986,2,FALSE)</f>
        <v>#N/A</v>
      </c>
    </row>
    <row r="540" spans="3:9" x14ac:dyDescent="0.25">
      <c r="C540" t="str">
        <f>IFERROR(VLOOKUP(B540,'NRG_MS Teams'!$A$1:$G$1981,2,FALSE),"")</f>
        <v/>
      </c>
      <c r="D540" t="str">
        <f t="shared" si="35"/>
        <v/>
      </c>
      <c r="E540" t="str">
        <f t="shared" si="36"/>
        <v/>
      </c>
      <c r="F540" t="e">
        <f>VLOOKUP(B540,'NRG_MS Teams'!$A$1:$G$1981,2,FALSE)</f>
        <v>#N/A</v>
      </c>
      <c r="G540" t="str">
        <f t="shared" si="37"/>
        <v/>
      </c>
      <c r="H540" t="str">
        <f t="shared" si="38"/>
        <v/>
      </c>
      <c r="I540" t="e">
        <f>VLOOKUP(B540,NRG_IBM!$A$1:$G$1986,2,FALSE)</f>
        <v>#N/A</v>
      </c>
    </row>
    <row r="541" spans="3:9" x14ac:dyDescent="0.25">
      <c r="C541" t="str">
        <f>IFERROR(VLOOKUP(B541,'NRG_MS Teams'!$A$1:$G$1981,2,FALSE),"")</f>
        <v/>
      </c>
      <c r="D541" t="str">
        <f t="shared" si="35"/>
        <v/>
      </c>
      <c r="E541" t="str">
        <f t="shared" si="36"/>
        <v/>
      </c>
      <c r="F541" t="e">
        <f>VLOOKUP(B541,'NRG_MS Teams'!$A$1:$G$1981,2,FALSE)</f>
        <v>#N/A</v>
      </c>
      <c r="G541" t="str">
        <f t="shared" si="37"/>
        <v/>
      </c>
      <c r="H541" t="str">
        <f t="shared" si="38"/>
        <v/>
      </c>
      <c r="I541" t="e">
        <f>VLOOKUP(B541,NRG_IBM!$A$1:$G$1986,2,FALSE)</f>
        <v>#N/A</v>
      </c>
    </row>
    <row r="542" spans="3:9" x14ac:dyDescent="0.25">
      <c r="C542" t="str">
        <f>IFERROR(VLOOKUP(B542,'NRG_MS Teams'!$A$1:$G$1981,2,FALSE),"")</f>
        <v/>
      </c>
      <c r="D542" t="str">
        <f t="shared" si="35"/>
        <v/>
      </c>
      <c r="E542" t="str">
        <f t="shared" si="36"/>
        <v/>
      </c>
      <c r="F542" t="e">
        <f>VLOOKUP(B542,'NRG_MS Teams'!$A$1:$G$1981,2,FALSE)</f>
        <v>#N/A</v>
      </c>
      <c r="G542" t="str">
        <f t="shared" si="37"/>
        <v/>
      </c>
      <c r="H542" t="str">
        <f t="shared" si="38"/>
        <v/>
      </c>
      <c r="I542" t="e">
        <f>VLOOKUP(B542,NRG_IBM!$A$1:$G$1986,2,FALSE)</f>
        <v>#N/A</v>
      </c>
    </row>
    <row r="543" spans="3:9" x14ac:dyDescent="0.25">
      <c r="C543" t="str">
        <f>IFERROR(VLOOKUP(B543,'NRG_MS Teams'!$A$1:$G$1981,2,FALSE),"")</f>
        <v/>
      </c>
      <c r="D543" t="str">
        <f t="shared" si="35"/>
        <v/>
      </c>
      <c r="E543" t="str">
        <f t="shared" si="36"/>
        <v/>
      </c>
      <c r="F543" t="e">
        <f>VLOOKUP(B543,'NRG_MS Teams'!$A$1:$G$1981,2,FALSE)</f>
        <v>#N/A</v>
      </c>
      <c r="G543" t="str">
        <f t="shared" si="37"/>
        <v/>
      </c>
      <c r="H543" t="str">
        <f t="shared" si="38"/>
        <v/>
      </c>
      <c r="I543" t="e">
        <f>VLOOKUP(B543,NRG_IBM!$A$1:$G$1986,2,FALSE)</f>
        <v>#N/A</v>
      </c>
    </row>
    <row r="544" spans="3:9" x14ac:dyDescent="0.25">
      <c r="C544" t="str">
        <f>IFERROR(VLOOKUP(B544,'NRG_MS Teams'!$A$1:$G$1981,2,FALSE),"")</f>
        <v/>
      </c>
      <c r="D544" t="str">
        <f t="shared" si="35"/>
        <v/>
      </c>
      <c r="E544" t="str">
        <f t="shared" si="36"/>
        <v/>
      </c>
      <c r="F544" t="e">
        <f>VLOOKUP(B544,'NRG_MS Teams'!$A$1:$G$1981,2,FALSE)</f>
        <v>#N/A</v>
      </c>
      <c r="G544" t="str">
        <f t="shared" si="37"/>
        <v/>
      </c>
      <c r="H544" t="str">
        <f t="shared" si="38"/>
        <v/>
      </c>
      <c r="I544" t="e">
        <f>VLOOKUP(B544,NRG_IBM!$A$1:$G$1986,2,FALSE)</f>
        <v>#N/A</v>
      </c>
    </row>
    <row r="545" spans="3:9" x14ac:dyDescent="0.25">
      <c r="C545" t="str">
        <f>IFERROR(VLOOKUP(B545,'NRG_MS Teams'!$A$1:$G$1981,2,FALSE),"")</f>
        <v/>
      </c>
      <c r="D545" t="str">
        <f t="shared" si="35"/>
        <v/>
      </c>
      <c r="E545" t="str">
        <f t="shared" si="36"/>
        <v/>
      </c>
      <c r="F545" t="e">
        <f>VLOOKUP(B545,'NRG_MS Teams'!$A$1:$G$1981,2,FALSE)</f>
        <v>#N/A</v>
      </c>
      <c r="G545" t="str">
        <f t="shared" si="37"/>
        <v/>
      </c>
      <c r="H545" t="str">
        <f t="shared" si="38"/>
        <v/>
      </c>
      <c r="I545" t="e">
        <f>VLOOKUP(B545,NRG_IBM!$A$1:$G$1986,2,FALSE)</f>
        <v>#N/A</v>
      </c>
    </row>
    <row r="546" spans="3:9" x14ac:dyDescent="0.25">
      <c r="C546" t="str">
        <f>IFERROR(VLOOKUP(B546,'NRG_MS Teams'!$A$1:$G$1981,2,FALSE),"")</f>
        <v/>
      </c>
      <c r="D546" t="str">
        <f t="shared" si="35"/>
        <v/>
      </c>
      <c r="E546" t="str">
        <f t="shared" si="36"/>
        <v/>
      </c>
      <c r="F546" t="e">
        <f>VLOOKUP(B546,'NRG_MS Teams'!$A$1:$G$1981,2,FALSE)</f>
        <v>#N/A</v>
      </c>
      <c r="G546" t="str">
        <f t="shared" si="37"/>
        <v/>
      </c>
      <c r="H546" t="str">
        <f t="shared" si="38"/>
        <v/>
      </c>
      <c r="I546" t="e">
        <f>VLOOKUP(B546,NRG_IBM!$A$1:$G$1986,2,FALSE)</f>
        <v>#N/A</v>
      </c>
    </row>
    <row r="547" spans="3:9" x14ac:dyDescent="0.25">
      <c r="C547" t="str">
        <f>IFERROR(VLOOKUP(B547,'NRG_MS Teams'!$A$1:$G$1981,2,FALSE),"")</f>
        <v/>
      </c>
      <c r="D547" t="str">
        <f t="shared" si="35"/>
        <v/>
      </c>
      <c r="E547" t="str">
        <f t="shared" si="36"/>
        <v/>
      </c>
      <c r="F547" t="e">
        <f>VLOOKUP(B547,'NRG_MS Teams'!$A$1:$G$1981,2,FALSE)</f>
        <v>#N/A</v>
      </c>
      <c r="G547" t="str">
        <f t="shared" si="37"/>
        <v/>
      </c>
      <c r="H547" t="str">
        <f t="shared" si="38"/>
        <v/>
      </c>
      <c r="I547" t="e">
        <f>VLOOKUP(B547,NRG_IBM!$A$1:$G$1986,2,FALSE)</f>
        <v>#N/A</v>
      </c>
    </row>
    <row r="548" spans="3:9" x14ac:dyDescent="0.25">
      <c r="C548" t="str">
        <f>IFERROR(VLOOKUP(B548,'NRG_MS Teams'!$A$1:$G$1981,2,FALSE),"")</f>
        <v/>
      </c>
      <c r="D548" t="str">
        <f t="shared" si="35"/>
        <v/>
      </c>
      <c r="E548" t="str">
        <f t="shared" si="36"/>
        <v/>
      </c>
      <c r="F548" t="e">
        <f>VLOOKUP(B548,'NRG_MS Teams'!$A$1:$G$1981,2,FALSE)</f>
        <v>#N/A</v>
      </c>
      <c r="G548" t="str">
        <f t="shared" si="37"/>
        <v/>
      </c>
      <c r="H548" t="str">
        <f t="shared" si="38"/>
        <v/>
      </c>
      <c r="I548" t="e">
        <f>VLOOKUP(B548,NRG_IBM!$A$1:$G$1986,2,FALSE)</f>
        <v>#N/A</v>
      </c>
    </row>
    <row r="549" spans="3:9" x14ac:dyDescent="0.25">
      <c r="C549" t="str">
        <f>IFERROR(VLOOKUP(B549,'NRG_MS Teams'!$A$1:$G$1981,2,FALSE),"")</f>
        <v/>
      </c>
      <c r="D549" t="str">
        <f t="shared" si="35"/>
        <v/>
      </c>
      <c r="E549" t="str">
        <f t="shared" si="36"/>
        <v/>
      </c>
      <c r="F549" t="e">
        <f>VLOOKUP(B549,'NRG_MS Teams'!$A$1:$G$1981,2,FALSE)</f>
        <v>#N/A</v>
      </c>
      <c r="G549" t="str">
        <f t="shared" si="37"/>
        <v/>
      </c>
      <c r="H549" t="str">
        <f t="shared" si="38"/>
        <v/>
      </c>
      <c r="I549" t="e">
        <f>VLOOKUP(B549,NRG_IBM!$A$1:$G$1986,2,FALSE)</f>
        <v>#N/A</v>
      </c>
    </row>
    <row r="550" spans="3:9" x14ac:dyDescent="0.25">
      <c r="C550" t="str">
        <f>IFERROR(VLOOKUP(B550,'NRG_MS Teams'!$A$1:$G$1981,2,FALSE),"")</f>
        <v/>
      </c>
      <c r="D550" t="str">
        <f t="shared" si="35"/>
        <v/>
      </c>
      <c r="E550" t="str">
        <f t="shared" si="36"/>
        <v/>
      </c>
      <c r="F550" t="e">
        <f>VLOOKUP(B550,'NRG_MS Teams'!$A$1:$G$1981,2,FALSE)</f>
        <v>#N/A</v>
      </c>
      <c r="G550" t="str">
        <f t="shared" si="37"/>
        <v/>
      </c>
      <c r="H550" t="str">
        <f t="shared" si="38"/>
        <v/>
      </c>
      <c r="I550" t="e">
        <f>VLOOKUP(B550,NRG_IBM!$A$1:$G$1986,2,FALSE)</f>
        <v>#N/A</v>
      </c>
    </row>
    <row r="551" spans="3:9" x14ac:dyDescent="0.25">
      <c r="C551" t="str">
        <f>IFERROR(VLOOKUP(B551,'NRG_MS Teams'!$A$1:$G$1981,2,FALSE),"")</f>
        <v/>
      </c>
      <c r="D551" t="str">
        <f t="shared" si="35"/>
        <v/>
      </c>
      <c r="E551" t="str">
        <f t="shared" si="36"/>
        <v/>
      </c>
      <c r="F551" t="e">
        <f>VLOOKUP(B551,'NRG_MS Teams'!$A$1:$G$1981,2,FALSE)</f>
        <v>#N/A</v>
      </c>
      <c r="G551" t="str">
        <f t="shared" si="37"/>
        <v/>
      </c>
      <c r="H551" t="str">
        <f t="shared" si="38"/>
        <v/>
      </c>
      <c r="I551" t="e">
        <f>VLOOKUP(B551,NRG_IBM!$A$1:$G$1986,2,FALSE)</f>
        <v>#N/A</v>
      </c>
    </row>
    <row r="552" spans="3:9" x14ac:dyDescent="0.25">
      <c r="C552" t="str">
        <f>IFERROR(VLOOKUP(B552,'NRG_MS Teams'!$A$1:$G$1981,2,FALSE),"")</f>
        <v/>
      </c>
      <c r="D552" t="str">
        <f t="shared" si="35"/>
        <v/>
      </c>
      <c r="E552" t="str">
        <f t="shared" si="36"/>
        <v/>
      </c>
      <c r="F552" t="e">
        <f>VLOOKUP(B552,'NRG_MS Teams'!$A$1:$G$1981,2,FALSE)</f>
        <v>#N/A</v>
      </c>
      <c r="G552" t="str">
        <f t="shared" si="37"/>
        <v/>
      </c>
      <c r="H552" t="str">
        <f t="shared" si="38"/>
        <v/>
      </c>
      <c r="I552" t="e">
        <f>VLOOKUP(B552,NRG_IBM!$A$1:$G$1986,2,FALSE)</f>
        <v>#N/A</v>
      </c>
    </row>
    <row r="553" spans="3:9" x14ac:dyDescent="0.25">
      <c r="C553" t="str">
        <f>IFERROR(VLOOKUP(B553,'NRG_MS Teams'!$A$1:$G$1981,2,FALSE),"")</f>
        <v/>
      </c>
      <c r="D553" t="str">
        <f t="shared" si="35"/>
        <v/>
      </c>
      <c r="E553" t="str">
        <f t="shared" si="36"/>
        <v/>
      </c>
      <c r="F553" t="e">
        <f>VLOOKUP(B553,'NRG_MS Teams'!$A$1:$G$1981,2,FALSE)</f>
        <v>#N/A</v>
      </c>
      <c r="G553" t="str">
        <f t="shared" si="37"/>
        <v/>
      </c>
      <c r="H553" t="str">
        <f t="shared" si="38"/>
        <v/>
      </c>
      <c r="I553" t="e">
        <f>VLOOKUP(B553,NRG_IBM!$A$1:$G$1986,2,FALSE)</f>
        <v>#N/A</v>
      </c>
    </row>
    <row r="554" spans="3:9" x14ac:dyDescent="0.25">
      <c r="C554" t="str">
        <f>IFERROR(VLOOKUP(B554,'NRG_MS Teams'!$A$1:$G$1981,2,FALSE),"")</f>
        <v/>
      </c>
      <c r="D554" t="str">
        <f t="shared" si="35"/>
        <v/>
      </c>
      <c r="E554" t="str">
        <f t="shared" si="36"/>
        <v/>
      </c>
      <c r="F554" t="e">
        <f>VLOOKUP(B554,'NRG_MS Teams'!$A$1:$G$1981,2,FALSE)</f>
        <v>#N/A</v>
      </c>
      <c r="G554" t="str">
        <f t="shared" si="37"/>
        <v/>
      </c>
      <c r="H554" t="str">
        <f t="shared" si="38"/>
        <v/>
      </c>
      <c r="I554" t="e">
        <f>VLOOKUP(B554,NRG_IBM!$A$1:$G$1986,2,FALSE)</f>
        <v>#N/A</v>
      </c>
    </row>
    <row r="555" spans="3:9" x14ac:dyDescent="0.25">
      <c r="C555" t="str">
        <f>IFERROR(VLOOKUP(B555,'NRG_MS Teams'!$A$1:$G$1981,2,FALSE),"")</f>
        <v/>
      </c>
      <c r="D555" t="str">
        <f t="shared" si="35"/>
        <v/>
      </c>
      <c r="E555" t="str">
        <f t="shared" si="36"/>
        <v/>
      </c>
      <c r="F555" t="e">
        <f>VLOOKUP(B555,'NRG_MS Teams'!$A$1:$G$1981,2,FALSE)</f>
        <v>#N/A</v>
      </c>
      <c r="G555" t="str">
        <f t="shared" si="37"/>
        <v/>
      </c>
      <c r="H555" t="str">
        <f t="shared" si="38"/>
        <v/>
      </c>
      <c r="I555" t="e">
        <f>VLOOKUP(B555,NRG_IBM!$A$1:$G$1986,2,FALSE)</f>
        <v>#N/A</v>
      </c>
    </row>
    <row r="556" spans="3:9" x14ac:dyDescent="0.25">
      <c r="C556" t="str">
        <f>IFERROR(VLOOKUP(B556,'NRG_MS Teams'!$A$1:$G$1981,2,FALSE),"")</f>
        <v/>
      </c>
      <c r="D556" t="str">
        <f t="shared" si="35"/>
        <v/>
      </c>
      <c r="E556" t="str">
        <f t="shared" si="36"/>
        <v/>
      </c>
      <c r="F556" t="e">
        <f>VLOOKUP(B556,'NRG_MS Teams'!$A$1:$G$1981,2,FALSE)</f>
        <v>#N/A</v>
      </c>
      <c r="G556" t="str">
        <f t="shared" si="37"/>
        <v/>
      </c>
      <c r="H556" t="str">
        <f t="shared" si="38"/>
        <v/>
      </c>
      <c r="I556" t="e">
        <f>VLOOKUP(B556,NRG_IBM!$A$1:$G$1986,2,FALSE)</f>
        <v>#N/A</v>
      </c>
    </row>
    <row r="557" spans="3:9" x14ac:dyDescent="0.25">
      <c r="C557" t="str">
        <f>IFERROR(VLOOKUP(B557,'NRG_MS Teams'!$A$1:$G$1981,2,FALSE),"")</f>
        <v/>
      </c>
      <c r="D557" t="str">
        <f t="shared" si="35"/>
        <v/>
      </c>
      <c r="E557" t="str">
        <f t="shared" si="36"/>
        <v/>
      </c>
      <c r="F557" t="e">
        <f>VLOOKUP(B557,'NRG_MS Teams'!$A$1:$G$1981,2,FALSE)</f>
        <v>#N/A</v>
      </c>
      <c r="G557" t="str">
        <f t="shared" si="37"/>
        <v/>
      </c>
      <c r="H557" t="str">
        <f t="shared" si="38"/>
        <v/>
      </c>
      <c r="I557" t="e">
        <f>VLOOKUP(B557,NRG_IBM!$A$1:$G$1986,2,FALSE)</f>
        <v>#N/A</v>
      </c>
    </row>
    <row r="558" spans="3:9" x14ac:dyDescent="0.25">
      <c r="C558" t="str">
        <f>IFERROR(VLOOKUP(B558,'NRG_MS Teams'!$A$1:$G$1981,2,FALSE),"")</f>
        <v/>
      </c>
      <c r="D558" t="str">
        <f t="shared" si="35"/>
        <v/>
      </c>
      <c r="E558" t="str">
        <f t="shared" si="36"/>
        <v/>
      </c>
      <c r="F558" t="e">
        <f>VLOOKUP(B558,'NRG_MS Teams'!$A$1:$G$1981,2,FALSE)</f>
        <v>#N/A</v>
      </c>
      <c r="G558" t="str">
        <f t="shared" si="37"/>
        <v/>
      </c>
      <c r="H558" t="str">
        <f t="shared" si="38"/>
        <v/>
      </c>
      <c r="I558" t="e">
        <f>VLOOKUP(B558,NRG_IBM!$A$1:$G$1986,2,FALSE)</f>
        <v>#N/A</v>
      </c>
    </row>
    <row r="559" spans="3:9" x14ac:dyDescent="0.25">
      <c r="C559" t="str">
        <f>IFERROR(VLOOKUP(B559,'NRG_MS Teams'!$A$1:$G$1981,2,FALSE),"")</f>
        <v/>
      </c>
      <c r="D559" t="str">
        <f t="shared" si="35"/>
        <v/>
      </c>
      <c r="E559" t="str">
        <f t="shared" si="36"/>
        <v/>
      </c>
      <c r="F559" t="e">
        <f>VLOOKUP(B559,'NRG_MS Teams'!$A$1:$G$1981,2,FALSE)</f>
        <v>#N/A</v>
      </c>
      <c r="G559" t="str">
        <f t="shared" si="37"/>
        <v/>
      </c>
      <c r="H559" t="str">
        <f t="shared" si="38"/>
        <v/>
      </c>
      <c r="I559" t="e">
        <f>VLOOKUP(B559,NRG_IBM!$A$1:$G$1986,2,FALSE)</f>
        <v>#N/A</v>
      </c>
    </row>
    <row r="560" spans="3:9" x14ac:dyDescent="0.25">
      <c r="C560" t="str">
        <f>IFERROR(VLOOKUP(B560,'NRG_MS Teams'!$A$1:$G$1981,2,FALSE),"")</f>
        <v/>
      </c>
      <c r="D560" t="str">
        <f t="shared" si="35"/>
        <v/>
      </c>
      <c r="E560" t="str">
        <f t="shared" si="36"/>
        <v/>
      </c>
      <c r="F560" t="e">
        <f>VLOOKUP(B560,'NRG_MS Teams'!$A$1:$G$1981,2,FALSE)</f>
        <v>#N/A</v>
      </c>
      <c r="G560" t="str">
        <f t="shared" si="37"/>
        <v/>
      </c>
      <c r="H560" t="str">
        <f t="shared" si="38"/>
        <v/>
      </c>
      <c r="I560" t="e">
        <f>VLOOKUP(B560,NRG_IBM!$A$1:$G$1986,2,FALSE)</f>
        <v>#N/A</v>
      </c>
    </row>
    <row r="561" spans="3:9" x14ac:dyDescent="0.25">
      <c r="C561" t="str">
        <f>IFERROR(VLOOKUP(B561,'NRG_MS Teams'!$A$1:$G$1981,2,FALSE),"")</f>
        <v/>
      </c>
      <c r="D561" t="str">
        <f t="shared" si="35"/>
        <v/>
      </c>
      <c r="E561" t="str">
        <f t="shared" si="36"/>
        <v/>
      </c>
      <c r="F561" t="e">
        <f>VLOOKUP(B561,'NRG_MS Teams'!$A$1:$G$1981,2,FALSE)</f>
        <v>#N/A</v>
      </c>
      <c r="G561" t="str">
        <f t="shared" si="37"/>
        <v/>
      </c>
      <c r="H561" t="str">
        <f t="shared" si="38"/>
        <v/>
      </c>
      <c r="I561" t="e">
        <f>VLOOKUP(B561,NRG_IBM!$A$1:$G$1986,2,FALSE)</f>
        <v>#N/A</v>
      </c>
    </row>
    <row r="562" spans="3:9" x14ac:dyDescent="0.25">
      <c r="C562" t="str">
        <f>IFERROR(VLOOKUP(B562,'NRG_MS Teams'!$A$1:$G$1981,2,FALSE),"")</f>
        <v/>
      </c>
      <c r="D562" t="str">
        <f t="shared" si="35"/>
        <v/>
      </c>
      <c r="E562" t="str">
        <f t="shared" si="36"/>
        <v/>
      </c>
      <c r="F562" t="e">
        <f>VLOOKUP(B562,'NRG_MS Teams'!$A$1:$G$1981,2,FALSE)</f>
        <v>#N/A</v>
      </c>
      <c r="G562" t="str">
        <f t="shared" si="37"/>
        <v/>
      </c>
      <c r="H562" t="str">
        <f t="shared" si="38"/>
        <v/>
      </c>
      <c r="I562" t="e">
        <f>VLOOKUP(B562,NRG_IBM!$A$1:$G$1986,2,FALSE)</f>
        <v>#N/A</v>
      </c>
    </row>
    <row r="563" spans="3:9" x14ac:dyDescent="0.25">
      <c r="C563" t="str">
        <f>IFERROR(VLOOKUP(B563,'NRG_MS Teams'!$A$1:$G$1981,2,FALSE),"")</f>
        <v/>
      </c>
      <c r="D563" t="str">
        <f t="shared" si="35"/>
        <v/>
      </c>
      <c r="E563" t="str">
        <f t="shared" si="36"/>
        <v/>
      </c>
      <c r="F563" t="e">
        <f>VLOOKUP(B563,'NRG_MS Teams'!$A$1:$G$1981,2,FALSE)</f>
        <v>#N/A</v>
      </c>
      <c r="G563" t="str">
        <f t="shared" si="37"/>
        <v/>
      </c>
      <c r="H563" t="str">
        <f t="shared" si="38"/>
        <v/>
      </c>
      <c r="I563" t="e">
        <f>VLOOKUP(B563,NRG_IBM!$A$1:$G$1986,2,FALSE)</f>
        <v>#N/A</v>
      </c>
    </row>
    <row r="564" spans="3:9" x14ac:dyDescent="0.25">
      <c r="C564" t="str">
        <f>IFERROR(VLOOKUP(B564,'NRG_MS Teams'!$A$1:$G$1981,2,FALSE),"")</f>
        <v/>
      </c>
      <c r="D564" t="str">
        <f t="shared" si="35"/>
        <v/>
      </c>
      <c r="E564" t="str">
        <f t="shared" si="36"/>
        <v/>
      </c>
      <c r="F564" t="e">
        <f>VLOOKUP(B564,'NRG_MS Teams'!$A$1:$G$1981,2,FALSE)</f>
        <v>#N/A</v>
      </c>
      <c r="G564" t="str">
        <f t="shared" si="37"/>
        <v/>
      </c>
      <c r="H564" t="str">
        <f t="shared" si="38"/>
        <v/>
      </c>
      <c r="I564" t="e">
        <f>VLOOKUP(B564,NRG_IBM!$A$1:$G$1986,2,FALSE)</f>
        <v>#N/A</v>
      </c>
    </row>
    <row r="565" spans="3:9" x14ac:dyDescent="0.25">
      <c r="C565" t="str">
        <f>IFERROR(VLOOKUP(B565,'NRG_MS Teams'!$A$1:$G$1981,2,FALSE),"")</f>
        <v/>
      </c>
      <c r="D565" t="str">
        <f t="shared" si="35"/>
        <v/>
      </c>
      <c r="E565" t="str">
        <f t="shared" si="36"/>
        <v/>
      </c>
      <c r="F565" t="e">
        <f>VLOOKUP(B565,'NRG_MS Teams'!$A$1:$G$1981,2,FALSE)</f>
        <v>#N/A</v>
      </c>
      <c r="G565" t="str">
        <f t="shared" si="37"/>
        <v/>
      </c>
      <c r="H565" t="str">
        <f t="shared" si="38"/>
        <v/>
      </c>
      <c r="I565" t="e">
        <f>VLOOKUP(B565,NRG_IBM!$A$1:$G$1986,2,FALSE)</f>
        <v>#N/A</v>
      </c>
    </row>
    <row r="566" spans="3:9" x14ac:dyDescent="0.25">
      <c r="C566" t="str">
        <f>IFERROR(VLOOKUP(B566,'NRG_MS Teams'!$A$1:$G$1981,2,FALSE),"")</f>
        <v/>
      </c>
      <c r="D566" t="str">
        <f t="shared" si="35"/>
        <v/>
      </c>
      <c r="E566" t="str">
        <f t="shared" si="36"/>
        <v/>
      </c>
      <c r="F566" t="e">
        <f>VLOOKUP(B566,'NRG_MS Teams'!$A$1:$G$1981,2,FALSE)</f>
        <v>#N/A</v>
      </c>
      <c r="G566" t="str">
        <f t="shared" si="37"/>
        <v/>
      </c>
      <c r="H566" t="str">
        <f t="shared" si="38"/>
        <v/>
      </c>
      <c r="I566" t="e">
        <f>VLOOKUP(B566,NRG_IBM!$A$1:$G$1986,2,FALSE)</f>
        <v>#N/A</v>
      </c>
    </row>
    <row r="567" spans="3:9" x14ac:dyDescent="0.25">
      <c r="C567" t="str">
        <f>IFERROR(VLOOKUP(B567,'NRG_MS Teams'!$A$1:$G$1981,2,FALSE),"")</f>
        <v/>
      </c>
      <c r="D567" t="str">
        <f t="shared" si="35"/>
        <v/>
      </c>
      <c r="E567" t="str">
        <f t="shared" si="36"/>
        <v/>
      </c>
      <c r="F567" t="e">
        <f>VLOOKUP(B567,'NRG_MS Teams'!$A$1:$G$1981,2,FALSE)</f>
        <v>#N/A</v>
      </c>
      <c r="G567" t="str">
        <f t="shared" si="37"/>
        <v/>
      </c>
      <c r="H567" t="str">
        <f t="shared" si="38"/>
        <v/>
      </c>
      <c r="I567" t="e">
        <f>VLOOKUP(B567,NRG_IBM!$A$1:$G$1986,2,FALSE)</f>
        <v>#N/A</v>
      </c>
    </row>
    <row r="568" spans="3:9" x14ac:dyDescent="0.25">
      <c r="C568" t="str">
        <f>IFERROR(VLOOKUP(B568,'NRG_MS Teams'!$A$1:$G$1981,2,FALSE),"")</f>
        <v/>
      </c>
      <c r="D568" t="str">
        <f t="shared" si="35"/>
        <v/>
      </c>
      <c r="E568" t="str">
        <f t="shared" si="36"/>
        <v/>
      </c>
      <c r="F568" t="e">
        <f>VLOOKUP(B568,'NRG_MS Teams'!$A$1:$G$1981,2,FALSE)</f>
        <v>#N/A</v>
      </c>
      <c r="G568" t="str">
        <f t="shared" si="37"/>
        <v/>
      </c>
      <c r="H568" t="str">
        <f t="shared" si="38"/>
        <v/>
      </c>
      <c r="I568" t="e">
        <f>VLOOKUP(B568,NRG_IBM!$A$1:$G$1986,2,FALSE)</f>
        <v>#N/A</v>
      </c>
    </row>
    <row r="569" spans="3:9" x14ac:dyDescent="0.25">
      <c r="C569" t="str">
        <f>IFERROR(VLOOKUP(B569,'NRG_MS Teams'!$A$1:$G$1981,2,FALSE),"")</f>
        <v/>
      </c>
      <c r="D569" t="str">
        <f t="shared" si="35"/>
        <v/>
      </c>
      <c r="E569" t="str">
        <f t="shared" si="36"/>
        <v/>
      </c>
      <c r="F569" t="e">
        <f>VLOOKUP(B569,'NRG_MS Teams'!$A$1:$G$1981,2,FALSE)</f>
        <v>#N/A</v>
      </c>
      <c r="G569" t="str">
        <f t="shared" si="37"/>
        <v/>
      </c>
      <c r="H569" t="str">
        <f t="shared" si="38"/>
        <v/>
      </c>
      <c r="I569" t="e">
        <f>VLOOKUP(B569,NRG_IBM!$A$1:$G$1986,2,FALSE)</f>
        <v>#N/A</v>
      </c>
    </row>
    <row r="570" spans="3:9" x14ac:dyDescent="0.25">
      <c r="C570" t="str">
        <f>IFERROR(VLOOKUP(B570,'NRG_MS Teams'!$A$1:$G$1981,2,FALSE),"")</f>
        <v/>
      </c>
      <c r="D570" t="str">
        <f t="shared" si="35"/>
        <v/>
      </c>
      <c r="E570" t="str">
        <f t="shared" si="36"/>
        <v/>
      </c>
      <c r="F570" t="e">
        <f>VLOOKUP(B570,'NRG_MS Teams'!$A$1:$G$1981,2,FALSE)</f>
        <v>#N/A</v>
      </c>
      <c r="G570" t="str">
        <f t="shared" si="37"/>
        <v/>
      </c>
      <c r="H570" t="str">
        <f t="shared" si="38"/>
        <v/>
      </c>
      <c r="I570" t="e">
        <f>VLOOKUP(B570,NRG_IBM!$A$1:$G$1986,2,FALSE)</f>
        <v>#N/A</v>
      </c>
    </row>
    <row r="571" spans="3:9" x14ac:dyDescent="0.25">
      <c r="C571" t="str">
        <f>IFERROR(VLOOKUP(B571,'NRG_MS Teams'!$A$1:$G$1981,2,FALSE),"")</f>
        <v/>
      </c>
      <c r="D571" t="str">
        <f t="shared" si="35"/>
        <v/>
      </c>
      <c r="E571" t="str">
        <f t="shared" si="36"/>
        <v/>
      </c>
      <c r="F571" t="e">
        <f>VLOOKUP(B571,'NRG_MS Teams'!$A$1:$G$1981,2,FALSE)</f>
        <v>#N/A</v>
      </c>
      <c r="G571" t="str">
        <f t="shared" si="37"/>
        <v/>
      </c>
      <c r="H571" t="str">
        <f t="shared" si="38"/>
        <v/>
      </c>
      <c r="I571" t="e">
        <f>VLOOKUP(B571,NRG_IBM!$A$1:$G$1986,2,FALSE)</f>
        <v>#N/A</v>
      </c>
    </row>
    <row r="572" spans="3:9" x14ac:dyDescent="0.25">
      <c r="C572" t="str">
        <f>IFERROR(VLOOKUP(B572,'NRG_MS Teams'!$A$1:$G$1981,2,FALSE),"")</f>
        <v/>
      </c>
      <c r="D572" t="str">
        <f t="shared" si="35"/>
        <v/>
      </c>
      <c r="E572" t="str">
        <f t="shared" si="36"/>
        <v/>
      </c>
      <c r="F572" t="e">
        <f>VLOOKUP(B572,'NRG_MS Teams'!$A$1:$G$1981,2,FALSE)</f>
        <v>#N/A</v>
      </c>
      <c r="G572" t="str">
        <f t="shared" si="37"/>
        <v/>
      </c>
      <c r="H572" t="str">
        <f t="shared" si="38"/>
        <v/>
      </c>
      <c r="I572" t="e">
        <f>VLOOKUP(B572,NRG_IBM!$A$1:$G$1986,2,FALSE)</f>
        <v>#N/A</v>
      </c>
    </row>
    <row r="573" spans="3:9" x14ac:dyDescent="0.25">
      <c r="C573" t="str">
        <f>IFERROR(VLOOKUP(B573,'NRG_MS Teams'!$A$1:$G$1981,2,FALSE),"")</f>
        <v/>
      </c>
      <c r="D573" t="str">
        <f t="shared" si="35"/>
        <v/>
      </c>
      <c r="E573" t="str">
        <f t="shared" si="36"/>
        <v/>
      </c>
      <c r="F573" t="e">
        <f>VLOOKUP(B573,'NRG_MS Teams'!$A$1:$G$1981,2,FALSE)</f>
        <v>#N/A</v>
      </c>
      <c r="G573" t="str">
        <f t="shared" si="37"/>
        <v/>
      </c>
      <c r="H573" t="str">
        <f t="shared" si="38"/>
        <v/>
      </c>
      <c r="I573" t="e">
        <f>VLOOKUP(B573,NRG_IBM!$A$1:$G$1986,2,FALSE)</f>
        <v>#N/A</v>
      </c>
    </row>
    <row r="574" spans="3:9" x14ac:dyDescent="0.25">
      <c r="C574" t="str">
        <f>IFERROR(VLOOKUP(B574,'NRG_MS Teams'!$A$1:$G$1981,2,FALSE),"")</f>
        <v/>
      </c>
      <c r="D574" t="str">
        <f t="shared" si="35"/>
        <v/>
      </c>
      <c r="E574" t="str">
        <f t="shared" si="36"/>
        <v/>
      </c>
      <c r="F574" t="e">
        <f>VLOOKUP(B574,'NRG_MS Teams'!$A$1:$G$1981,2,FALSE)</f>
        <v>#N/A</v>
      </c>
      <c r="G574" t="str">
        <f t="shared" si="37"/>
        <v/>
      </c>
      <c r="H574" t="str">
        <f t="shared" si="38"/>
        <v/>
      </c>
      <c r="I574" t="e">
        <f>VLOOKUP(B574,NRG_IBM!$A$1:$G$1986,2,FALSE)</f>
        <v>#N/A</v>
      </c>
    </row>
    <row r="575" spans="3:9" x14ac:dyDescent="0.25">
      <c r="C575" t="str">
        <f>IFERROR(VLOOKUP(B575,'NRG_MS Teams'!$A$1:$G$1981,2,FALSE),"")</f>
        <v/>
      </c>
      <c r="D575" t="str">
        <f t="shared" si="35"/>
        <v/>
      </c>
      <c r="E575" t="str">
        <f t="shared" si="36"/>
        <v/>
      </c>
      <c r="F575" t="e">
        <f>VLOOKUP(B575,'NRG_MS Teams'!$A$1:$G$1981,2,FALSE)</f>
        <v>#N/A</v>
      </c>
      <c r="G575" t="str">
        <f t="shared" si="37"/>
        <v/>
      </c>
      <c r="H575" t="str">
        <f t="shared" si="38"/>
        <v/>
      </c>
      <c r="I575" t="e">
        <f>VLOOKUP(B575,NRG_IBM!$A$1:$G$1986,2,FALSE)</f>
        <v>#N/A</v>
      </c>
    </row>
    <row r="576" spans="3:9" x14ac:dyDescent="0.25">
      <c r="C576" t="str">
        <f>IFERROR(VLOOKUP(B576,'NRG_MS Teams'!$A$1:$G$1981,2,FALSE),"")</f>
        <v/>
      </c>
      <c r="D576" t="str">
        <f t="shared" si="35"/>
        <v/>
      </c>
      <c r="E576" t="str">
        <f t="shared" si="36"/>
        <v/>
      </c>
      <c r="F576" t="e">
        <f>VLOOKUP(B576,'NRG_MS Teams'!$A$1:$G$1981,2,FALSE)</f>
        <v>#N/A</v>
      </c>
      <c r="G576" t="str">
        <f t="shared" si="37"/>
        <v/>
      </c>
      <c r="H576" t="str">
        <f t="shared" si="38"/>
        <v/>
      </c>
      <c r="I576" t="e">
        <f>VLOOKUP(B576,NRG_IBM!$A$1:$G$1986,2,FALSE)</f>
        <v>#N/A</v>
      </c>
    </row>
    <row r="577" spans="3:9" x14ac:dyDescent="0.25">
      <c r="C577" t="str">
        <f>IFERROR(VLOOKUP(B577,'NRG_MS Teams'!$A$1:$G$1981,2,FALSE),"")</f>
        <v/>
      </c>
      <c r="D577" t="str">
        <f t="shared" ref="D577:D640" si="39">IF(E577="","","x")</f>
        <v/>
      </c>
      <c r="E577" t="str">
        <f t="shared" si="36"/>
        <v/>
      </c>
      <c r="F577" t="e">
        <f>VLOOKUP(B577,'NRG_MS Teams'!$A$1:$G$1981,2,FALSE)</f>
        <v>#N/A</v>
      </c>
      <c r="G577" t="str">
        <f t="shared" si="37"/>
        <v/>
      </c>
      <c r="H577" t="str">
        <f t="shared" si="38"/>
        <v/>
      </c>
      <c r="I577" t="e">
        <f>VLOOKUP(B577,NRG_IBM!$A$1:$G$1986,2,FALSE)</f>
        <v>#N/A</v>
      </c>
    </row>
    <row r="578" spans="3:9" x14ac:dyDescent="0.25">
      <c r="C578" t="str">
        <f>IFERROR(VLOOKUP(B578,'NRG_MS Teams'!$A$1:$G$1981,2,FALSE),"")</f>
        <v/>
      </c>
      <c r="D578" t="str">
        <f t="shared" si="39"/>
        <v/>
      </c>
      <c r="E578" t="str">
        <f t="shared" ref="E578:E641" si="40">IFERROR(F578,"")</f>
        <v/>
      </c>
      <c r="F578" t="e">
        <f>VLOOKUP(B578,'NRG_MS Teams'!$A$1:$G$1981,2,FALSE)</f>
        <v>#N/A</v>
      </c>
      <c r="G578" t="str">
        <f t="shared" ref="G578:G641" si="41">IF(H578="","","x")</f>
        <v/>
      </c>
      <c r="H578" t="str">
        <f t="shared" ref="H578:H641" si="42">IFERROR(I578,"")</f>
        <v/>
      </c>
      <c r="I578" t="e">
        <f>VLOOKUP(B578,NRG_IBM!$A$1:$G$1986,2,FALSE)</f>
        <v>#N/A</v>
      </c>
    </row>
    <row r="579" spans="3:9" x14ac:dyDescent="0.25">
      <c r="C579" t="str">
        <f>IFERROR(VLOOKUP(B579,'NRG_MS Teams'!$A$1:$G$1981,2,FALSE),"")</f>
        <v/>
      </c>
      <c r="D579" t="str">
        <f t="shared" si="39"/>
        <v/>
      </c>
      <c r="E579" t="str">
        <f t="shared" si="40"/>
        <v/>
      </c>
      <c r="F579" t="e">
        <f>VLOOKUP(B579,'NRG_MS Teams'!$A$1:$G$1981,2,FALSE)</f>
        <v>#N/A</v>
      </c>
      <c r="G579" t="str">
        <f t="shared" si="41"/>
        <v/>
      </c>
      <c r="H579" t="str">
        <f t="shared" si="42"/>
        <v/>
      </c>
      <c r="I579" t="e">
        <f>VLOOKUP(B579,NRG_IBM!$A$1:$G$1986,2,FALSE)</f>
        <v>#N/A</v>
      </c>
    </row>
    <row r="580" spans="3:9" x14ac:dyDescent="0.25">
      <c r="C580" t="str">
        <f>IFERROR(VLOOKUP(B580,'NRG_MS Teams'!$A$1:$G$1981,2,FALSE),"")</f>
        <v/>
      </c>
      <c r="D580" t="str">
        <f t="shared" si="39"/>
        <v/>
      </c>
      <c r="E580" t="str">
        <f t="shared" si="40"/>
        <v/>
      </c>
      <c r="F580" t="e">
        <f>VLOOKUP(B580,'NRG_MS Teams'!$A$1:$G$1981,2,FALSE)</f>
        <v>#N/A</v>
      </c>
      <c r="G580" t="str">
        <f t="shared" si="41"/>
        <v/>
      </c>
      <c r="H580" t="str">
        <f t="shared" si="42"/>
        <v/>
      </c>
      <c r="I580" t="e">
        <f>VLOOKUP(B580,NRG_IBM!$A$1:$G$1986,2,FALSE)</f>
        <v>#N/A</v>
      </c>
    </row>
    <row r="581" spans="3:9" x14ac:dyDescent="0.25">
      <c r="C581" t="str">
        <f>IFERROR(VLOOKUP(B581,'NRG_MS Teams'!$A$1:$G$1981,2,FALSE),"")</f>
        <v/>
      </c>
      <c r="D581" t="str">
        <f t="shared" si="39"/>
        <v/>
      </c>
      <c r="E581" t="str">
        <f t="shared" si="40"/>
        <v/>
      </c>
      <c r="F581" t="e">
        <f>VLOOKUP(B581,'NRG_MS Teams'!$A$1:$G$1981,2,FALSE)</f>
        <v>#N/A</v>
      </c>
      <c r="G581" t="str">
        <f t="shared" si="41"/>
        <v/>
      </c>
      <c r="H581" t="str">
        <f t="shared" si="42"/>
        <v/>
      </c>
      <c r="I581" t="e">
        <f>VLOOKUP(B581,NRG_IBM!$A$1:$G$1986,2,FALSE)</f>
        <v>#N/A</v>
      </c>
    </row>
    <row r="582" spans="3:9" x14ac:dyDescent="0.25">
      <c r="C582" t="str">
        <f>IFERROR(VLOOKUP(B582,'NRG_MS Teams'!$A$1:$G$1981,2,FALSE),"")</f>
        <v/>
      </c>
      <c r="D582" t="str">
        <f t="shared" si="39"/>
        <v/>
      </c>
      <c r="E582" t="str">
        <f t="shared" si="40"/>
        <v/>
      </c>
      <c r="F582" t="e">
        <f>VLOOKUP(B582,'NRG_MS Teams'!$A$1:$G$1981,2,FALSE)</f>
        <v>#N/A</v>
      </c>
      <c r="G582" t="str">
        <f t="shared" si="41"/>
        <v/>
      </c>
      <c r="H582" t="str">
        <f t="shared" si="42"/>
        <v/>
      </c>
      <c r="I582" t="e">
        <f>VLOOKUP(B582,NRG_IBM!$A$1:$G$1986,2,FALSE)</f>
        <v>#N/A</v>
      </c>
    </row>
    <row r="583" spans="3:9" x14ac:dyDescent="0.25">
      <c r="C583" t="str">
        <f>IFERROR(VLOOKUP(B583,'NRG_MS Teams'!$A$1:$G$1981,2,FALSE),"")</f>
        <v/>
      </c>
      <c r="D583" t="str">
        <f t="shared" si="39"/>
        <v/>
      </c>
      <c r="E583" t="str">
        <f t="shared" si="40"/>
        <v/>
      </c>
      <c r="F583" t="e">
        <f>VLOOKUP(B583,'NRG_MS Teams'!$A$1:$G$1981,2,FALSE)</f>
        <v>#N/A</v>
      </c>
      <c r="G583" t="str">
        <f t="shared" si="41"/>
        <v/>
      </c>
      <c r="H583" t="str">
        <f t="shared" si="42"/>
        <v/>
      </c>
      <c r="I583" t="e">
        <f>VLOOKUP(B583,NRG_IBM!$A$1:$G$1986,2,FALSE)</f>
        <v>#N/A</v>
      </c>
    </row>
    <row r="584" spans="3:9" x14ac:dyDescent="0.25">
      <c r="C584" t="str">
        <f>IFERROR(VLOOKUP(B584,'NRG_MS Teams'!$A$1:$G$1981,2,FALSE),"")</f>
        <v/>
      </c>
      <c r="D584" t="str">
        <f t="shared" si="39"/>
        <v/>
      </c>
      <c r="E584" t="str">
        <f t="shared" si="40"/>
        <v/>
      </c>
      <c r="F584" t="e">
        <f>VLOOKUP(B584,'NRG_MS Teams'!$A$1:$G$1981,2,FALSE)</f>
        <v>#N/A</v>
      </c>
      <c r="G584" t="str">
        <f t="shared" si="41"/>
        <v/>
      </c>
      <c r="H584" t="str">
        <f t="shared" si="42"/>
        <v/>
      </c>
      <c r="I584" t="e">
        <f>VLOOKUP(B584,NRG_IBM!$A$1:$G$1986,2,FALSE)</f>
        <v>#N/A</v>
      </c>
    </row>
    <row r="585" spans="3:9" x14ac:dyDescent="0.25">
      <c r="C585" t="str">
        <f>IFERROR(VLOOKUP(B585,'NRG_MS Teams'!$A$1:$G$1981,2,FALSE),"")</f>
        <v/>
      </c>
      <c r="D585" t="str">
        <f t="shared" si="39"/>
        <v/>
      </c>
      <c r="E585" t="str">
        <f t="shared" si="40"/>
        <v/>
      </c>
      <c r="F585" t="e">
        <f>VLOOKUP(B585,'NRG_MS Teams'!$A$1:$G$1981,2,FALSE)</f>
        <v>#N/A</v>
      </c>
      <c r="G585" t="str">
        <f t="shared" si="41"/>
        <v/>
      </c>
      <c r="H585" t="str">
        <f t="shared" si="42"/>
        <v/>
      </c>
      <c r="I585" t="e">
        <f>VLOOKUP(B585,NRG_IBM!$A$1:$G$1986,2,FALSE)</f>
        <v>#N/A</v>
      </c>
    </row>
    <row r="586" spans="3:9" x14ac:dyDescent="0.25">
      <c r="C586" t="str">
        <f>IFERROR(VLOOKUP(B586,'NRG_MS Teams'!$A$1:$G$1981,2,FALSE),"")</f>
        <v/>
      </c>
      <c r="D586" t="str">
        <f t="shared" si="39"/>
        <v/>
      </c>
      <c r="E586" t="str">
        <f t="shared" si="40"/>
        <v/>
      </c>
      <c r="F586" t="e">
        <f>VLOOKUP(B586,'NRG_MS Teams'!$A$1:$G$1981,2,FALSE)</f>
        <v>#N/A</v>
      </c>
      <c r="G586" t="str">
        <f t="shared" si="41"/>
        <v/>
      </c>
      <c r="H586" t="str">
        <f t="shared" si="42"/>
        <v/>
      </c>
      <c r="I586" t="e">
        <f>VLOOKUP(B586,NRG_IBM!$A$1:$G$1986,2,FALSE)</f>
        <v>#N/A</v>
      </c>
    </row>
    <row r="587" spans="3:9" x14ac:dyDescent="0.25">
      <c r="C587" t="str">
        <f>IFERROR(VLOOKUP(B587,'NRG_MS Teams'!$A$1:$G$1981,2,FALSE),"")</f>
        <v/>
      </c>
      <c r="D587" t="str">
        <f t="shared" si="39"/>
        <v/>
      </c>
      <c r="E587" t="str">
        <f t="shared" si="40"/>
        <v/>
      </c>
      <c r="F587" t="e">
        <f>VLOOKUP(B587,'NRG_MS Teams'!$A$1:$G$1981,2,FALSE)</f>
        <v>#N/A</v>
      </c>
      <c r="G587" t="str">
        <f t="shared" si="41"/>
        <v/>
      </c>
      <c r="H587" t="str">
        <f t="shared" si="42"/>
        <v/>
      </c>
      <c r="I587" t="e">
        <f>VLOOKUP(B587,NRG_IBM!$A$1:$G$1986,2,FALSE)</f>
        <v>#N/A</v>
      </c>
    </row>
    <row r="588" spans="3:9" x14ac:dyDescent="0.25">
      <c r="C588" t="str">
        <f>IFERROR(VLOOKUP(B588,'NRG_MS Teams'!$A$1:$G$1981,2,FALSE),"")</f>
        <v/>
      </c>
      <c r="D588" t="str">
        <f t="shared" si="39"/>
        <v/>
      </c>
      <c r="E588" t="str">
        <f t="shared" si="40"/>
        <v/>
      </c>
      <c r="F588" t="e">
        <f>VLOOKUP(B588,'NRG_MS Teams'!$A$1:$G$1981,2,FALSE)</f>
        <v>#N/A</v>
      </c>
      <c r="G588" t="str">
        <f t="shared" si="41"/>
        <v/>
      </c>
      <c r="H588" t="str">
        <f t="shared" si="42"/>
        <v/>
      </c>
      <c r="I588" t="e">
        <f>VLOOKUP(B588,NRG_IBM!$A$1:$G$1986,2,FALSE)</f>
        <v>#N/A</v>
      </c>
    </row>
    <row r="589" spans="3:9" x14ac:dyDescent="0.25">
      <c r="C589" t="str">
        <f>IFERROR(VLOOKUP(B589,'NRG_MS Teams'!$A$1:$G$1981,2,FALSE),"")</f>
        <v/>
      </c>
      <c r="D589" t="str">
        <f t="shared" si="39"/>
        <v/>
      </c>
      <c r="E589" t="str">
        <f t="shared" si="40"/>
        <v/>
      </c>
      <c r="F589" t="e">
        <f>VLOOKUP(B589,'NRG_MS Teams'!$A$1:$G$1981,2,FALSE)</f>
        <v>#N/A</v>
      </c>
      <c r="G589" t="str">
        <f t="shared" si="41"/>
        <v/>
      </c>
      <c r="H589" t="str">
        <f t="shared" si="42"/>
        <v/>
      </c>
      <c r="I589" t="e">
        <f>VLOOKUP(B589,NRG_IBM!$A$1:$G$1986,2,FALSE)</f>
        <v>#N/A</v>
      </c>
    </row>
    <row r="590" spans="3:9" x14ac:dyDescent="0.25">
      <c r="C590" t="str">
        <f>IFERROR(VLOOKUP(B590,'NRG_MS Teams'!$A$1:$G$1981,2,FALSE),"")</f>
        <v/>
      </c>
      <c r="D590" t="str">
        <f t="shared" si="39"/>
        <v/>
      </c>
      <c r="E590" t="str">
        <f t="shared" si="40"/>
        <v/>
      </c>
      <c r="F590" t="e">
        <f>VLOOKUP(B590,'NRG_MS Teams'!$A$1:$G$1981,2,FALSE)</f>
        <v>#N/A</v>
      </c>
      <c r="G590" t="str">
        <f t="shared" si="41"/>
        <v/>
      </c>
      <c r="H590" t="str">
        <f t="shared" si="42"/>
        <v/>
      </c>
      <c r="I590" t="e">
        <f>VLOOKUP(B590,NRG_IBM!$A$1:$G$1986,2,FALSE)</f>
        <v>#N/A</v>
      </c>
    </row>
    <row r="591" spans="3:9" x14ac:dyDescent="0.25">
      <c r="C591" t="str">
        <f>IFERROR(VLOOKUP(B591,'NRG_MS Teams'!$A$1:$G$1981,2,FALSE),"")</f>
        <v/>
      </c>
      <c r="D591" t="str">
        <f t="shared" si="39"/>
        <v/>
      </c>
      <c r="E591" t="str">
        <f t="shared" si="40"/>
        <v/>
      </c>
      <c r="F591" t="e">
        <f>VLOOKUP(B591,'NRG_MS Teams'!$A$1:$G$1981,2,FALSE)</f>
        <v>#N/A</v>
      </c>
      <c r="G591" t="str">
        <f t="shared" si="41"/>
        <v/>
      </c>
      <c r="H591" t="str">
        <f t="shared" si="42"/>
        <v/>
      </c>
      <c r="I591" t="e">
        <f>VLOOKUP(B591,NRG_IBM!$A$1:$G$1986,2,FALSE)</f>
        <v>#N/A</v>
      </c>
    </row>
    <row r="592" spans="3:9" x14ac:dyDescent="0.25">
      <c r="C592" t="str">
        <f>IFERROR(VLOOKUP(B592,'NRG_MS Teams'!$A$1:$G$1981,2,FALSE),"")</f>
        <v/>
      </c>
      <c r="D592" t="str">
        <f t="shared" si="39"/>
        <v/>
      </c>
      <c r="E592" t="str">
        <f t="shared" si="40"/>
        <v/>
      </c>
      <c r="F592" t="e">
        <f>VLOOKUP(B592,'NRG_MS Teams'!$A$1:$G$1981,2,FALSE)</f>
        <v>#N/A</v>
      </c>
      <c r="G592" t="str">
        <f t="shared" si="41"/>
        <v/>
      </c>
      <c r="H592" t="str">
        <f t="shared" si="42"/>
        <v/>
      </c>
      <c r="I592" t="e">
        <f>VLOOKUP(B592,NRG_IBM!$A$1:$G$1986,2,FALSE)</f>
        <v>#N/A</v>
      </c>
    </row>
    <row r="593" spans="3:9" x14ac:dyDescent="0.25">
      <c r="C593" t="str">
        <f>IFERROR(VLOOKUP(B593,'NRG_MS Teams'!$A$1:$G$1981,2,FALSE),"")</f>
        <v/>
      </c>
      <c r="D593" t="str">
        <f t="shared" si="39"/>
        <v/>
      </c>
      <c r="E593" t="str">
        <f t="shared" si="40"/>
        <v/>
      </c>
      <c r="F593" t="e">
        <f>VLOOKUP(B593,'NRG_MS Teams'!$A$1:$G$1981,2,FALSE)</f>
        <v>#N/A</v>
      </c>
      <c r="G593" t="str">
        <f t="shared" si="41"/>
        <v/>
      </c>
      <c r="H593" t="str">
        <f t="shared" si="42"/>
        <v/>
      </c>
      <c r="I593" t="e">
        <f>VLOOKUP(B593,NRG_IBM!$A$1:$G$1986,2,FALSE)</f>
        <v>#N/A</v>
      </c>
    </row>
    <row r="594" spans="3:9" x14ac:dyDescent="0.25">
      <c r="C594" t="str">
        <f>IFERROR(VLOOKUP(B594,'NRG_MS Teams'!$A$1:$G$1981,2,FALSE),"")</f>
        <v/>
      </c>
      <c r="D594" t="str">
        <f t="shared" si="39"/>
        <v/>
      </c>
      <c r="E594" t="str">
        <f t="shared" si="40"/>
        <v/>
      </c>
      <c r="F594" t="e">
        <f>VLOOKUP(B594,'NRG_MS Teams'!$A$1:$G$1981,2,FALSE)</f>
        <v>#N/A</v>
      </c>
      <c r="G594" t="str">
        <f t="shared" si="41"/>
        <v/>
      </c>
      <c r="H594" t="str">
        <f t="shared" si="42"/>
        <v/>
      </c>
      <c r="I594" t="e">
        <f>VLOOKUP(B594,NRG_IBM!$A$1:$G$1986,2,FALSE)</f>
        <v>#N/A</v>
      </c>
    </row>
    <row r="595" spans="3:9" x14ac:dyDescent="0.25">
      <c r="C595" t="str">
        <f>IFERROR(VLOOKUP(B595,'NRG_MS Teams'!$A$1:$G$1981,2,FALSE),"")</f>
        <v/>
      </c>
      <c r="D595" t="str">
        <f t="shared" si="39"/>
        <v/>
      </c>
      <c r="E595" t="str">
        <f t="shared" si="40"/>
        <v/>
      </c>
      <c r="F595" t="e">
        <f>VLOOKUP(B595,'NRG_MS Teams'!$A$1:$G$1981,2,FALSE)</f>
        <v>#N/A</v>
      </c>
      <c r="G595" t="str">
        <f t="shared" si="41"/>
        <v/>
      </c>
      <c r="H595" t="str">
        <f t="shared" si="42"/>
        <v/>
      </c>
      <c r="I595" t="e">
        <f>VLOOKUP(B595,NRG_IBM!$A$1:$G$1986,2,FALSE)</f>
        <v>#N/A</v>
      </c>
    </row>
    <row r="596" spans="3:9" x14ac:dyDescent="0.25">
      <c r="C596" t="str">
        <f>IFERROR(VLOOKUP(B596,'NRG_MS Teams'!$A$1:$G$1981,2,FALSE),"")</f>
        <v/>
      </c>
      <c r="D596" t="str">
        <f t="shared" si="39"/>
        <v/>
      </c>
      <c r="E596" t="str">
        <f t="shared" si="40"/>
        <v/>
      </c>
      <c r="F596" t="e">
        <f>VLOOKUP(B596,'NRG_MS Teams'!$A$1:$G$1981,2,FALSE)</f>
        <v>#N/A</v>
      </c>
      <c r="G596" t="str">
        <f t="shared" si="41"/>
        <v/>
      </c>
      <c r="H596" t="str">
        <f t="shared" si="42"/>
        <v/>
      </c>
      <c r="I596" t="e">
        <f>VLOOKUP(B596,NRG_IBM!$A$1:$G$1986,2,FALSE)</f>
        <v>#N/A</v>
      </c>
    </row>
    <row r="597" spans="3:9" x14ac:dyDescent="0.25">
      <c r="C597" t="str">
        <f>IFERROR(VLOOKUP(B597,'NRG_MS Teams'!$A$1:$G$1981,2,FALSE),"")</f>
        <v/>
      </c>
      <c r="D597" t="str">
        <f t="shared" si="39"/>
        <v/>
      </c>
      <c r="E597" t="str">
        <f t="shared" si="40"/>
        <v/>
      </c>
      <c r="F597" t="e">
        <f>VLOOKUP(B597,'NRG_MS Teams'!$A$1:$G$1981,2,FALSE)</f>
        <v>#N/A</v>
      </c>
      <c r="G597" t="str">
        <f t="shared" si="41"/>
        <v/>
      </c>
      <c r="H597" t="str">
        <f t="shared" si="42"/>
        <v/>
      </c>
      <c r="I597" t="e">
        <f>VLOOKUP(B597,NRG_IBM!$A$1:$G$1986,2,FALSE)</f>
        <v>#N/A</v>
      </c>
    </row>
    <row r="598" spans="3:9" x14ac:dyDescent="0.25">
      <c r="C598" t="str">
        <f>IFERROR(VLOOKUP(B598,'NRG_MS Teams'!$A$1:$G$1981,2,FALSE),"")</f>
        <v/>
      </c>
      <c r="D598" t="str">
        <f t="shared" si="39"/>
        <v/>
      </c>
      <c r="E598" t="str">
        <f t="shared" si="40"/>
        <v/>
      </c>
      <c r="F598" t="e">
        <f>VLOOKUP(B598,'NRG_MS Teams'!$A$1:$G$1981,2,FALSE)</f>
        <v>#N/A</v>
      </c>
      <c r="G598" t="str">
        <f t="shared" si="41"/>
        <v/>
      </c>
      <c r="H598" t="str">
        <f t="shared" si="42"/>
        <v/>
      </c>
      <c r="I598" t="e">
        <f>VLOOKUP(B598,NRG_IBM!$A$1:$G$1986,2,FALSE)</f>
        <v>#N/A</v>
      </c>
    </row>
    <row r="599" spans="3:9" x14ac:dyDescent="0.25">
      <c r="C599" t="str">
        <f>IFERROR(VLOOKUP(B599,'NRG_MS Teams'!$A$1:$G$1981,2,FALSE),"")</f>
        <v/>
      </c>
      <c r="D599" t="str">
        <f t="shared" si="39"/>
        <v/>
      </c>
      <c r="E599" t="str">
        <f t="shared" si="40"/>
        <v/>
      </c>
      <c r="F599" t="e">
        <f>VLOOKUP(B599,'NRG_MS Teams'!$A$1:$G$1981,2,FALSE)</f>
        <v>#N/A</v>
      </c>
      <c r="G599" t="str">
        <f t="shared" si="41"/>
        <v/>
      </c>
      <c r="H599" t="str">
        <f t="shared" si="42"/>
        <v/>
      </c>
      <c r="I599" t="e">
        <f>VLOOKUP(B599,NRG_IBM!$A$1:$G$1986,2,FALSE)</f>
        <v>#N/A</v>
      </c>
    </row>
    <row r="600" spans="3:9" x14ac:dyDescent="0.25">
      <c r="C600" t="str">
        <f>IFERROR(VLOOKUP(B600,'NRG_MS Teams'!$A$1:$G$1981,2,FALSE),"")</f>
        <v/>
      </c>
      <c r="D600" t="str">
        <f t="shared" si="39"/>
        <v/>
      </c>
      <c r="E600" t="str">
        <f t="shared" si="40"/>
        <v/>
      </c>
      <c r="F600" t="e">
        <f>VLOOKUP(B600,'NRG_MS Teams'!$A$1:$G$1981,2,FALSE)</f>
        <v>#N/A</v>
      </c>
      <c r="G600" t="str">
        <f t="shared" si="41"/>
        <v/>
      </c>
      <c r="H600" t="str">
        <f t="shared" si="42"/>
        <v/>
      </c>
      <c r="I600" t="e">
        <f>VLOOKUP(B600,NRG_IBM!$A$1:$G$1986,2,FALSE)</f>
        <v>#N/A</v>
      </c>
    </row>
    <row r="601" spans="3:9" x14ac:dyDescent="0.25">
      <c r="C601" t="str">
        <f>IFERROR(VLOOKUP(B601,'NRG_MS Teams'!$A$1:$G$1981,2,FALSE),"")</f>
        <v/>
      </c>
      <c r="D601" t="str">
        <f t="shared" si="39"/>
        <v/>
      </c>
      <c r="E601" t="str">
        <f t="shared" si="40"/>
        <v/>
      </c>
      <c r="F601" t="e">
        <f>VLOOKUP(B601,'NRG_MS Teams'!$A$1:$G$1981,2,FALSE)</f>
        <v>#N/A</v>
      </c>
      <c r="G601" t="str">
        <f t="shared" si="41"/>
        <v/>
      </c>
      <c r="H601" t="str">
        <f t="shared" si="42"/>
        <v/>
      </c>
      <c r="I601" t="e">
        <f>VLOOKUP(B601,NRG_IBM!$A$1:$G$1986,2,FALSE)</f>
        <v>#N/A</v>
      </c>
    </row>
    <row r="602" spans="3:9" x14ac:dyDescent="0.25">
      <c r="C602" t="str">
        <f>IFERROR(VLOOKUP(B602,'NRG_MS Teams'!$A$1:$G$1981,2,FALSE),"")</f>
        <v/>
      </c>
      <c r="D602" t="str">
        <f t="shared" si="39"/>
        <v/>
      </c>
      <c r="E602" t="str">
        <f t="shared" si="40"/>
        <v/>
      </c>
      <c r="F602" t="e">
        <f>VLOOKUP(B602,'NRG_MS Teams'!$A$1:$G$1981,2,FALSE)</f>
        <v>#N/A</v>
      </c>
      <c r="G602" t="str">
        <f t="shared" si="41"/>
        <v/>
      </c>
      <c r="H602" t="str">
        <f t="shared" si="42"/>
        <v/>
      </c>
      <c r="I602" t="e">
        <f>VLOOKUP(B602,NRG_IBM!$A$1:$G$1986,2,FALSE)</f>
        <v>#N/A</v>
      </c>
    </row>
    <row r="603" spans="3:9" x14ac:dyDescent="0.25">
      <c r="C603" t="str">
        <f>IFERROR(VLOOKUP(B603,'NRG_MS Teams'!$A$1:$G$1981,2,FALSE),"")</f>
        <v/>
      </c>
      <c r="D603" t="str">
        <f t="shared" si="39"/>
        <v/>
      </c>
      <c r="E603" t="str">
        <f t="shared" si="40"/>
        <v/>
      </c>
      <c r="F603" t="e">
        <f>VLOOKUP(B603,'NRG_MS Teams'!$A$1:$G$1981,2,FALSE)</f>
        <v>#N/A</v>
      </c>
      <c r="G603" t="str">
        <f t="shared" si="41"/>
        <v/>
      </c>
      <c r="H603" t="str">
        <f t="shared" si="42"/>
        <v/>
      </c>
      <c r="I603" t="e">
        <f>VLOOKUP(B603,NRG_IBM!$A$1:$G$1986,2,FALSE)</f>
        <v>#N/A</v>
      </c>
    </row>
    <row r="604" spans="3:9" x14ac:dyDescent="0.25">
      <c r="C604" t="str">
        <f>IFERROR(VLOOKUP(B604,'NRG_MS Teams'!$A$1:$G$1981,2,FALSE),"")</f>
        <v/>
      </c>
      <c r="D604" t="str">
        <f t="shared" si="39"/>
        <v/>
      </c>
      <c r="E604" t="str">
        <f t="shared" si="40"/>
        <v/>
      </c>
      <c r="F604" t="e">
        <f>VLOOKUP(B604,'NRG_MS Teams'!$A$1:$G$1981,2,FALSE)</f>
        <v>#N/A</v>
      </c>
      <c r="G604" t="str">
        <f t="shared" si="41"/>
        <v/>
      </c>
      <c r="H604" t="str">
        <f t="shared" si="42"/>
        <v/>
      </c>
      <c r="I604" t="e">
        <f>VLOOKUP(B604,NRG_IBM!$A$1:$G$1986,2,FALSE)</f>
        <v>#N/A</v>
      </c>
    </row>
    <row r="605" spans="3:9" x14ac:dyDescent="0.25">
      <c r="C605" t="str">
        <f>IFERROR(VLOOKUP(B605,'NRG_MS Teams'!$A$1:$G$1981,2,FALSE),"")</f>
        <v/>
      </c>
      <c r="D605" t="str">
        <f t="shared" si="39"/>
        <v/>
      </c>
      <c r="E605" t="str">
        <f t="shared" si="40"/>
        <v/>
      </c>
      <c r="F605" t="e">
        <f>VLOOKUP(B605,'NRG_MS Teams'!$A$1:$G$1981,2,FALSE)</f>
        <v>#N/A</v>
      </c>
      <c r="G605" t="str">
        <f t="shared" si="41"/>
        <v/>
      </c>
      <c r="H605" t="str">
        <f t="shared" si="42"/>
        <v/>
      </c>
      <c r="I605" t="e">
        <f>VLOOKUP(B605,NRG_IBM!$A$1:$G$1986,2,FALSE)</f>
        <v>#N/A</v>
      </c>
    </row>
    <row r="606" spans="3:9" x14ac:dyDescent="0.25">
      <c r="C606" t="str">
        <f>IFERROR(VLOOKUP(B606,'NRG_MS Teams'!$A$1:$G$1981,2,FALSE),"")</f>
        <v/>
      </c>
      <c r="D606" t="str">
        <f t="shared" si="39"/>
        <v/>
      </c>
      <c r="E606" t="str">
        <f t="shared" si="40"/>
        <v/>
      </c>
      <c r="F606" t="e">
        <f>VLOOKUP(B606,'NRG_MS Teams'!$A$1:$G$1981,2,FALSE)</f>
        <v>#N/A</v>
      </c>
      <c r="G606" t="str">
        <f t="shared" si="41"/>
        <v/>
      </c>
      <c r="H606" t="str">
        <f t="shared" si="42"/>
        <v/>
      </c>
      <c r="I606" t="e">
        <f>VLOOKUP(B606,NRG_IBM!$A$1:$G$1986,2,FALSE)</f>
        <v>#N/A</v>
      </c>
    </row>
    <row r="607" spans="3:9" x14ac:dyDescent="0.25">
      <c r="C607" t="str">
        <f>IFERROR(VLOOKUP(B607,'NRG_MS Teams'!$A$1:$G$1981,2,FALSE),"")</f>
        <v/>
      </c>
      <c r="D607" t="str">
        <f t="shared" si="39"/>
        <v/>
      </c>
      <c r="E607" t="str">
        <f t="shared" si="40"/>
        <v/>
      </c>
      <c r="F607" t="e">
        <f>VLOOKUP(B607,'NRG_MS Teams'!$A$1:$G$1981,2,FALSE)</f>
        <v>#N/A</v>
      </c>
      <c r="G607" t="str">
        <f t="shared" si="41"/>
        <v/>
      </c>
      <c r="H607" t="str">
        <f t="shared" si="42"/>
        <v/>
      </c>
      <c r="I607" t="e">
        <f>VLOOKUP(B607,NRG_IBM!$A$1:$G$1986,2,FALSE)</f>
        <v>#N/A</v>
      </c>
    </row>
    <row r="608" spans="3:9" x14ac:dyDescent="0.25">
      <c r="C608" t="str">
        <f>IFERROR(VLOOKUP(B608,'NRG_MS Teams'!$A$1:$G$1981,2,FALSE),"")</f>
        <v/>
      </c>
      <c r="D608" t="str">
        <f t="shared" si="39"/>
        <v/>
      </c>
      <c r="E608" t="str">
        <f t="shared" si="40"/>
        <v/>
      </c>
      <c r="F608" t="e">
        <f>VLOOKUP(B608,'NRG_MS Teams'!$A$1:$G$1981,2,FALSE)</f>
        <v>#N/A</v>
      </c>
      <c r="G608" t="str">
        <f t="shared" si="41"/>
        <v/>
      </c>
      <c r="H608" t="str">
        <f t="shared" si="42"/>
        <v/>
      </c>
      <c r="I608" t="e">
        <f>VLOOKUP(B608,NRG_IBM!$A$1:$G$1986,2,FALSE)</f>
        <v>#N/A</v>
      </c>
    </row>
    <row r="609" spans="3:9" x14ac:dyDescent="0.25">
      <c r="C609" t="str">
        <f>IFERROR(VLOOKUP(B609,'NRG_MS Teams'!$A$1:$G$1981,2,FALSE),"")</f>
        <v/>
      </c>
      <c r="D609" t="str">
        <f t="shared" si="39"/>
        <v/>
      </c>
      <c r="E609" t="str">
        <f t="shared" si="40"/>
        <v/>
      </c>
      <c r="F609" t="e">
        <f>VLOOKUP(B609,'NRG_MS Teams'!$A$1:$G$1981,2,FALSE)</f>
        <v>#N/A</v>
      </c>
      <c r="G609" t="str">
        <f t="shared" si="41"/>
        <v/>
      </c>
      <c r="H609" t="str">
        <f t="shared" si="42"/>
        <v/>
      </c>
      <c r="I609" t="e">
        <f>VLOOKUP(B609,NRG_IBM!$A$1:$G$1986,2,FALSE)</f>
        <v>#N/A</v>
      </c>
    </row>
    <row r="610" spans="3:9" x14ac:dyDescent="0.25">
      <c r="C610" t="str">
        <f>IFERROR(VLOOKUP(B610,'NRG_MS Teams'!$A$1:$G$1981,2,FALSE),"")</f>
        <v/>
      </c>
      <c r="D610" t="str">
        <f t="shared" si="39"/>
        <v/>
      </c>
      <c r="E610" t="str">
        <f t="shared" si="40"/>
        <v/>
      </c>
      <c r="F610" t="e">
        <f>VLOOKUP(B610,'NRG_MS Teams'!$A$1:$G$1981,2,FALSE)</f>
        <v>#N/A</v>
      </c>
      <c r="G610" t="str">
        <f t="shared" si="41"/>
        <v/>
      </c>
      <c r="H610" t="str">
        <f t="shared" si="42"/>
        <v/>
      </c>
      <c r="I610" t="e">
        <f>VLOOKUP(B610,NRG_IBM!$A$1:$G$1986,2,FALSE)</f>
        <v>#N/A</v>
      </c>
    </row>
    <row r="611" spans="3:9" x14ac:dyDescent="0.25">
      <c r="C611" t="str">
        <f>IFERROR(VLOOKUP(B611,'NRG_MS Teams'!$A$1:$G$1981,2,FALSE),"")</f>
        <v/>
      </c>
      <c r="D611" t="str">
        <f t="shared" si="39"/>
        <v/>
      </c>
      <c r="E611" t="str">
        <f t="shared" si="40"/>
        <v/>
      </c>
      <c r="F611" t="e">
        <f>VLOOKUP(B611,'NRG_MS Teams'!$A$1:$G$1981,2,FALSE)</f>
        <v>#N/A</v>
      </c>
      <c r="G611" t="str">
        <f t="shared" si="41"/>
        <v/>
      </c>
      <c r="H611" t="str">
        <f t="shared" si="42"/>
        <v/>
      </c>
      <c r="I611" t="e">
        <f>VLOOKUP(B611,NRG_IBM!$A$1:$G$1986,2,FALSE)</f>
        <v>#N/A</v>
      </c>
    </row>
    <row r="612" spans="3:9" x14ac:dyDescent="0.25">
      <c r="C612" t="str">
        <f>IFERROR(VLOOKUP(B612,'NRG_MS Teams'!$A$1:$G$1981,2,FALSE),"")</f>
        <v/>
      </c>
      <c r="D612" t="str">
        <f t="shared" si="39"/>
        <v/>
      </c>
      <c r="E612" t="str">
        <f t="shared" si="40"/>
        <v/>
      </c>
      <c r="F612" t="e">
        <f>VLOOKUP(B612,'NRG_MS Teams'!$A$1:$G$1981,2,FALSE)</f>
        <v>#N/A</v>
      </c>
      <c r="G612" t="str">
        <f t="shared" si="41"/>
        <v/>
      </c>
      <c r="H612" t="str">
        <f t="shared" si="42"/>
        <v/>
      </c>
      <c r="I612" t="e">
        <f>VLOOKUP(B612,NRG_IBM!$A$1:$G$1986,2,FALSE)</f>
        <v>#N/A</v>
      </c>
    </row>
    <row r="613" spans="3:9" x14ac:dyDescent="0.25">
      <c r="C613" t="str">
        <f>IFERROR(VLOOKUP(B613,'NRG_MS Teams'!$A$1:$G$1981,2,FALSE),"")</f>
        <v/>
      </c>
      <c r="D613" t="str">
        <f t="shared" si="39"/>
        <v/>
      </c>
      <c r="E613" t="str">
        <f t="shared" si="40"/>
        <v/>
      </c>
      <c r="F613" t="e">
        <f>VLOOKUP(B613,'NRG_MS Teams'!$A$1:$G$1981,2,FALSE)</f>
        <v>#N/A</v>
      </c>
      <c r="G613" t="str">
        <f t="shared" si="41"/>
        <v/>
      </c>
      <c r="H613" t="str">
        <f t="shared" si="42"/>
        <v/>
      </c>
      <c r="I613" t="e">
        <f>VLOOKUP(B613,NRG_IBM!$A$1:$G$1986,2,FALSE)</f>
        <v>#N/A</v>
      </c>
    </row>
    <row r="614" spans="3:9" x14ac:dyDescent="0.25">
      <c r="C614" t="str">
        <f>IFERROR(VLOOKUP(B614,'NRG_MS Teams'!$A$1:$G$1981,2,FALSE),"")</f>
        <v/>
      </c>
      <c r="D614" t="str">
        <f t="shared" si="39"/>
        <v/>
      </c>
      <c r="E614" t="str">
        <f t="shared" si="40"/>
        <v/>
      </c>
      <c r="F614" t="e">
        <f>VLOOKUP(B614,'NRG_MS Teams'!$A$1:$G$1981,2,FALSE)</f>
        <v>#N/A</v>
      </c>
      <c r="G614" t="str">
        <f t="shared" si="41"/>
        <v/>
      </c>
      <c r="H614" t="str">
        <f t="shared" si="42"/>
        <v/>
      </c>
      <c r="I614" t="e">
        <f>VLOOKUP(B614,NRG_IBM!$A$1:$G$1986,2,FALSE)</f>
        <v>#N/A</v>
      </c>
    </row>
    <row r="615" spans="3:9" x14ac:dyDescent="0.25">
      <c r="C615" t="str">
        <f>IFERROR(VLOOKUP(B615,'NRG_MS Teams'!$A$1:$G$1981,2,FALSE),"")</f>
        <v/>
      </c>
      <c r="D615" t="str">
        <f t="shared" si="39"/>
        <v/>
      </c>
      <c r="E615" t="str">
        <f t="shared" si="40"/>
        <v/>
      </c>
      <c r="F615" t="e">
        <f>VLOOKUP(B615,'NRG_MS Teams'!$A$1:$G$1981,2,FALSE)</f>
        <v>#N/A</v>
      </c>
      <c r="G615" t="str">
        <f t="shared" si="41"/>
        <v/>
      </c>
      <c r="H615" t="str">
        <f t="shared" si="42"/>
        <v/>
      </c>
      <c r="I615" t="e">
        <f>VLOOKUP(B615,NRG_IBM!$A$1:$G$1986,2,FALSE)</f>
        <v>#N/A</v>
      </c>
    </row>
    <row r="616" spans="3:9" x14ac:dyDescent="0.25">
      <c r="C616" t="str">
        <f>IFERROR(VLOOKUP(B616,'NRG_MS Teams'!$A$1:$G$1981,2,FALSE),"")</f>
        <v/>
      </c>
      <c r="D616" t="str">
        <f t="shared" si="39"/>
        <v/>
      </c>
      <c r="E616" t="str">
        <f t="shared" si="40"/>
        <v/>
      </c>
      <c r="F616" t="e">
        <f>VLOOKUP(B616,'NRG_MS Teams'!$A$1:$G$1981,2,FALSE)</f>
        <v>#N/A</v>
      </c>
      <c r="G616" t="str">
        <f t="shared" si="41"/>
        <v/>
      </c>
      <c r="H616" t="str">
        <f t="shared" si="42"/>
        <v/>
      </c>
      <c r="I616" t="e">
        <f>VLOOKUP(B616,NRG_IBM!$A$1:$G$1986,2,FALSE)</f>
        <v>#N/A</v>
      </c>
    </row>
    <row r="617" spans="3:9" x14ac:dyDescent="0.25">
      <c r="C617" t="str">
        <f>IFERROR(VLOOKUP(B617,'NRG_MS Teams'!$A$1:$G$1981,2,FALSE),"")</f>
        <v/>
      </c>
      <c r="D617" t="str">
        <f t="shared" si="39"/>
        <v/>
      </c>
      <c r="E617" t="str">
        <f t="shared" si="40"/>
        <v/>
      </c>
      <c r="F617" t="e">
        <f>VLOOKUP(B617,'NRG_MS Teams'!$A$1:$G$1981,2,FALSE)</f>
        <v>#N/A</v>
      </c>
      <c r="G617" t="str">
        <f t="shared" si="41"/>
        <v/>
      </c>
      <c r="H617" t="str">
        <f t="shared" si="42"/>
        <v/>
      </c>
      <c r="I617" t="e">
        <f>VLOOKUP(B617,NRG_IBM!$A$1:$G$1986,2,FALSE)</f>
        <v>#N/A</v>
      </c>
    </row>
    <row r="618" spans="3:9" x14ac:dyDescent="0.25">
      <c r="C618" t="str">
        <f>IFERROR(VLOOKUP(B618,'NRG_MS Teams'!$A$1:$G$1981,2,FALSE),"")</f>
        <v/>
      </c>
      <c r="D618" t="str">
        <f t="shared" si="39"/>
        <v/>
      </c>
      <c r="E618" t="str">
        <f t="shared" si="40"/>
        <v/>
      </c>
      <c r="F618" t="e">
        <f>VLOOKUP(B618,'NRG_MS Teams'!$A$1:$G$1981,2,FALSE)</f>
        <v>#N/A</v>
      </c>
      <c r="G618" t="str">
        <f t="shared" si="41"/>
        <v/>
      </c>
      <c r="H618" t="str">
        <f t="shared" si="42"/>
        <v/>
      </c>
      <c r="I618" t="e">
        <f>VLOOKUP(B618,NRG_IBM!$A$1:$G$1986,2,FALSE)</f>
        <v>#N/A</v>
      </c>
    </row>
    <row r="619" spans="3:9" x14ac:dyDescent="0.25">
      <c r="C619" t="str">
        <f>IFERROR(VLOOKUP(B619,'NRG_MS Teams'!$A$1:$G$1981,2,FALSE),"")</f>
        <v/>
      </c>
      <c r="D619" t="str">
        <f t="shared" si="39"/>
        <v/>
      </c>
      <c r="E619" t="str">
        <f t="shared" si="40"/>
        <v/>
      </c>
      <c r="F619" t="e">
        <f>VLOOKUP(B619,'NRG_MS Teams'!$A$1:$G$1981,2,FALSE)</f>
        <v>#N/A</v>
      </c>
      <c r="G619" t="str">
        <f t="shared" si="41"/>
        <v/>
      </c>
      <c r="H619" t="str">
        <f t="shared" si="42"/>
        <v/>
      </c>
      <c r="I619" t="e">
        <f>VLOOKUP(B619,NRG_IBM!$A$1:$G$1986,2,FALSE)</f>
        <v>#N/A</v>
      </c>
    </row>
    <row r="620" spans="3:9" x14ac:dyDescent="0.25">
      <c r="C620" t="str">
        <f>IFERROR(VLOOKUP(B620,'NRG_MS Teams'!$A$1:$G$1981,2,FALSE),"")</f>
        <v/>
      </c>
      <c r="D620" t="str">
        <f t="shared" si="39"/>
        <v/>
      </c>
      <c r="E620" t="str">
        <f t="shared" si="40"/>
        <v/>
      </c>
      <c r="F620" t="e">
        <f>VLOOKUP(B620,'NRG_MS Teams'!$A$1:$G$1981,2,FALSE)</f>
        <v>#N/A</v>
      </c>
      <c r="G620" t="str">
        <f t="shared" si="41"/>
        <v/>
      </c>
      <c r="H620" t="str">
        <f t="shared" si="42"/>
        <v/>
      </c>
      <c r="I620" t="e">
        <f>VLOOKUP(B620,NRG_IBM!$A$1:$G$1986,2,FALSE)</f>
        <v>#N/A</v>
      </c>
    </row>
    <row r="621" spans="3:9" x14ac:dyDescent="0.25">
      <c r="C621" t="str">
        <f>IFERROR(VLOOKUP(B621,'NRG_MS Teams'!$A$1:$G$1981,2,FALSE),"")</f>
        <v/>
      </c>
      <c r="D621" t="str">
        <f t="shared" si="39"/>
        <v/>
      </c>
      <c r="E621" t="str">
        <f t="shared" si="40"/>
        <v/>
      </c>
      <c r="F621" t="e">
        <f>VLOOKUP(B621,'NRG_MS Teams'!$A$1:$G$1981,2,FALSE)</f>
        <v>#N/A</v>
      </c>
      <c r="G621" t="str">
        <f t="shared" si="41"/>
        <v/>
      </c>
      <c r="H621" t="str">
        <f t="shared" si="42"/>
        <v/>
      </c>
      <c r="I621" t="e">
        <f>VLOOKUP(B621,NRG_IBM!$A$1:$G$1986,2,FALSE)</f>
        <v>#N/A</v>
      </c>
    </row>
    <row r="622" spans="3:9" x14ac:dyDescent="0.25">
      <c r="C622" t="str">
        <f>IFERROR(VLOOKUP(B622,'NRG_MS Teams'!$A$1:$G$1981,2,FALSE),"")</f>
        <v/>
      </c>
      <c r="D622" t="str">
        <f t="shared" si="39"/>
        <v/>
      </c>
      <c r="E622" t="str">
        <f t="shared" si="40"/>
        <v/>
      </c>
      <c r="F622" t="e">
        <f>VLOOKUP(B622,'NRG_MS Teams'!$A$1:$G$1981,2,FALSE)</f>
        <v>#N/A</v>
      </c>
      <c r="G622" t="str">
        <f t="shared" si="41"/>
        <v/>
      </c>
      <c r="H622" t="str">
        <f t="shared" si="42"/>
        <v/>
      </c>
      <c r="I622" t="e">
        <f>VLOOKUP(B622,NRG_IBM!$A$1:$G$1986,2,FALSE)</f>
        <v>#N/A</v>
      </c>
    </row>
    <row r="623" spans="3:9" x14ac:dyDescent="0.25">
      <c r="C623" t="str">
        <f>IFERROR(VLOOKUP(B623,'NRG_MS Teams'!$A$1:$G$1981,2,FALSE),"")</f>
        <v/>
      </c>
      <c r="D623" t="str">
        <f t="shared" si="39"/>
        <v/>
      </c>
      <c r="E623" t="str">
        <f t="shared" si="40"/>
        <v/>
      </c>
      <c r="F623" t="e">
        <f>VLOOKUP(B623,'NRG_MS Teams'!$A$1:$G$1981,2,FALSE)</f>
        <v>#N/A</v>
      </c>
      <c r="G623" t="str">
        <f t="shared" si="41"/>
        <v/>
      </c>
      <c r="H623" t="str">
        <f t="shared" si="42"/>
        <v/>
      </c>
      <c r="I623" t="e">
        <f>VLOOKUP(B623,NRG_IBM!$A$1:$G$1986,2,FALSE)</f>
        <v>#N/A</v>
      </c>
    </row>
    <row r="624" spans="3:9" x14ac:dyDescent="0.25">
      <c r="C624" t="str">
        <f>IFERROR(VLOOKUP(B624,'NRG_MS Teams'!$A$1:$G$1981,2,FALSE),"")</f>
        <v/>
      </c>
      <c r="D624" t="str">
        <f t="shared" si="39"/>
        <v/>
      </c>
      <c r="E624" t="str">
        <f t="shared" si="40"/>
        <v/>
      </c>
      <c r="F624" t="e">
        <f>VLOOKUP(B624,'NRG_MS Teams'!$A$1:$G$1981,2,FALSE)</f>
        <v>#N/A</v>
      </c>
      <c r="G624" t="str">
        <f t="shared" si="41"/>
        <v/>
      </c>
      <c r="H624" t="str">
        <f t="shared" si="42"/>
        <v/>
      </c>
      <c r="I624" t="e">
        <f>VLOOKUP(B624,NRG_IBM!$A$1:$G$1986,2,FALSE)</f>
        <v>#N/A</v>
      </c>
    </row>
    <row r="625" spans="3:9" x14ac:dyDescent="0.25">
      <c r="C625" t="str">
        <f>IFERROR(VLOOKUP(B625,'NRG_MS Teams'!$A$1:$G$1981,2,FALSE),"")</f>
        <v/>
      </c>
      <c r="D625" t="str">
        <f t="shared" si="39"/>
        <v/>
      </c>
      <c r="E625" t="str">
        <f t="shared" si="40"/>
        <v/>
      </c>
      <c r="F625" t="e">
        <f>VLOOKUP(B625,'NRG_MS Teams'!$A$1:$G$1981,2,FALSE)</f>
        <v>#N/A</v>
      </c>
      <c r="G625" t="str">
        <f t="shared" si="41"/>
        <v/>
      </c>
      <c r="H625" t="str">
        <f t="shared" si="42"/>
        <v/>
      </c>
      <c r="I625" t="e">
        <f>VLOOKUP(B625,NRG_IBM!$A$1:$G$1986,2,FALSE)</f>
        <v>#N/A</v>
      </c>
    </row>
    <row r="626" spans="3:9" x14ac:dyDescent="0.25">
      <c r="C626" t="str">
        <f>IFERROR(VLOOKUP(B626,'NRG_MS Teams'!$A$1:$G$1981,2,FALSE),"")</f>
        <v/>
      </c>
      <c r="D626" t="str">
        <f t="shared" si="39"/>
        <v/>
      </c>
      <c r="E626" t="str">
        <f t="shared" si="40"/>
        <v/>
      </c>
      <c r="F626" t="e">
        <f>VLOOKUP(B626,'NRG_MS Teams'!$A$1:$G$1981,2,FALSE)</f>
        <v>#N/A</v>
      </c>
      <c r="G626" t="str">
        <f t="shared" si="41"/>
        <v/>
      </c>
      <c r="H626" t="str">
        <f t="shared" si="42"/>
        <v/>
      </c>
      <c r="I626" t="e">
        <f>VLOOKUP(B626,NRG_IBM!$A$1:$G$1986,2,FALSE)</f>
        <v>#N/A</v>
      </c>
    </row>
    <row r="627" spans="3:9" x14ac:dyDescent="0.25">
      <c r="C627" t="str">
        <f>IFERROR(VLOOKUP(B627,'NRG_MS Teams'!$A$1:$G$1981,2,FALSE),"")</f>
        <v/>
      </c>
      <c r="D627" t="str">
        <f t="shared" si="39"/>
        <v/>
      </c>
      <c r="E627" t="str">
        <f t="shared" si="40"/>
        <v/>
      </c>
      <c r="F627" t="e">
        <f>VLOOKUP(B627,'NRG_MS Teams'!$A$1:$G$1981,2,FALSE)</f>
        <v>#N/A</v>
      </c>
      <c r="G627" t="str">
        <f t="shared" si="41"/>
        <v/>
      </c>
      <c r="H627" t="str">
        <f t="shared" si="42"/>
        <v/>
      </c>
      <c r="I627" t="e">
        <f>VLOOKUP(B627,NRG_IBM!$A$1:$G$1986,2,FALSE)</f>
        <v>#N/A</v>
      </c>
    </row>
    <row r="628" spans="3:9" x14ac:dyDescent="0.25">
      <c r="C628" t="str">
        <f>IFERROR(VLOOKUP(B628,'NRG_MS Teams'!$A$1:$G$1981,2,FALSE),"")</f>
        <v/>
      </c>
      <c r="D628" t="str">
        <f t="shared" si="39"/>
        <v/>
      </c>
      <c r="E628" t="str">
        <f t="shared" si="40"/>
        <v/>
      </c>
      <c r="F628" t="e">
        <f>VLOOKUP(B628,'NRG_MS Teams'!$A$1:$G$1981,2,FALSE)</f>
        <v>#N/A</v>
      </c>
      <c r="G628" t="str">
        <f t="shared" si="41"/>
        <v/>
      </c>
      <c r="H628" t="str">
        <f t="shared" si="42"/>
        <v/>
      </c>
      <c r="I628" t="e">
        <f>VLOOKUP(B628,NRG_IBM!$A$1:$G$1986,2,FALSE)</f>
        <v>#N/A</v>
      </c>
    </row>
    <row r="629" spans="3:9" x14ac:dyDescent="0.25">
      <c r="C629" t="str">
        <f>IFERROR(VLOOKUP(B629,'NRG_MS Teams'!$A$1:$G$1981,2,FALSE),"")</f>
        <v/>
      </c>
      <c r="D629" t="str">
        <f t="shared" si="39"/>
        <v/>
      </c>
      <c r="E629" t="str">
        <f t="shared" si="40"/>
        <v/>
      </c>
      <c r="F629" t="e">
        <f>VLOOKUP(B629,'NRG_MS Teams'!$A$1:$G$1981,2,FALSE)</f>
        <v>#N/A</v>
      </c>
      <c r="G629" t="str">
        <f t="shared" si="41"/>
        <v/>
      </c>
      <c r="H629" t="str">
        <f t="shared" si="42"/>
        <v/>
      </c>
      <c r="I629" t="e">
        <f>VLOOKUP(B629,NRG_IBM!$A$1:$G$1986,2,FALSE)</f>
        <v>#N/A</v>
      </c>
    </row>
    <row r="630" spans="3:9" x14ac:dyDescent="0.25">
      <c r="C630" t="str">
        <f>IFERROR(VLOOKUP(B630,'NRG_MS Teams'!$A$1:$G$1981,2,FALSE),"")</f>
        <v/>
      </c>
      <c r="D630" t="str">
        <f t="shared" si="39"/>
        <v/>
      </c>
      <c r="E630" t="str">
        <f t="shared" si="40"/>
        <v/>
      </c>
      <c r="F630" t="e">
        <f>VLOOKUP(B630,'NRG_MS Teams'!$A$1:$G$1981,2,FALSE)</f>
        <v>#N/A</v>
      </c>
      <c r="G630" t="str">
        <f t="shared" si="41"/>
        <v/>
      </c>
      <c r="H630" t="str">
        <f t="shared" si="42"/>
        <v/>
      </c>
      <c r="I630" t="e">
        <f>VLOOKUP(B630,NRG_IBM!$A$1:$G$1986,2,FALSE)</f>
        <v>#N/A</v>
      </c>
    </row>
    <row r="631" spans="3:9" x14ac:dyDescent="0.25">
      <c r="C631" t="str">
        <f>IFERROR(VLOOKUP(B631,'NRG_MS Teams'!$A$1:$G$1981,2,FALSE),"")</f>
        <v/>
      </c>
      <c r="D631" t="str">
        <f t="shared" si="39"/>
        <v/>
      </c>
      <c r="E631" t="str">
        <f t="shared" si="40"/>
        <v/>
      </c>
      <c r="F631" t="e">
        <f>VLOOKUP(B631,'NRG_MS Teams'!$A$1:$G$1981,2,FALSE)</f>
        <v>#N/A</v>
      </c>
      <c r="G631" t="str">
        <f t="shared" si="41"/>
        <v/>
      </c>
      <c r="H631" t="str">
        <f t="shared" si="42"/>
        <v/>
      </c>
      <c r="I631" t="e">
        <f>VLOOKUP(B631,NRG_IBM!$A$1:$G$1986,2,FALSE)</f>
        <v>#N/A</v>
      </c>
    </row>
    <row r="632" spans="3:9" x14ac:dyDescent="0.25">
      <c r="C632" t="str">
        <f>IFERROR(VLOOKUP(B632,'NRG_MS Teams'!$A$1:$G$1981,2,FALSE),"")</f>
        <v/>
      </c>
      <c r="D632" t="str">
        <f t="shared" si="39"/>
        <v/>
      </c>
      <c r="E632" t="str">
        <f t="shared" si="40"/>
        <v/>
      </c>
      <c r="F632" t="e">
        <f>VLOOKUP(B632,'NRG_MS Teams'!$A$1:$G$1981,2,FALSE)</f>
        <v>#N/A</v>
      </c>
      <c r="G632" t="str">
        <f t="shared" si="41"/>
        <v/>
      </c>
      <c r="H632" t="str">
        <f t="shared" si="42"/>
        <v/>
      </c>
      <c r="I632" t="e">
        <f>VLOOKUP(B632,NRG_IBM!$A$1:$G$1986,2,FALSE)</f>
        <v>#N/A</v>
      </c>
    </row>
    <row r="633" spans="3:9" x14ac:dyDescent="0.25">
      <c r="C633" t="str">
        <f>IFERROR(VLOOKUP(B633,'NRG_MS Teams'!$A$1:$G$1981,2,FALSE),"")</f>
        <v/>
      </c>
      <c r="D633" t="str">
        <f t="shared" si="39"/>
        <v/>
      </c>
      <c r="E633" t="str">
        <f t="shared" si="40"/>
        <v/>
      </c>
      <c r="F633" t="e">
        <f>VLOOKUP(B633,'NRG_MS Teams'!$A$1:$G$1981,2,FALSE)</f>
        <v>#N/A</v>
      </c>
      <c r="G633" t="str">
        <f t="shared" si="41"/>
        <v/>
      </c>
      <c r="H633" t="str">
        <f t="shared" si="42"/>
        <v/>
      </c>
      <c r="I633" t="e">
        <f>VLOOKUP(B633,NRG_IBM!$A$1:$G$1986,2,FALSE)</f>
        <v>#N/A</v>
      </c>
    </row>
    <row r="634" spans="3:9" x14ac:dyDescent="0.25">
      <c r="C634" t="str">
        <f>IFERROR(VLOOKUP(B634,'NRG_MS Teams'!$A$1:$G$1981,2,FALSE),"")</f>
        <v/>
      </c>
      <c r="D634" t="str">
        <f t="shared" si="39"/>
        <v/>
      </c>
      <c r="E634" t="str">
        <f t="shared" si="40"/>
        <v/>
      </c>
      <c r="F634" t="e">
        <f>VLOOKUP(B634,'NRG_MS Teams'!$A$1:$G$1981,2,FALSE)</f>
        <v>#N/A</v>
      </c>
      <c r="G634" t="str">
        <f t="shared" si="41"/>
        <v/>
      </c>
      <c r="H634" t="str">
        <f t="shared" si="42"/>
        <v/>
      </c>
      <c r="I634" t="e">
        <f>VLOOKUP(B634,NRG_IBM!$A$1:$G$1986,2,FALSE)</f>
        <v>#N/A</v>
      </c>
    </row>
    <row r="635" spans="3:9" x14ac:dyDescent="0.25">
      <c r="C635" t="str">
        <f>IFERROR(VLOOKUP(B635,'NRG_MS Teams'!$A$1:$G$1981,2,FALSE),"")</f>
        <v/>
      </c>
      <c r="D635" t="str">
        <f t="shared" si="39"/>
        <v/>
      </c>
      <c r="E635" t="str">
        <f t="shared" si="40"/>
        <v/>
      </c>
      <c r="F635" t="e">
        <f>VLOOKUP(B635,'NRG_MS Teams'!$A$1:$G$1981,2,FALSE)</f>
        <v>#N/A</v>
      </c>
      <c r="G635" t="str">
        <f t="shared" si="41"/>
        <v/>
      </c>
      <c r="H635" t="str">
        <f t="shared" si="42"/>
        <v/>
      </c>
      <c r="I635" t="e">
        <f>VLOOKUP(B635,NRG_IBM!$A$1:$G$1986,2,FALSE)</f>
        <v>#N/A</v>
      </c>
    </row>
    <row r="636" spans="3:9" x14ac:dyDescent="0.25">
      <c r="C636" t="str">
        <f>IFERROR(VLOOKUP(B636,'NRG_MS Teams'!$A$1:$G$1981,2,FALSE),"")</f>
        <v/>
      </c>
      <c r="D636" t="str">
        <f t="shared" si="39"/>
        <v/>
      </c>
      <c r="E636" t="str">
        <f t="shared" si="40"/>
        <v/>
      </c>
      <c r="F636" t="e">
        <f>VLOOKUP(B636,'NRG_MS Teams'!$A$1:$G$1981,2,FALSE)</f>
        <v>#N/A</v>
      </c>
      <c r="G636" t="str">
        <f t="shared" si="41"/>
        <v/>
      </c>
      <c r="H636" t="str">
        <f t="shared" si="42"/>
        <v/>
      </c>
      <c r="I636" t="e">
        <f>VLOOKUP(B636,NRG_IBM!$A$1:$G$1986,2,FALSE)</f>
        <v>#N/A</v>
      </c>
    </row>
    <row r="637" spans="3:9" x14ac:dyDescent="0.25">
      <c r="C637" t="str">
        <f>IFERROR(VLOOKUP(B637,'NRG_MS Teams'!$A$1:$G$1981,2,FALSE),"")</f>
        <v/>
      </c>
      <c r="D637" t="str">
        <f t="shared" si="39"/>
        <v/>
      </c>
      <c r="E637" t="str">
        <f t="shared" si="40"/>
        <v/>
      </c>
      <c r="F637" t="e">
        <f>VLOOKUP(B637,'NRG_MS Teams'!$A$1:$G$1981,2,FALSE)</f>
        <v>#N/A</v>
      </c>
      <c r="G637" t="str">
        <f t="shared" si="41"/>
        <v/>
      </c>
      <c r="H637" t="str">
        <f t="shared" si="42"/>
        <v/>
      </c>
      <c r="I637" t="e">
        <f>VLOOKUP(B637,NRG_IBM!$A$1:$G$1986,2,FALSE)</f>
        <v>#N/A</v>
      </c>
    </row>
    <row r="638" spans="3:9" x14ac:dyDescent="0.25">
      <c r="C638" t="str">
        <f>IFERROR(VLOOKUP(B638,'NRG_MS Teams'!$A$1:$G$1981,2,FALSE),"")</f>
        <v/>
      </c>
      <c r="D638" t="str">
        <f t="shared" si="39"/>
        <v/>
      </c>
      <c r="E638" t="str">
        <f t="shared" si="40"/>
        <v/>
      </c>
      <c r="F638" t="e">
        <f>VLOOKUP(B638,'NRG_MS Teams'!$A$1:$G$1981,2,FALSE)</f>
        <v>#N/A</v>
      </c>
      <c r="G638" t="str">
        <f t="shared" si="41"/>
        <v/>
      </c>
      <c r="H638" t="str">
        <f t="shared" si="42"/>
        <v/>
      </c>
      <c r="I638" t="e">
        <f>VLOOKUP(B638,NRG_IBM!$A$1:$G$1986,2,FALSE)</f>
        <v>#N/A</v>
      </c>
    </row>
    <row r="639" spans="3:9" x14ac:dyDescent="0.25">
      <c r="C639" t="str">
        <f>IFERROR(VLOOKUP(B639,'NRG_MS Teams'!$A$1:$G$1981,2,FALSE),"")</f>
        <v/>
      </c>
      <c r="D639" t="str">
        <f t="shared" si="39"/>
        <v/>
      </c>
      <c r="E639" t="str">
        <f t="shared" si="40"/>
        <v/>
      </c>
      <c r="F639" t="e">
        <f>VLOOKUP(B639,'NRG_MS Teams'!$A$1:$G$1981,2,FALSE)</f>
        <v>#N/A</v>
      </c>
      <c r="G639" t="str">
        <f t="shared" si="41"/>
        <v/>
      </c>
      <c r="H639" t="str">
        <f t="shared" si="42"/>
        <v/>
      </c>
      <c r="I639" t="e">
        <f>VLOOKUP(B639,NRG_IBM!$A$1:$G$1986,2,FALSE)</f>
        <v>#N/A</v>
      </c>
    </row>
    <row r="640" spans="3:9" x14ac:dyDescent="0.25">
      <c r="C640" t="str">
        <f>IFERROR(VLOOKUP(B640,'NRG_MS Teams'!$A$1:$G$1981,2,FALSE),"")</f>
        <v/>
      </c>
      <c r="D640" t="str">
        <f t="shared" si="39"/>
        <v/>
      </c>
      <c r="E640" t="str">
        <f t="shared" si="40"/>
        <v/>
      </c>
      <c r="F640" t="e">
        <f>VLOOKUP(B640,'NRG_MS Teams'!$A$1:$G$1981,2,FALSE)</f>
        <v>#N/A</v>
      </c>
      <c r="G640" t="str">
        <f t="shared" si="41"/>
        <v/>
      </c>
      <c r="H640" t="str">
        <f t="shared" si="42"/>
        <v/>
      </c>
      <c r="I640" t="e">
        <f>VLOOKUP(B640,NRG_IBM!$A$1:$G$1986,2,FALSE)</f>
        <v>#N/A</v>
      </c>
    </row>
    <row r="641" spans="3:9" x14ac:dyDescent="0.25">
      <c r="C641" t="str">
        <f>IFERROR(VLOOKUP(B641,'NRG_MS Teams'!$A$1:$G$1981,2,FALSE),"")</f>
        <v/>
      </c>
      <c r="D641" t="str">
        <f t="shared" ref="D641:D704" si="43">IF(E641="","","x")</f>
        <v/>
      </c>
      <c r="E641" t="str">
        <f t="shared" si="40"/>
        <v/>
      </c>
      <c r="F641" t="e">
        <f>VLOOKUP(B641,'NRG_MS Teams'!$A$1:$G$1981,2,FALSE)</f>
        <v>#N/A</v>
      </c>
      <c r="G641" t="str">
        <f t="shared" si="41"/>
        <v/>
      </c>
      <c r="H641" t="str">
        <f t="shared" si="42"/>
        <v/>
      </c>
      <c r="I641" t="e">
        <f>VLOOKUP(B641,NRG_IBM!$A$1:$G$1986,2,FALSE)</f>
        <v>#N/A</v>
      </c>
    </row>
    <row r="642" spans="3:9" x14ac:dyDescent="0.25">
      <c r="C642" t="str">
        <f>IFERROR(VLOOKUP(B642,'NRG_MS Teams'!$A$1:$G$1981,2,FALSE),"")</f>
        <v/>
      </c>
      <c r="D642" t="str">
        <f t="shared" si="43"/>
        <v/>
      </c>
      <c r="E642" t="str">
        <f t="shared" ref="E642:E705" si="44">IFERROR(F642,"")</f>
        <v/>
      </c>
      <c r="F642" t="e">
        <f>VLOOKUP(B642,'NRG_MS Teams'!$A$1:$G$1981,2,FALSE)</f>
        <v>#N/A</v>
      </c>
      <c r="G642" t="str">
        <f t="shared" ref="G642:G705" si="45">IF(H642="","","x")</f>
        <v/>
      </c>
      <c r="H642" t="str">
        <f t="shared" ref="H642:H705" si="46">IFERROR(I642,"")</f>
        <v/>
      </c>
      <c r="I642" t="e">
        <f>VLOOKUP(B642,NRG_IBM!$A$1:$G$1986,2,FALSE)</f>
        <v>#N/A</v>
      </c>
    </row>
    <row r="643" spans="3:9" x14ac:dyDescent="0.25">
      <c r="C643" t="str">
        <f>IFERROR(VLOOKUP(B643,'NRG_MS Teams'!$A$1:$G$1981,2,FALSE),"")</f>
        <v/>
      </c>
      <c r="D643" t="str">
        <f t="shared" si="43"/>
        <v/>
      </c>
      <c r="E643" t="str">
        <f t="shared" si="44"/>
        <v/>
      </c>
      <c r="F643" t="e">
        <f>VLOOKUP(B643,'NRG_MS Teams'!$A$1:$G$1981,2,FALSE)</f>
        <v>#N/A</v>
      </c>
      <c r="G643" t="str">
        <f t="shared" si="45"/>
        <v/>
      </c>
      <c r="H643" t="str">
        <f t="shared" si="46"/>
        <v/>
      </c>
      <c r="I643" t="e">
        <f>VLOOKUP(B643,NRG_IBM!$A$1:$G$1986,2,FALSE)</f>
        <v>#N/A</v>
      </c>
    </row>
    <row r="644" spans="3:9" x14ac:dyDescent="0.25">
      <c r="C644" t="str">
        <f>IFERROR(VLOOKUP(B644,'NRG_MS Teams'!$A$1:$G$1981,2,FALSE),"")</f>
        <v/>
      </c>
      <c r="D644" t="str">
        <f t="shared" si="43"/>
        <v/>
      </c>
      <c r="E644" t="str">
        <f t="shared" si="44"/>
        <v/>
      </c>
      <c r="F644" t="e">
        <f>VLOOKUP(B644,'NRG_MS Teams'!$A$1:$G$1981,2,FALSE)</f>
        <v>#N/A</v>
      </c>
      <c r="G644" t="str">
        <f t="shared" si="45"/>
        <v/>
      </c>
      <c r="H644" t="str">
        <f t="shared" si="46"/>
        <v/>
      </c>
      <c r="I644" t="e">
        <f>VLOOKUP(B644,NRG_IBM!$A$1:$G$1986,2,FALSE)</f>
        <v>#N/A</v>
      </c>
    </row>
    <row r="645" spans="3:9" x14ac:dyDescent="0.25">
      <c r="C645" t="str">
        <f>IFERROR(VLOOKUP(B645,'NRG_MS Teams'!$A$1:$G$1981,2,FALSE),"")</f>
        <v/>
      </c>
      <c r="D645" t="str">
        <f t="shared" si="43"/>
        <v/>
      </c>
      <c r="E645" t="str">
        <f t="shared" si="44"/>
        <v/>
      </c>
      <c r="F645" t="e">
        <f>VLOOKUP(B645,'NRG_MS Teams'!$A$1:$G$1981,2,FALSE)</f>
        <v>#N/A</v>
      </c>
      <c r="G645" t="str">
        <f t="shared" si="45"/>
        <v/>
      </c>
      <c r="H645" t="str">
        <f t="shared" si="46"/>
        <v/>
      </c>
      <c r="I645" t="e">
        <f>VLOOKUP(B645,NRG_IBM!$A$1:$G$1986,2,FALSE)</f>
        <v>#N/A</v>
      </c>
    </row>
    <row r="646" spans="3:9" x14ac:dyDescent="0.25">
      <c r="C646" t="str">
        <f>IFERROR(VLOOKUP(B646,'NRG_MS Teams'!$A$1:$G$1981,2,FALSE),"")</f>
        <v/>
      </c>
      <c r="D646" t="str">
        <f t="shared" si="43"/>
        <v/>
      </c>
      <c r="E646" t="str">
        <f t="shared" si="44"/>
        <v/>
      </c>
      <c r="F646" t="e">
        <f>VLOOKUP(B646,'NRG_MS Teams'!$A$1:$G$1981,2,FALSE)</f>
        <v>#N/A</v>
      </c>
      <c r="G646" t="str">
        <f t="shared" si="45"/>
        <v/>
      </c>
      <c r="H646" t="str">
        <f t="shared" si="46"/>
        <v/>
      </c>
      <c r="I646" t="e">
        <f>VLOOKUP(B646,NRG_IBM!$A$1:$G$1986,2,FALSE)</f>
        <v>#N/A</v>
      </c>
    </row>
    <row r="647" spans="3:9" x14ac:dyDescent="0.25">
      <c r="C647" t="str">
        <f>IFERROR(VLOOKUP(B647,'NRG_MS Teams'!$A$1:$G$1981,2,FALSE),"")</f>
        <v/>
      </c>
      <c r="D647" t="str">
        <f t="shared" si="43"/>
        <v/>
      </c>
      <c r="E647" t="str">
        <f t="shared" si="44"/>
        <v/>
      </c>
      <c r="F647" t="e">
        <f>VLOOKUP(B647,'NRG_MS Teams'!$A$1:$G$1981,2,FALSE)</f>
        <v>#N/A</v>
      </c>
      <c r="G647" t="str">
        <f t="shared" si="45"/>
        <v/>
      </c>
      <c r="H647" t="str">
        <f t="shared" si="46"/>
        <v/>
      </c>
      <c r="I647" t="e">
        <f>VLOOKUP(B647,NRG_IBM!$A$1:$G$1986,2,FALSE)</f>
        <v>#N/A</v>
      </c>
    </row>
    <row r="648" spans="3:9" x14ac:dyDescent="0.25">
      <c r="C648" t="str">
        <f>IFERROR(VLOOKUP(B648,'NRG_MS Teams'!$A$1:$G$1981,2,FALSE),"")</f>
        <v/>
      </c>
      <c r="D648" t="str">
        <f t="shared" si="43"/>
        <v/>
      </c>
      <c r="E648" t="str">
        <f t="shared" si="44"/>
        <v/>
      </c>
      <c r="F648" t="e">
        <f>VLOOKUP(B648,'NRG_MS Teams'!$A$1:$G$1981,2,FALSE)</f>
        <v>#N/A</v>
      </c>
      <c r="G648" t="str">
        <f t="shared" si="45"/>
        <v/>
      </c>
      <c r="H648" t="str">
        <f t="shared" si="46"/>
        <v/>
      </c>
      <c r="I648" t="e">
        <f>VLOOKUP(B648,NRG_IBM!$A$1:$G$1986,2,FALSE)</f>
        <v>#N/A</v>
      </c>
    </row>
    <row r="649" spans="3:9" x14ac:dyDescent="0.25">
      <c r="C649" t="str">
        <f>IFERROR(VLOOKUP(B649,'NRG_MS Teams'!$A$1:$G$1981,2,FALSE),"")</f>
        <v/>
      </c>
      <c r="D649" t="str">
        <f t="shared" si="43"/>
        <v/>
      </c>
      <c r="E649" t="str">
        <f t="shared" si="44"/>
        <v/>
      </c>
      <c r="F649" t="e">
        <f>VLOOKUP(B649,'NRG_MS Teams'!$A$1:$G$1981,2,FALSE)</f>
        <v>#N/A</v>
      </c>
      <c r="G649" t="str">
        <f t="shared" si="45"/>
        <v/>
      </c>
      <c r="H649" t="str">
        <f t="shared" si="46"/>
        <v/>
      </c>
      <c r="I649" t="e">
        <f>VLOOKUP(B649,NRG_IBM!$A$1:$G$1986,2,FALSE)</f>
        <v>#N/A</v>
      </c>
    </row>
    <row r="650" spans="3:9" x14ac:dyDescent="0.25">
      <c r="C650" t="str">
        <f>IFERROR(VLOOKUP(B650,'NRG_MS Teams'!$A$1:$G$1981,2,FALSE),"")</f>
        <v/>
      </c>
      <c r="D650" t="str">
        <f t="shared" si="43"/>
        <v/>
      </c>
      <c r="E650" t="str">
        <f t="shared" si="44"/>
        <v/>
      </c>
      <c r="F650" t="e">
        <f>VLOOKUP(B650,'NRG_MS Teams'!$A$1:$G$1981,2,FALSE)</f>
        <v>#N/A</v>
      </c>
      <c r="G650" t="str">
        <f t="shared" si="45"/>
        <v/>
      </c>
      <c r="H650" t="str">
        <f t="shared" si="46"/>
        <v/>
      </c>
      <c r="I650" t="e">
        <f>VLOOKUP(B650,NRG_IBM!$A$1:$G$1986,2,FALSE)</f>
        <v>#N/A</v>
      </c>
    </row>
    <row r="651" spans="3:9" x14ac:dyDescent="0.25">
      <c r="C651" t="str">
        <f>IFERROR(VLOOKUP(B651,'NRG_MS Teams'!$A$1:$G$1981,2,FALSE),"")</f>
        <v/>
      </c>
      <c r="D651" t="str">
        <f t="shared" si="43"/>
        <v/>
      </c>
      <c r="E651" t="str">
        <f t="shared" si="44"/>
        <v/>
      </c>
      <c r="F651" t="e">
        <f>VLOOKUP(B651,'NRG_MS Teams'!$A$1:$G$1981,2,FALSE)</f>
        <v>#N/A</v>
      </c>
      <c r="G651" t="str">
        <f t="shared" si="45"/>
        <v/>
      </c>
      <c r="H651" t="str">
        <f t="shared" si="46"/>
        <v/>
      </c>
      <c r="I651" t="e">
        <f>VLOOKUP(B651,NRG_IBM!$A$1:$G$1986,2,FALSE)</f>
        <v>#N/A</v>
      </c>
    </row>
    <row r="652" spans="3:9" x14ac:dyDescent="0.25">
      <c r="C652" t="str">
        <f>IFERROR(VLOOKUP(B652,'NRG_MS Teams'!$A$1:$G$1981,2,FALSE),"")</f>
        <v/>
      </c>
      <c r="D652" t="str">
        <f t="shared" si="43"/>
        <v/>
      </c>
      <c r="E652" t="str">
        <f t="shared" si="44"/>
        <v/>
      </c>
      <c r="F652" t="e">
        <f>VLOOKUP(B652,'NRG_MS Teams'!$A$1:$G$1981,2,FALSE)</f>
        <v>#N/A</v>
      </c>
      <c r="G652" t="str">
        <f t="shared" si="45"/>
        <v/>
      </c>
      <c r="H652" t="str">
        <f t="shared" si="46"/>
        <v/>
      </c>
      <c r="I652" t="e">
        <f>VLOOKUP(B652,NRG_IBM!$A$1:$G$1986,2,FALSE)</f>
        <v>#N/A</v>
      </c>
    </row>
    <row r="653" spans="3:9" x14ac:dyDescent="0.25">
      <c r="C653" t="str">
        <f>IFERROR(VLOOKUP(B653,'NRG_MS Teams'!$A$1:$G$1981,2,FALSE),"")</f>
        <v/>
      </c>
      <c r="D653" t="str">
        <f t="shared" si="43"/>
        <v/>
      </c>
      <c r="E653" t="str">
        <f t="shared" si="44"/>
        <v/>
      </c>
      <c r="F653" t="e">
        <f>VLOOKUP(B653,'NRG_MS Teams'!$A$1:$G$1981,2,FALSE)</f>
        <v>#N/A</v>
      </c>
      <c r="G653" t="str">
        <f t="shared" si="45"/>
        <v/>
      </c>
      <c r="H653" t="str">
        <f t="shared" si="46"/>
        <v/>
      </c>
      <c r="I653" t="e">
        <f>VLOOKUP(B653,NRG_IBM!$A$1:$G$1986,2,FALSE)</f>
        <v>#N/A</v>
      </c>
    </row>
    <row r="654" spans="3:9" x14ac:dyDescent="0.25">
      <c r="C654" t="str">
        <f>IFERROR(VLOOKUP(B654,'NRG_MS Teams'!$A$1:$G$1981,2,FALSE),"")</f>
        <v/>
      </c>
      <c r="D654" t="str">
        <f t="shared" si="43"/>
        <v/>
      </c>
      <c r="E654" t="str">
        <f t="shared" si="44"/>
        <v/>
      </c>
      <c r="F654" t="e">
        <f>VLOOKUP(B654,'NRG_MS Teams'!$A$1:$G$1981,2,FALSE)</f>
        <v>#N/A</v>
      </c>
      <c r="G654" t="str">
        <f t="shared" si="45"/>
        <v/>
      </c>
      <c r="H654" t="str">
        <f t="shared" si="46"/>
        <v/>
      </c>
      <c r="I654" t="e">
        <f>VLOOKUP(B654,NRG_IBM!$A$1:$G$1986,2,FALSE)</f>
        <v>#N/A</v>
      </c>
    </row>
    <row r="655" spans="3:9" x14ac:dyDescent="0.25">
      <c r="C655" t="str">
        <f>IFERROR(VLOOKUP(B655,'NRG_MS Teams'!$A$1:$G$1981,2,FALSE),"")</f>
        <v/>
      </c>
      <c r="D655" t="str">
        <f t="shared" si="43"/>
        <v/>
      </c>
      <c r="E655" t="str">
        <f t="shared" si="44"/>
        <v/>
      </c>
      <c r="F655" t="e">
        <f>VLOOKUP(B655,'NRG_MS Teams'!$A$1:$G$1981,2,FALSE)</f>
        <v>#N/A</v>
      </c>
      <c r="G655" t="str">
        <f t="shared" si="45"/>
        <v/>
      </c>
      <c r="H655" t="str">
        <f t="shared" si="46"/>
        <v/>
      </c>
      <c r="I655" t="e">
        <f>VLOOKUP(B655,NRG_IBM!$A$1:$G$1986,2,FALSE)</f>
        <v>#N/A</v>
      </c>
    </row>
    <row r="656" spans="3:9" x14ac:dyDescent="0.25">
      <c r="C656" t="str">
        <f>IFERROR(VLOOKUP(B656,'NRG_MS Teams'!$A$1:$G$1981,2,FALSE),"")</f>
        <v/>
      </c>
      <c r="D656" t="str">
        <f t="shared" si="43"/>
        <v/>
      </c>
      <c r="E656" t="str">
        <f t="shared" si="44"/>
        <v/>
      </c>
      <c r="F656" t="e">
        <f>VLOOKUP(B656,'NRG_MS Teams'!$A$1:$G$1981,2,FALSE)</f>
        <v>#N/A</v>
      </c>
      <c r="G656" t="str">
        <f t="shared" si="45"/>
        <v/>
      </c>
      <c r="H656" t="str">
        <f t="shared" si="46"/>
        <v/>
      </c>
      <c r="I656" t="e">
        <f>VLOOKUP(B656,NRG_IBM!$A$1:$G$1986,2,FALSE)</f>
        <v>#N/A</v>
      </c>
    </row>
    <row r="657" spans="3:9" x14ac:dyDescent="0.25">
      <c r="C657" t="str">
        <f>IFERROR(VLOOKUP(B657,'NRG_MS Teams'!$A$1:$G$1981,2,FALSE),"")</f>
        <v/>
      </c>
      <c r="D657" t="str">
        <f t="shared" si="43"/>
        <v/>
      </c>
      <c r="E657" t="str">
        <f t="shared" si="44"/>
        <v/>
      </c>
      <c r="F657" t="e">
        <f>VLOOKUP(B657,'NRG_MS Teams'!$A$1:$G$1981,2,FALSE)</f>
        <v>#N/A</v>
      </c>
      <c r="G657" t="str">
        <f t="shared" si="45"/>
        <v/>
      </c>
      <c r="H657" t="str">
        <f t="shared" si="46"/>
        <v/>
      </c>
      <c r="I657" t="e">
        <f>VLOOKUP(B657,NRG_IBM!$A$1:$G$1986,2,FALSE)</f>
        <v>#N/A</v>
      </c>
    </row>
    <row r="658" spans="3:9" x14ac:dyDescent="0.25">
      <c r="C658" t="str">
        <f>IFERROR(VLOOKUP(B658,'NRG_MS Teams'!$A$1:$G$1981,2,FALSE),"")</f>
        <v/>
      </c>
      <c r="D658" t="str">
        <f t="shared" si="43"/>
        <v/>
      </c>
      <c r="E658" t="str">
        <f t="shared" si="44"/>
        <v/>
      </c>
      <c r="F658" t="e">
        <f>VLOOKUP(B658,'NRG_MS Teams'!$A$1:$G$1981,2,FALSE)</f>
        <v>#N/A</v>
      </c>
      <c r="G658" t="str">
        <f t="shared" si="45"/>
        <v/>
      </c>
      <c r="H658" t="str">
        <f t="shared" si="46"/>
        <v/>
      </c>
      <c r="I658" t="e">
        <f>VLOOKUP(B658,NRG_IBM!$A$1:$G$1986,2,FALSE)</f>
        <v>#N/A</v>
      </c>
    </row>
    <row r="659" spans="3:9" x14ac:dyDescent="0.25">
      <c r="C659" t="str">
        <f>IFERROR(VLOOKUP(B659,'NRG_MS Teams'!$A$1:$G$1981,2,FALSE),"")</f>
        <v/>
      </c>
      <c r="D659" t="str">
        <f t="shared" si="43"/>
        <v/>
      </c>
      <c r="E659" t="str">
        <f t="shared" si="44"/>
        <v/>
      </c>
      <c r="F659" t="e">
        <f>VLOOKUP(B659,'NRG_MS Teams'!$A$1:$G$1981,2,FALSE)</f>
        <v>#N/A</v>
      </c>
      <c r="G659" t="str">
        <f t="shared" si="45"/>
        <v/>
      </c>
      <c r="H659" t="str">
        <f t="shared" si="46"/>
        <v/>
      </c>
      <c r="I659" t="e">
        <f>VLOOKUP(B659,NRG_IBM!$A$1:$G$1986,2,FALSE)</f>
        <v>#N/A</v>
      </c>
    </row>
    <row r="660" spans="3:9" x14ac:dyDescent="0.25">
      <c r="C660" t="str">
        <f>IFERROR(VLOOKUP(B660,'NRG_MS Teams'!$A$1:$G$1981,2,FALSE),"")</f>
        <v/>
      </c>
      <c r="D660" t="str">
        <f t="shared" si="43"/>
        <v/>
      </c>
      <c r="E660" t="str">
        <f t="shared" si="44"/>
        <v/>
      </c>
      <c r="F660" t="e">
        <f>VLOOKUP(B660,'NRG_MS Teams'!$A$1:$G$1981,2,FALSE)</f>
        <v>#N/A</v>
      </c>
      <c r="G660" t="str">
        <f t="shared" si="45"/>
        <v/>
      </c>
      <c r="H660" t="str">
        <f t="shared" si="46"/>
        <v/>
      </c>
      <c r="I660" t="e">
        <f>VLOOKUP(B660,NRG_IBM!$A$1:$G$1986,2,FALSE)</f>
        <v>#N/A</v>
      </c>
    </row>
    <row r="661" spans="3:9" x14ac:dyDescent="0.25">
      <c r="C661" t="str">
        <f>IFERROR(VLOOKUP(B661,'NRG_MS Teams'!$A$1:$G$1981,2,FALSE),"")</f>
        <v/>
      </c>
      <c r="D661" t="str">
        <f t="shared" si="43"/>
        <v/>
      </c>
      <c r="E661" t="str">
        <f t="shared" si="44"/>
        <v/>
      </c>
      <c r="F661" t="e">
        <f>VLOOKUP(B661,'NRG_MS Teams'!$A$1:$G$1981,2,FALSE)</f>
        <v>#N/A</v>
      </c>
      <c r="G661" t="str">
        <f t="shared" si="45"/>
        <v/>
      </c>
      <c r="H661" t="str">
        <f t="shared" si="46"/>
        <v/>
      </c>
      <c r="I661" t="e">
        <f>VLOOKUP(B661,NRG_IBM!$A$1:$G$1986,2,FALSE)</f>
        <v>#N/A</v>
      </c>
    </row>
    <row r="662" spans="3:9" x14ac:dyDescent="0.25">
      <c r="C662" t="str">
        <f>IFERROR(VLOOKUP(B662,'NRG_MS Teams'!$A$1:$G$1981,2,FALSE),"")</f>
        <v/>
      </c>
      <c r="D662" t="str">
        <f t="shared" si="43"/>
        <v/>
      </c>
      <c r="E662" t="str">
        <f t="shared" si="44"/>
        <v/>
      </c>
      <c r="F662" t="e">
        <f>VLOOKUP(B662,'NRG_MS Teams'!$A$1:$G$1981,2,FALSE)</f>
        <v>#N/A</v>
      </c>
      <c r="G662" t="str">
        <f t="shared" si="45"/>
        <v/>
      </c>
      <c r="H662" t="str">
        <f t="shared" si="46"/>
        <v/>
      </c>
      <c r="I662" t="e">
        <f>VLOOKUP(B662,NRG_IBM!$A$1:$G$1986,2,FALSE)</f>
        <v>#N/A</v>
      </c>
    </row>
    <row r="663" spans="3:9" x14ac:dyDescent="0.25">
      <c r="C663" t="str">
        <f>IFERROR(VLOOKUP(B663,'NRG_MS Teams'!$A$1:$G$1981,2,FALSE),"")</f>
        <v/>
      </c>
      <c r="D663" t="str">
        <f t="shared" si="43"/>
        <v/>
      </c>
      <c r="E663" t="str">
        <f t="shared" si="44"/>
        <v/>
      </c>
      <c r="F663" t="e">
        <f>VLOOKUP(B663,'NRG_MS Teams'!$A$1:$G$1981,2,FALSE)</f>
        <v>#N/A</v>
      </c>
      <c r="G663" t="str">
        <f t="shared" si="45"/>
        <v/>
      </c>
      <c r="H663" t="str">
        <f t="shared" si="46"/>
        <v/>
      </c>
      <c r="I663" t="e">
        <f>VLOOKUP(B663,NRG_IBM!$A$1:$G$1986,2,FALSE)</f>
        <v>#N/A</v>
      </c>
    </row>
    <row r="664" spans="3:9" x14ac:dyDescent="0.25">
      <c r="C664" t="str">
        <f>IFERROR(VLOOKUP(B664,'NRG_MS Teams'!$A$1:$G$1981,2,FALSE),"")</f>
        <v/>
      </c>
      <c r="D664" t="str">
        <f t="shared" si="43"/>
        <v/>
      </c>
      <c r="E664" t="str">
        <f t="shared" si="44"/>
        <v/>
      </c>
      <c r="F664" t="e">
        <f>VLOOKUP(B664,'NRG_MS Teams'!$A$1:$G$1981,2,FALSE)</f>
        <v>#N/A</v>
      </c>
      <c r="G664" t="str">
        <f t="shared" si="45"/>
        <v/>
      </c>
      <c r="H664" t="str">
        <f t="shared" si="46"/>
        <v/>
      </c>
      <c r="I664" t="e">
        <f>VLOOKUP(B664,NRG_IBM!$A$1:$G$1986,2,FALSE)</f>
        <v>#N/A</v>
      </c>
    </row>
    <row r="665" spans="3:9" x14ac:dyDescent="0.25">
      <c r="C665" t="str">
        <f>IFERROR(VLOOKUP(B665,'NRG_MS Teams'!$A$1:$G$1981,2,FALSE),"")</f>
        <v/>
      </c>
      <c r="D665" t="str">
        <f t="shared" si="43"/>
        <v/>
      </c>
      <c r="E665" t="str">
        <f t="shared" si="44"/>
        <v/>
      </c>
      <c r="F665" t="e">
        <f>VLOOKUP(B665,'NRG_MS Teams'!$A$1:$G$1981,2,FALSE)</f>
        <v>#N/A</v>
      </c>
      <c r="G665" t="str">
        <f t="shared" si="45"/>
        <v/>
      </c>
      <c r="H665" t="str">
        <f t="shared" si="46"/>
        <v/>
      </c>
      <c r="I665" t="e">
        <f>VLOOKUP(B665,NRG_IBM!$A$1:$G$1986,2,FALSE)</f>
        <v>#N/A</v>
      </c>
    </row>
    <row r="666" spans="3:9" x14ac:dyDescent="0.25">
      <c r="C666" t="str">
        <f>IFERROR(VLOOKUP(B666,'NRG_MS Teams'!$A$1:$G$1981,2,FALSE),"")</f>
        <v/>
      </c>
      <c r="D666" t="str">
        <f t="shared" si="43"/>
        <v/>
      </c>
      <c r="E666" t="str">
        <f t="shared" si="44"/>
        <v/>
      </c>
      <c r="F666" t="e">
        <f>VLOOKUP(B666,'NRG_MS Teams'!$A$1:$G$1981,2,FALSE)</f>
        <v>#N/A</v>
      </c>
      <c r="G666" t="str">
        <f t="shared" si="45"/>
        <v/>
      </c>
      <c r="H666" t="str">
        <f t="shared" si="46"/>
        <v/>
      </c>
      <c r="I666" t="e">
        <f>VLOOKUP(B666,NRG_IBM!$A$1:$G$1986,2,FALSE)</f>
        <v>#N/A</v>
      </c>
    </row>
    <row r="667" spans="3:9" x14ac:dyDescent="0.25">
      <c r="C667" t="str">
        <f>IFERROR(VLOOKUP(B667,'NRG_MS Teams'!$A$1:$G$1981,2,FALSE),"")</f>
        <v/>
      </c>
      <c r="D667" t="str">
        <f t="shared" si="43"/>
        <v/>
      </c>
      <c r="E667" t="str">
        <f t="shared" si="44"/>
        <v/>
      </c>
      <c r="F667" t="e">
        <f>VLOOKUP(B667,'NRG_MS Teams'!$A$1:$G$1981,2,FALSE)</f>
        <v>#N/A</v>
      </c>
      <c r="G667" t="str">
        <f t="shared" si="45"/>
        <v/>
      </c>
      <c r="H667" t="str">
        <f t="shared" si="46"/>
        <v/>
      </c>
      <c r="I667" t="e">
        <f>VLOOKUP(B667,NRG_IBM!$A$1:$G$1986,2,FALSE)</f>
        <v>#N/A</v>
      </c>
    </row>
    <row r="668" spans="3:9" x14ac:dyDescent="0.25">
      <c r="C668" t="str">
        <f>IFERROR(VLOOKUP(B668,'NRG_MS Teams'!$A$1:$G$1981,2,FALSE),"")</f>
        <v/>
      </c>
      <c r="D668" t="str">
        <f t="shared" si="43"/>
        <v/>
      </c>
      <c r="E668" t="str">
        <f t="shared" si="44"/>
        <v/>
      </c>
      <c r="F668" t="e">
        <f>VLOOKUP(B668,'NRG_MS Teams'!$A$1:$G$1981,2,FALSE)</f>
        <v>#N/A</v>
      </c>
      <c r="G668" t="str">
        <f t="shared" si="45"/>
        <v/>
      </c>
      <c r="H668" t="str">
        <f t="shared" si="46"/>
        <v/>
      </c>
      <c r="I668" t="e">
        <f>VLOOKUP(B668,NRG_IBM!$A$1:$G$1986,2,FALSE)</f>
        <v>#N/A</v>
      </c>
    </row>
    <row r="669" spans="3:9" x14ac:dyDescent="0.25">
      <c r="C669" t="str">
        <f>IFERROR(VLOOKUP(B669,'NRG_MS Teams'!$A$1:$G$1981,2,FALSE),"")</f>
        <v/>
      </c>
      <c r="D669" t="str">
        <f t="shared" si="43"/>
        <v/>
      </c>
      <c r="E669" t="str">
        <f t="shared" si="44"/>
        <v/>
      </c>
      <c r="F669" t="e">
        <f>VLOOKUP(B669,'NRG_MS Teams'!$A$1:$G$1981,2,FALSE)</f>
        <v>#N/A</v>
      </c>
      <c r="G669" t="str">
        <f t="shared" si="45"/>
        <v/>
      </c>
      <c r="H669" t="str">
        <f t="shared" si="46"/>
        <v/>
      </c>
      <c r="I669" t="e">
        <f>VLOOKUP(B669,NRG_IBM!$A$1:$G$1986,2,FALSE)</f>
        <v>#N/A</v>
      </c>
    </row>
    <row r="670" spans="3:9" x14ac:dyDescent="0.25">
      <c r="C670" t="str">
        <f>IFERROR(VLOOKUP(B670,'NRG_MS Teams'!$A$1:$G$1981,2,FALSE),"")</f>
        <v/>
      </c>
      <c r="D670" t="str">
        <f t="shared" si="43"/>
        <v/>
      </c>
      <c r="E670" t="str">
        <f t="shared" si="44"/>
        <v/>
      </c>
      <c r="F670" t="e">
        <f>VLOOKUP(B670,'NRG_MS Teams'!$A$1:$G$1981,2,FALSE)</f>
        <v>#N/A</v>
      </c>
      <c r="G670" t="str">
        <f t="shared" si="45"/>
        <v/>
      </c>
      <c r="H670" t="str">
        <f t="shared" si="46"/>
        <v/>
      </c>
      <c r="I670" t="e">
        <f>VLOOKUP(B670,NRG_IBM!$A$1:$G$1986,2,FALSE)</f>
        <v>#N/A</v>
      </c>
    </row>
    <row r="671" spans="3:9" x14ac:dyDescent="0.25">
      <c r="C671" t="str">
        <f>IFERROR(VLOOKUP(B671,'NRG_MS Teams'!$A$1:$G$1981,2,FALSE),"")</f>
        <v/>
      </c>
      <c r="D671" t="str">
        <f t="shared" si="43"/>
        <v/>
      </c>
      <c r="E671" t="str">
        <f t="shared" si="44"/>
        <v/>
      </c>
      <c r="F671" t="e">
        <f>VLOOKUP(B671,'NRG_MS Teams'!$A$1:$G$1981,2,FALSE)</f>
        <v>#N/A</v>
      </c>
      <c r="G671" t="str">
        <f t="shared" si="45"/>
        <v/>
      </c>
      <c r="H671" t="str">
        <f t="shared" si="46"/>
        <v/>
      </c>
      <c r="I671" t="e">
        <f>VLOOKUP(B671,NRG_IBM!$A$1:$G$1986,2,FALSE)</f>
        <v>#N/A</v>
      </c>
    </row>
    <row r="672" spans="3:9" x14ac:dyDescent="0.25">
      <c r="C672" t="str">
        <f>IFERROR(VLOOKUP(B672,'NRG_MS Teams'!$A$1:$G$1981,2,FALSE),"")</f>
        <v/>
      </c>
      <c r="D672" t="str">
        <f t="shared" si="43"/>
        <v/>
      </c>
      <c r="E672" t="str">
        <f t="shared" si="44"/>
        <v/>
      </c>
      <c r="F672" t="e">
        <f>VLOOKUP(B672,'NRG_MS Teams'!$A$1:$G$1981,2,FALSE)</f>
        <v>#N/A</v>
      </c>
      <c r="G672" t="str">
        <f t="shared" si="45"/>
        <v/>
      </c>
      <c r="H672" t="str">
        <f t="shared" si="46"/>
        <v/>
      </c>
      <c r="I672" t="e">
        <f>VLOOKUP(B672,NRG_IBM!$A$1:$G$1986,2,FALSE)</f>
        <v>#N/A</v>
      </c>
    </row>
    <row r="673" spans="3:9" x14ac:dyDescent="0.25">
      <c r="C673" t="str">
        <f>IFERROR(VLOOKUP(B673,'NRG_MS Teams'!$A$1:$G$1981,2,FALSE),"")</f>
        <v/>
      </c>
      <c r="D673" t="str">
        <f t="shared" si="43"/>
        <v/>
      </c>
      <c r="E673" t="str">
        <f t="shared" si="44"/>
        <v/>
      </c>
      <c r="F673" t="e">
        <f>VLOOKUP(B673,'NRG_MS Teams'!$A$1:$G$1981,2,FALSE)</f>
        <v>#N/A</v>
      </c>
      <c r="G673" t="str">
        <f t="shared" si="45"/>
        <v/>
      </c>
      <c r="H673" t="str">
        <f t="shared" si="46"/>
        <v/>
      </c>
      <c r="I673" t="e">
        <f>VLOOKUP(B673,NRG_IBM!$A$1:$G$1986,2,FALSE)</f>
        <v>#N/A</v>
      </c>
    </row>
    <row r="674" spans="3:9" x14ac:dyDescent="0.25">
      <c r="C674" t="str">
        <f>IFERROR(VLOOKUP(B674,'NRG_MS Teams'!$A$1:$G$1981,2,FALSE),"")</f>
        <v/>
      </c>
      <c r="D674" t="str">
        <f t="shared" si="43"/>
        <v/>
      </c>
      <c r="E674" t="str">
        <f t="shared" si="44"/>
        <v/>
      </c>
      <c r="F674" t="e">
        <f>VLOOKUP(B674,'NRG_MS Teams'!$A$1:$G$1981,2,FALSE)</f>
        <v>#N/A</v>
      </c>
      <c r="G674" t="str">
        <f t="shared" si="45"/>
        <v/>
      </c>
      <c r="H674" t="str">
        <f t="shared" si="46"/>
        <v/>
      </c>
      <c r="I674" t="e">
        <f>VLOOKUP(B674,NRG_IBM!$A$1:$G$1986,2,FALSE)</f>
        <v>#N/A</v>
      </c>
    </row>
    <row r="675" spans="3:9" x14ac:dyDescent="0.25">
      <c r="C675" t="str">
        <f>IFERROR(VLOOKUP(B675,'NRG_MS Teams'!$A$1:$G$1981,2,FALSE),"")</f>
        <v/>
      </c>
      <c r="D675" t="str">
        <f t="shared" si="43"/>
        <v/>
      </c>
      <c r="E675" t="str">
        <f t="shared" si="44"/>
        <v/>
      </c>
      <c r="F675" t="e">
        <f>VLOOKUP(B675,'NRG_MS Teams'!$A$1:$G$1981,2,FALSE)</f>
        <v>#N/A</v>
      </c>
      <c r="G675" t="str">
        <f t="shared" si="45"/>
        <v/>
      </c>
      <c r="H675" t="str">
        <f t="shared" si="46"/>
        <v/>
      </c>
      <c r="I675" t="e">
        <f>VLOOKUP(B675,NRG_IBM!$A$1:$G$1986,2,FALSE)</f>
        <v>#N/A</v>
      </c>
    </row>
    <row r="676" spans="3:9" x14ac:dyDescent="0.25">
      <c r="C676" t="str">
        <f>IFERROR(VLOOKUP(B676,'NRG_MS Teams'!$A$1:$G$1981,2,FALSE),"")</f>
        <v/>
      </c>
      <c r="D676" t="str">
        <f t="shared" si="43"/>
        <v/>
      </c>
      <c r="E676" t="str">
        <f t="shared" si="44"/>
        <v/>
      </c>
      <c r="F676" t="e">
        <f>VLOOKUP(B676,'NRG_MS Teams'!$A$1:$G$1981,2,FALSE)</f>
        <v>#N/A</v>
      </c>
      <c r="G676" t="str">
        <f t="shared" si="45"/>
        <v/>
      </c>
      <c r="H676" t="str">
        <f t="shared" si="46"/>
        <v/>
      </c>
      <c r="I676" t="e">
        <f>VLOOKUP(B676,NRG_IBM!$A$1:$G$1986,2,FALSE)</f>
        <v>#N/A</v>
      </c>
    </row>
    <row r="677" spans="3:9" x14ac:dyDescent="0.25">
      <c r="C677" t="str">
        <f>IFERROR(VLOOKUP(B677,'NRG_MS Teams'!$A$1:$G$1981,2,FALSE),"")</f>
        <v/>
      </c>
      <c r="D677" t="str">
        <f t="shared" si="43"/>
        <v/>
      </c>
      <c r="E677" t="str">
        <f t="shared" si="44"/>
        <v/>
      </c>
      <c r="F677" t="e">
        <f>VLOOKUP(B677,'NRG_MS Teams'!$A$1:$G$1981,2,FALSE)</f>
        <v>#N/A</v>
      </c>
      <c r="G677" t="str">
        <f t="shared" si="45"/>
        <v/>
      </c>
      <c r="H677" t="str">
        <f t="shared" si="46"/>
        <v/>
      </c>
      <c r="I677" t="e">
        <f>VLOOKUP(B677,NRG_IBM!$A$1:$G$1986,2,FALSE)</f>
        <v>#N/A</v>
      </c>
    </row>
    <row r="678" spans="3:9" x14ac:dyDescent="0.25">
      <c r="C678" t="str">
        <f>IFERROR(VLOOKUP(B678,'NRG_MS Teams'!$A$1:$G$1981,2,FALSE),"")</f>
        <v/>
      </c>
      <c r="D678" t="str">
        <f t="shared" si="43"/>
        <v/>
      </c>
      <c r="E678" t="str">
        <f t="shared" si="44"/>
        <v/>
      </c>
      <c r="F678" t="e">
        <f>VLOOKUP(B678,'NRG_MS Teams'!$A$1:$G$1981,2,FALSE)</f>
        <v>#N/A</v>
      </c>
      <c r="G678" t="str">
        <f t="shared" si="45"/>
        <v/>
      </c>
      <c r="H678" t="str">
        <f t="shared" si="46"/>
        <v/>
      </c>
      <c r="I678" t="e">
        <f>VLOOKUP(B678,NRG_IBM!$A$1:$G$1986,2,FALSE)</f>
        <v>#N/A</v>
      </c>
    </row>
    <row r="679" spans="3:9" x14ac:dyDescent="0.25">
      <c r="C679" t="str">
        <f>IFERROR(VLOOKUP(B679,'NRG_MS Teams'!$A$1:$G$1981,2,FALSE),"")</f>
        <v/>
      </c>
      <c r="D679" t="str">
        <f t="shared" si="43"/>
        <v/>
      </c>
      <c r="E679" t="str">
        <f t="shared" si="44"/>
        <v/>
      </c>
      <c r="F679" t="e">
        <f>VLOOKUP(B679,'NRG_MS Teams'!$A$1:$G$1981,2,FALSE)</f>
        <v>#N/A</v>
      </c>
      <c r="G679" t="str">
        <f t="shared" si="45"/>
        <v/>
      </c>
      <c r="H679" t="str">
        <f t="shared" si="46"/>
        <v/>
      </c>
      <c r="I679" t="e">
        <f>VLOOKUP(B679,NRG_IBM!$A$1:$G$1986,2,FALSE)</f>
        <v>#N/A</v>
      </c>
    </row>
    <row r="680" spans="3:9" x14ac:dyDescent="0.25">
      <c r="C680" t="str">
        <f>IFERROR(VLOOKUP(B680,'NRG_MS Teams'!$A$1:$G$1981,2,FALSE),"")</f>
        <v/>
      </c>
      <c r="D680" t="str">
        <f t="shared" si="43"/>
        <v/>
      </c>
      <c r="E680" t="str">
        <f t="shared" si="44"/>
        <v/>
      </c>
      <c r="F680" t="e">
        <f>VLOOKUP(B680,'NRG_MS Teams'!$A$1:$G$1981,2,FALSE)</f>
        <v>#N/A</v>
      </c>
      <c r="G680" t="str">
        <f t="shared" si="45"/>
        <v/>
      </c>
      <c r="H680" t="str">
        <f t="shared" si="46"/>
        <v/>
      </c>
      <c r="I680" t="e">
        <f>VLOOKUP(B680,NRG_IBM!$A$1:$G$1986,2,FALSE)</f>
        <v>#N/A</v>
      </c>
    </row>
    <row r="681" spans="3:9" x14ac:dyDescent="0.25">
      <c r="C681" t="str">
        <f>IFERROR(VLOOKUP(B681,'NRG_MS Teams'!$A$1:$G$1981,2,FALSE),"")</f>
        <v/>
      </c>
      <c r="D681" t="str">
        <f t="shared" si="43"/>
        <v/>
      </c>
      <c r="E681" t="str">
        <f t="shared" si="44"/>
        <v/>
      </c>
      <c r="F681" t="e">
        <f>VLOOKUP(B681,'NRG_MS Teams'!$A$1:$G$1981,2,FALSE)</f>
        <v>#N/A</v>
      </c>
      <c r="G681" t="str">
        <f t="shared" si="45"/>
        <v/>
      </c>
      <c r="H681" t="str">
        <f t="shared" si="46"/>
        <v/>
      </c>
      <c r="I681" t="e">
        <f>VLOOKUP(B681,NRG_IBM!$A$1:$G$1986,2,FALSE)</f>
        <v>#N/A</v>
      </c>
    </row>
    <row r="682" spans="3:9" x14ac:dyDescent="0.25">
      <c r="C682" t="str">
        <f>IFERROR(VLOOKUP(B682,'NRG_MS Teams'!$A$1:$G$1981,2,FALSE),"")</f>
        <v/>
      </c>
      <c r="D682" t="str">
        <f t="shared" si="43"/>
        <v/>
      </c>
      <c r="E682" t="str">
        <f t="shared" si="44"/>
        <v/>
      </c>
      <c r="F682" t="e">
        <f>VLOOKUP(B682,'NRG_MS Teams'!$A$1:$G$1981,2,FALSE)</f>
        <v>#N/A</v>
      </c>
      <c r="G682" t="str">
        <f t="shared" si="45"/>
        <v/>
      </c>
      <c r="H682" t="str">
        <f t="shared" si="46"/>
        <v/>
      </c>
      <c r="I682" t="e">
        <f>VLOOKUP(B682,NRG_IBM!$A$1:$G$1986,2,FALSE)</f>
        <v>#N/A</v>
      </c>
    </row>
    <row r="683" spans="3:9" x14ac:dyDescent="0.25">
      <c r="C683" t="str">
        <f>IFERROR(VLOOKUP(B683,'NRG_MS Teams'!$A$1:$G$1981,2,FALSE),"")</f>
        <v/>
      </c>
      <c r="D683" t="str">
        <f t="shared" si="43"/>
        <v/>
      </c>
      <c r="E683" t="str">
        <f t="shared" si="44"/>
        <v/>
      </c>
      <c r="F683" t="e">
        <f>VLOOKUP(B683,'NRG_MS Teams'!$A$1:$G$1981,2,FALSE)</f>
        <v>#N/A</v>
      </c>
      <c r="G683" t="str">
        <f t="shared" si="45"/>
        <v/>
      </c>
      <c r="H683" t="str">
        <f t="shared" si="46"/>
        <v/>
      </c>
      <c r="I683" t="e">
        <f>VLOOKUP(B683,NRG_IBM!$A$1:$G$1986,2,FALSE)</f>
        <v>#N/A</v>
      </c>
    </row>
    <row r="684" spans="3:9" x14ac:dyDescent="0.25">
      <c r="C684" t="str">
        <f>IFERROR(VLOOKUP(B684,'NRG_MS Teams'!$A$1:$G$1981,2,FALSE),"")</f>
        <v/>
      </c>
      <c r="D684" t="str">
        <f t="shared" si="43"/>
        <v/>
      </c>
      <c r="E684" t="str">
        <f t="shared" si="44"/>
        <v/>
      </c>
      <c r="F684" t="e">
        <f>VLOOKUP(B684,'NRG_MS Teams'!$A$1:$G$1981,2,FALSE)</f>
        <v>#N/A</v>
      </c>
      <c r="G684" t="str">
        <f t="shared" si="45"/>
        <v/>
      </c>
      <c r="H684" t="str">
        <f t="shared" si="46"/>
        <v/>
      </c>
      <c r="I684" t="e">
        <f>VLOOKUP(B684,NRG_IBM!$A$1:$G$1986,2,FALSE)</f>
        <v>#N/A</v>
      </c>
    </row>
    <row r="685" spans="3:9" x14ac:dyDescent="0.25">
      <c r="C685" t="str">
        <f>IFERROR(VLOOKUP(B685,'NRG_MS Teams'!$A$1:$G$1981,2,FALSE),"")</f>
        <v/>
      </c>
      <c r="D685" t="str">
        <f t="shared" si="43"/>
        <v/>
      </c>
      <c r="E685" t="str">
        <f t="shared" si="44"/>
        <v/>
      </c>
      <c r="F685" t="e">
        <f>VLOOKUP(B685,'NRG_MS Teams'!$A$1:$G$1981,2,FALSE)</f>
        <v>#N/A</v>
      </c>
      <c r="G685" t="str">
        <f t="shared" si="45"/>
        <v/>
      </c>
      <c r="H685" t="str">
        <f t="shared" si="46"/>
        <v/>
      </c>
      <c r="I685" t="e">
        <f>VLOOKUP(B685,NRG_IBM!$A$1:$G$1986,2,FALSE)</f>
        <v>#N/A</v>
      </c>
    </row>
    <row r="686" spans="3:9" x14ac:dyDescent="0.25">
      <c r="C686" t="str">
        <f>IFERROR(VLOOKUP(B686,'NRG_MS Teams'!$A$1:$G$1981,2,FALSE),"")</f>
        <v/>
      </c>
      <c r="D686" t="str">
        <f t="shared" si="43"/>
        <v/>
      </c>
      <c r="E686" t="str">
        <f t="shared" si="44"/>
        <v/>
      </c>
      <c r="F686" t="e">
        <f>VLOOKUP(B686,'NRG_MS Teams'!$A$1:$G$1981,2,FALSE)</f>
        <v>#N/A</v>
      </c>
      <c r="G686" t="str">
        <f t="shared" si="45"/>
        <v/>
      </c>
      <c r="H686" t="str">
        <f t="shared" si="46"/>
        <v/>
      </c>
      <c r="I686" t="e">
        <f>VLOOKUP(B686,NRG_IBM!$A$1:$G$1986,2,FALSE)</f>
        <v>#N/A</v>
      </c>
    </row>
    <row r="687" spans="3:9" x14ac:dyDescent="0.25">
      <c r="C687" t="str">
        <f>IFERROR(VLOOKUP(B687,'NRG_MS Teams'!$A$1:$G$1981,2,FALSE),"")</f>
        <v/>
      </c>
      <c r="D687" t="str">
        <f t="shared" si="43"/>
        <v/>
      </c>
      <c r="E687" t="str">
        <f t="shared" si="44"/>
        <v/>
      </c>
      <c r="F687" t="e">
        <f>VLOOKUP(B687,'NRG_MS Teams'!$A$1:$G$1981,2,FALSE)</f>
        <v>#N/A</v>
      </c>
      <c r="G687" t="str">
        <f t="shared" si="45"/>
        <v/>
      </c>
      <c r="H687" t="str">
        <f t="shared" si="46"/>
        <v/>
      </c>
      <c r="I687" t="e">
        <f>VLOOKUP(B687,NRG_IBM!$A$1:$G$1986,2,FALSE)</f>
        <v>#N/A</v>
      </c>
    </row>
    <row r="688" spans="3:9" x14ac:dyDescent="0.25">
      <c r="C688" t="str">
        <f>IFERROR(VLOOKUP(B688,'NRG_MS Teams'!$A$1:$G$1981,2,FALSE),"")</f>
        <v/>
      </c>
      <c r="D688" t="str">
        <f t="shared" si="43"/>
        <v/>
      </c>
      <c r="E688" t="str">
        <f t="shared" si="44"/>
        <v/>
      </c>
      <c r="F688" t="e">
        <f>VLOOKUP(B688,'NRG_MS Teams'!$A$1:$G$1981,2,FALSE)</f>
        <v>#N/A</v>
      </c>
      <c r="G688" t="str">
        <f t="shared" si="45"/>
        <v/>
      </c>
      <c r="H688" t="str">
        <f t="shared" si="46"/>
        <v/>
      </c>
      <c r="I688" t="e">
        <f>VLOOKUP(B688,NRG_IBM!$A$1:$G$1986,2,FALSE)</f>
        <v>#N/A</v>
      </c>
    </row>
    <row r="689" spans="3:9" x14ac:dyDescent="0.25">
      <c r="C689" t="str">
        <f>IFERROR(VLOOKUP(B689,'NRG_MS Teams'!$A$1:$G$1981,2,FALSE),"")</f>
        <v/>
      </c>
      <c r="D689" t="str">
        <f t="shared" si="43"/>
        <v/>
      </c>
      <c r="E689" t="str">
        <f t="shared" si="44"/>
        <v/>
      </c>
      <c r="F689" t="e">
        <f>VLOOKUP(B689,'NRG_MS Teams'!$A$1:$G$1981,2,FALSE)</f>
        <v>#N/A</v>
      </c>
      <c r="G689" t="str">
        <f t="shared" si="45"/>
        <v/>
      </c>
      <c r="H689" t="str">
        <f t="shared" si="46"/>
        <v/>
      </c>
      <c r="I689" t="e">
        <f>VLOOKUP(B689,NRG_IBM!$A$1:$G$1986,2,FALSE)</f>
        <v>#N/A</v>
      </c>
    </row>
    <row r="690" spans="3:9" x14ac:dyDescent="0.25">
      <c r="C690" t="str">
        <f>IFERROR(VLOOKUP(B690,'NRG_MS Teams'!$A$1:$G$1981,2,FALSE),"")</f>
        <v/>
      </c>
      <c r="D690" t="str">
        <f t="shared" si="43"/>
        <v/>
      </c>
      <c r="E690" t="str">
        <f t="shared" si="44"/>
        <v/>
      </c>
      <c r="F690" t="e">
        <f>VLOOKUP(B690,'NRG_MS Teams'!$A$1:$G$1981,2,FALSE)</f>
        <v>#N/A</v>
      </c>
      <c r="G690" t="str">
        <f t="shared" si="45"/>
        <v/>
      </c>
      <c r="H690" t="str">
        <f t="shared" si="46"/>
        <v/>
      </c>
      <c r="I690" t="e">
        <f>VLOOKUP(B690,NRG_IBM!$A$1:$G$1986,2,FALSE)</f>
        <v>#N/A</v>
      </c>
    </row>
    <row r="691" spans="3:9" x14ac:dyDescent="0.25">
      <c r="C691" t="str">
        <f>IFERROR(VLOOKUP(B691,'NRG_MS Teams'!$A$1:$G$1981,2,FALSE),"")</f>
        <v/>
      </c>
      <c r="D691" t="str">
        <f t="shared" si="43"/>
        <v/>
      </c>
      <c r="E691" t="str">
        <f t="shared" si="44"/>
        <v/>
      </c>
      <c r="F691" t="e">
        <f>VLOOKUP(B691,'NRG_MS Teams'!$A$1:$G$1981,2,FALSE)</f>
        <v>#N/A</v>
      </c>
      <c r="G691" t="str">
        <f t="shared" si="45"/>
        <v/>
      </c>
      <c r="H691" t="str">
        <f t="shared" si="46"/>
        <v/>
      </c>
      <c r="I691" t="e">
        <f>VLOOKUP(B691,NRG_IBM!$A$1:$G$1986,2,FALSE)</f>
        <v>#N/A</v>
      </c>
    </row>
    <row r="692" spans="3:9" x14ac:dyDescent="0.25">
      <c r="C692" t="str">
        <f>IFERROR(VLOOKUP(B692,'NRG_MS Teams'!$A$1:$G$1981,2,FALSE),"")</f>
        <v/>
      </c>
      <c r="D692" t="str">
        <f t="shared" si="43"/>
        <v/>
      </c>
      <c r="E692" t="str">
        <f t="shared" si="44"/>
        <v/>
      </c>
      <c r="F692" t="e">
        <f>VLOOKUP(B692,'NRG_MS Teams'!$A$1:$G$1981,2,FALSE)</f>
        <v>#N/A</v>
      </c>
      <c r="G692" t="str">
        <f t="shared" si="45"/>
        <v/>
      </c>
      <c r="H692" t="str">
        <f t="shared" si="46"/>
        <v/>
      </c>
      <c r="I692" t="e">
        <f>VLOOKUP(B692,NRG_IBM!$A$1:$G$1986,2,FALSE)</f>
        <v>#N/A</v>
      </c>
    </row>
    <row r="693" spans="3:9" x14ac:dyDescent="0.25">
      <c r="C693" t="str">
        <f>IFERROR(VLOOKUP(B693,'NRG_MS Teams'!$A$1:$G$1981,2,FALSE),"")</f>
        <v/>
      </c>
      <c r="D693" t="str">
        <f t="shared" si="43"/>
        <v/>
      </c>
      <c r="E693" t="str">
        <f t="shared" si="44"/>
        <v/>
      </c>
      <c r="F693" t="e">
        <f>VLOOKUP(B693,'NRG_MS Teams'!$A$1:$G$1981,2,FALSE)</f>
        <v>#N/A</v>
      </c>
      <c r="G693" t="str">
        <f t="shared" si="45"/>
        <v/>
      </c>
      <c r="H693" t="str">
        <f t="shared" si="46"/>
        <v/>
      </c>
      <c r="I693" t="e">
        <f>VLOOKUP(B693,NRG_IBM!$A$1:$G$1986,2,FALSE)</f>
        <v>#N/A</v>
      </c>
    </row>
    <row r="694" spans="3:9" x14ac:dyDescent="0.25">
      <c r="C694" t="str">
        <f>IFERROR(VLOOKUP(B694,'NRG_MS Teams'!$A$1:$G$1981,2,FALSE),"")</f>
        <v/>
      </c>
      <c r="D694" t="str">
        <f t="shared" si="43"/>
        <v/>
      </c>
      <c r="E694" t="str">
        <f t="shared" si="44"/>
        <v/>
      </c>
      <c r="F694" t="e">
        <f>VLOOKUP(B694,'NRG_MS Teams'!$A$1:$G$1981,2,FALSE)</f>
        <v>#N/A</v>
      </c>
      <c r="G694" t="str">
        <f t="shared" si="45"/>
        <v/>
      </c>
      <c r="H694" t="str">
        <f t="shared" si="46"/>
        <v/>
      </c>
      <c r="I694" t="e">
        <f>VLOOKUP(B694,NRG_IBM!$A$1:$G$1986,2,FALSE)</f>
        <v>#N/A</v>
      </c>
    </row>
    <row r="695" spans="3:9" x14ac:dyDescent="0.25">
      <c r="C695" t="str">
        <f>IFERROR(VLOOKUP(B695,'NRG_MS Teams'!$A$1:$G$1981,2,FALSE),"")</f>
        <v/>
      </c>
      <c r="D695" t="str">
        <f t="shared" si="43"/>
        <v/>
      </c>
      <c r="E695" t="str">
        <f t="shared" si="44"/>
        <v/>
      </c>
      <c r="F695" t="e">
        <f>VLOOKUP(B695,'NRG_MS Teams'!$A$1:$G$1981,2,FALSE)</f>
        <v>#N/A</v>
      </c>
      <c r="G695" t="str">
        <f t="shared" si="45"/>
        <v/>
      </c>
      <c r="H695" t="str">
        <f t="shared" si="46"/>
        <v/>
      </c>
      <c r="I695" t="e">
        <f>VLOOKUP(B695,NRG_IBM!$A$1:$G$1986,2,FALSE)</f>
        <v>#N/A</v>
      </c>
    </row>
    <row r="696" spans="3:9" x14ac:dyDescent="0.25">
      <c r="C696" t="str">
        <f>IFERROR(VLOOKUP(B696,'NRG_MS Teams'!$A$1:$G$1981,2,FALSE),"")</f>
        <v/>
      </c>
      <c r="D696" t="str">
        <f t="shared" si="43"/>
        <v/>
      </c>
      <c r="E696" t="str">
        <f t="shared" si="44"/>
        <v/>
      </c>
      <c r="F696" t="e">
        <f>VLOOKUP(B696,'NRG_MS Teams'!$A$1:$G$1981,2,FALSE)</f>
        <v>#N/A</v>
      </c>
      <c r="G696" t="str">
        <f t="shared" si="45"/>
        <v/>
      </c>
      <c r="H696" t="str">
        <f t="shared" si="46"/>
        <v/>
      </c>
      <c r="I696" t="e">
        <f>VLOOKUP(B696,NRG_IBM!$A$1:$G$1986,2,FALSE)</f>
        <v>#N/A</v>
      </c>
    </row>
    <row r="697" spans="3:9" x14ac:dyDescent="0.25">
      <c r="C697" t="str">
        <f>IFERROR(VLOOKUP(B697,'NRG_MS Teams'!$A$1:$G$1981,2,FALSE),"")</f>
        <v/>
      </c>
      <c r="D697" t="str">
        <f t="shared" si="43"/>
        <v/>
      </c>
      <c r="E697" t="str">
        <f t="shared" si="44"/>
        <v/>
      </c>
      <c r="F697" t="e">
        <f>VLOOKUP(B697,'NRG_MS Teams'!$A$1:$G$1981,2,FALSE)</f>
        <v>#N/A</v>
      </c>
      <c r="G697" t="str">
        <f t="shared" si="45"/>
        <v/>
      </c>
      <c r="H697" t="str">
        <f t="shared" si="46"/>
        <v/>
      </c>
      <c r="I697" t="e">
        <f>VLOOKUP(B697,NRG_IBM!$A$1:$G$1986,2,FALSE)</f>
        <v>#N/A</v>
      </c>
    </row>
    <row r="698" spans="3:9" x14ac:dyDescent="0.25">
      <c r="C698" t="str">
        <f>IFERROR(VLOOKUP(B698,'NRG_MS Teams'!$A$1:$G$1981,2,FALSE),"")</f>
        <v/>
      </c>
      <c r="D698" t="str">
        <f t="shared" si="43"/>
        <v/>
      </c>
      <c r="E698" t="str">
        <f t="shared" si="44"/>
        <v/>
      </c>
      <c r="F698" t="e">
        <f>VLOOKUP(B698,'NRG_MS Teams'!$A$1:$G$1981,2,FALSE)</f>
        <v>#N/A</v>
      </c>
      <c r="G698" t="str">
        <f t="shared" si="45"/>
        <v/>
      </c>
      <c r="H698" t="str">
        <f t="shared" si="46"/>
        <v/>
      </c>
      <c r="I698" t="e">
        <f>VLOOKUP(B698,NRG_IBM!$A$1:$G$1986,2,FALSE)</f>
        <v>#N/A</v>
      </c>
    </row>
    <row r="699" spans="3:9" x14ac:dyDescent="0.25">
      <c r="C699" t="str">
        <f>IFERROR(VLOOKUP(B699,'NRG_MS Teams'!$A$1:$G$1981,2,FALSE),"")</f>
        <v/>
      </c>
      <c r="D699" t="str">
        <f t="shared" si="43"/>
        <v/>
      </c>
      <c r="E699" t="str">
        <f t="shared" si="44"/>
        <v/>
      </c>
      <c r="F699" t="e">
        <f>VLOOKUP(B699,'NRG_MS Teams'!$A$1:$G$1981,2,FALSE)</f>
        <v>#N/A</v>
      </c>
      <c r="G699" t="str">
        <f t="shared" si="45"/>
        <v/>
      </c>
      <c r="H699" t="str">
        <f t="shared" si="46"/>
        <v/>
      </c>
      <c r="I699" t="e">
        <f>VLOOKUP(B699,NRG_IBM!$A$1:$G$1986,2,FALSE)</f>
        <v>#N/A</v>
      </c>
    </row>
    <row r="700" spans="3:9" x14ac:dyDescent="0.25">
      <c r="C700" t="str">
        <f>IFERROR(VLOOKUP(B700,'NRG_MS Teams'!$A$1:$G$1981,2,FALSE),"")</f>
        <v/>
      </c>
      <c r="D700" t="str">
        <f t="shared" si="43"/>
        <v/>
      </c>
      <c r="E700" t="str">
        <f t="shared" si="44"/>
        <v/>
      </c>
      <c r="F700" t="e">
        <f>VLOOKUP(B700,'NRG_MS Teams'!$A$1:$G$1981,2,FALSE)</f>
        <v>#N/A</v>
      </c>
      <c r="G700" t="str">
        <f t="shared" si="45"/>
        <v/>
      </c>
      <c r="H700" t="str">
        <f t="shared" si="46"/>
        <v/>
      </c>
      <c r="I700" t="e">
        <f>VLOOKUP(B700,NRG_IBM!$A$1:$G$1986,2,FALSE)</f>
        <v>#N/A</v>
      </c>
    </row>
    <row r="701" spans="3:9" x14ac:dyDescent="0.25">
      <c r="C701" t="str">
        <f>IFERROR(VLOOKUP(B701,'NRG_MS Teams'!$A$1:$G$1981,2,FALSE),"")</f>
        <v/>
      </c>
      <c r="D701" t="str">
        <f t="shared" si="43"/>
        <v/>
      </c>
      <c r="E701" t="str">
        <f t="shared" si="44"/>
        <v/>
      </c>
      <c r="F701" t="e">
        <f>VLOOKUP(B701,'NRG_MS Teams'!$A$1:$G$1981,2,FALSE)</f>
        <v>#N/A</v>
      </c>
      <c r="G701" t="str">
        <f t="shared" si="45"/>
        <v/>
      </c>
      <c r="H701" t="str">
        <f t="shared" si="46"/>
        <v/>
      </c>
      <c r="I701" t="e">
        <f>VLOOKUP(B701,NRG_IBM!$A$1:$G$1986,2,FALSE)</f>
        <v>#N/A</v>
      </c>
    </row>
    <row r="702" spans="3:9" x14ac:dyDescent="0.25">
      <c r="C702" t="str">
        <f>IFERROR(VLOOKUP(B702,'NRG_MS Teams'!$A$1:$G$1981,2,FALSE),"")</f>
        <v/>
      </c>
      <c r="D702" t="str">
        <f t="shared" si="43"/>
        <v/>
      </c>
      <c r="E702" t="str">
        <f t="shared" si="44"/>
        <v/>
      </c>
      <c r="F702" t="e">
        <f>VLOOKUP(B702,'NRG_MS Teams'!$A$1:$G$1981,2,FALSE)</f>
        <v>#N/A</v>
      </c>
      <c r="G702" t="str">
        <f t="shared" si="45"/>
        <v/>
      </c>
      <c r="H702" t="str">
        <f t="shared" si="46"/>
        <v/>
      </c>
      <c r="I702" t="e">
        <f>VLOOKUP(B702,NRG_IBM!$A$1:$G$1986,2,FALSE)</f>
        <v>#N/A</v>
      </c>
    </row>
    <row r="703" spans="3:9" x14ac:dyDescent="0.25">
      <c r="C703" t="str">
        <f>IFERROR(VLOOKUP(B703,'NRG_MS Teams'!$A$1:$G$1981,2,FALSE),"")</f>
        <v/>
      </c>
      <c r="D703" t="str">
        <f t="shared" si="43"/>
        <v/>
      </c>
      <c r="E703" t="str">
        <f t="shared" si="44"/>
        <v/>
      </c>
      <c r="F703" t="e">
        <f>VLOOKUP(B703,'NRG_MS Teams'!$A$1:$G$1981,2,FALSE)</f>
        <v>#N/A</v>
      </c>
      <c r="G703" t="str">
        <f t="shared" si="45"/>
        <v/>
      </c>
      <c r="H703" t="str">
        <f t="shared" si="46"/>
        <v/>
      </c>
      <c r="I703" t="e">
        <f>VLOOKUP(B703,NRG_IBM!$A$1:$G$1986,2,FALSE)</f>
        <v>#N/A</v>
      </c>
    </row>
    <row r="704" spans="3:9" x14ac:dyDescent="0.25">
      <c r="C704" t="str">
        <f>IFERROR(VLOOKUP(B704,'NRG_MS Teams'!$A$1:$G$1981,2,FALSE),"")</f>
        <v/>
      </c>
      <c r="D704" t="str">
        <f t="shared" si="43"/>
        <v/>
      </c>
      <c r="E704" t="str">
        <f t="shared" si="44"/>
        <v/>
      </c>
      <c r="F704" t="e">
        <f>VLOOKUP(B704,'NRG_MS Teams'!$A$1:$G$1981,2,FALSE)</f>
        <v>#N/A</v>
      </c>
      <c r="G704" t="str">
        <f t="shared" si="45"/>
        <v/>
      </c>
      <c r="H704" t="str">
        <f t="shared" si="46"/>
        <v/>
      </c>
      <c r="I704" t="e">
        <f>VLOOKUP(B704,NRG_IBM!$A$1:$G$1986,2,FALSE)</f>
        <v>#N/A</v>
      </c>
    </row>
    <row r="705" spans="3:9" x14ac:dyDescent="0.25">
      <c r="C705" t="str">
        <f>IFERROR(VLOOKUP(B705,'NRG_MS Teams'!$A$1:$G$1981,2,FALSE),"")</f>
        <v/>
      </c>
      <c r="D705" t="str">
        <f t="shared" ref="D705:D768" si="47">IF(E705="","","x")</f>
        <v/>
      </c>
      <c r="E705" t="str">
        <f t="shared" si="44"/>
        <v/>
      </c>
      <c r="F705" t="e">
        <f>VLOOKUP(B705,'NRG_MS Teams'!$A$1:$G$1981,2,FALSE)</f>
        <v>#N/A</v>
      </c>
      <c r="G705" t="str">
        <f t="shared" si="45"/>
        <v/>
      </c>
      <c r="H705" t="str">
        <f t="shared" si="46"/>
        <v/>
      </c>
      <c r="I705" t="e">
        <f>VLOOKUP(B705,NRG_IBM!$A$1:$G$1986,2,FALSE)</f>
        <v>#N/A</v>
      </c>
    </row>
    <row r="706" spans="3:9" x14ac:dyDescent="0.25">
      <c r="C706" t="str">
        <f>IFERROR(VLOOKUP(B706,'NRG_MS Teams'!$A$1:$G$1981,2,FALSE),"")</f>
        <v/>
      </c>
      <c r="D706" t="str">
        <f t="shared" si="47"/>
        <v/>
      </c>
      <c r="E706" t="str">
        <f t="shared" ref="E706:E769" si="48">IFERROR(F706,"")</f>
        <v/>
      </c>
      <c r="F706" t="e">
        <f>VLOOKUP(B706,'NRG_MS Teams'!$A$1:$G$1981,2,FALSE)</f>
        <v>#N/A</v>
      </c>
      <c r="G706" t="str">
        <f t="shared" ref="G706:G769" si="49">IF(H706="","","x")</f>
        <v/>
      </c>
      <c r="H706" t="str">
        <f t="shared" ref="H706:H769" si="50">IFERROR(I706,"")</f>
        <v/>
      </c>
      <c r="I706" t="e">
        <f>VLOOKUP(B706,NRG_IBM!$A$1:$G$1986,2,FALSE)</f>
        <v>#N/A</v>
      </c>
    </row>
    <row r="707" spans="3:9" x14ac:dyDescent="0.25">
      <c r="C707" t="str">
        <f>IFERROR(VLOOKUP(B707,'NRG_MS Teams'!$A$1:$G$1981,2,FALSE),"")</f>
        <v/>
      </c>
      <c r="D707" t="str">
        <f t="shared" si="47"/>
        <v/>
      </c>
      <c r="E707" t="str">
        <f t="shared" si="48"/>
        <v/>
      </c>
      <c r="F707" t="e">
        <f>VLOOKUP(B707,'NRG_MS Teams'!$A$1:$G$1981,2,FALSE)</f>
        <v>#N/A</v>
      </c>
      <c r="G707" t="str">
        <f t="shared" si="49"/>
        <v/>
      </c>
      <c r="H707" t="str">
        <f t="shared" si="50"/>
        <v/>
      </c>
      <c r="I707" t="e">
        <f>VLOOKUP(B707,NRG_IBM!$A$1:$G$1986,2,FALSE)</f>
        <v>#N/A</v>
      </c>
    </row>
    <row r="708" spans="3:9" x14ac:dyDescent="0.25">
      <c r="C708" t="str">
        <f>IFERROR(VLOOKUP(B708,'NRG_MS Teams'!$A$1:$G$1981,2,FALSE),"")</f>
        <v/>
      </c>
      <c r="D708" t="str">
        <f t="shared" si="47"/>
        <v/>
      </c>
      <c r="E708" t="str">
        <f t="shared" si="48"/>
        <v/>
      </c>
      <c r="F708" t="e">
        <f>VLOOKUP(B708,'NRG_MS Teams'!$A$1:$G$1981,2,FALSE)</f>
        <v>#N/A</v>
      </c>
      <c r="G708" t="str">
        <f t="shared" si="49"/>
        <v/>
      </c>
      <c r="H708" t="str">
        <f t="shared" si="50"/>
        <v/>
      </c>
      <c r="I708" t="e">
        <f>VLOOKUP(B708,NRG_IBM!$A$1:$G$1986,2,FALSE)</f>
        <v>#N/A</v>
      </c>
    </row>
    <row r="709" spans="3:9" x14ac:dyDescent="0.25">
      <c r="C709" t="str">
        <f>IFERROR(VLOOKUP(B709,'NRG_MS Teams'!$A$1:$G$1981,2,FALSE),"")</f>
        <v/>
      </c>
      <c r="D709" t="str">
        <f t="shared" si="47"/>
        <v/>
      </c>
      <c r="E709" t="str">
        <f t="shared" si="48"/>
        <v/>
      </c>
      <c r="F709" t="e">
        <f>VLOOKUP(B709,'NRG_MS Teams'!$A$1:$G$1981,2,FALSE)</f>
        <v>#N/A</v>
      </c>
      <c r="G709" t="str">
        <f t="shared" si="49"/>
        <v/>
      </c>
      <c r="H709" t="str">
        <f t="shared" si="50"/>
        <v/>
      </c>
      <c r="I709" t="e">
        <f>VLOOKUP(B709,NRG_IBM!$A$1:$G$1986,2,FALSE)</f>
        <v>#N/A</v>
      </c>
    </row>
    <row r="710" spans="3:9" x14ac:dyDescent="0.25">
      <c r="C710" t="str">
        <f>IFERROR(VLOOKUP(B710,'NRG_MS Teams'!$A$1:$G$1981,2,FALSE),"")</f>
        <v/>
      </c>
      <c r="D710" t="str">
        <f t="shared" si="47"/>
        <v/>
      </c>
      <c r="E710" t="str">
        <f t="shared" si="48"/>
        <v/>
      </c>
      <c r="F710" t="e">
        <f>VLOOKUP(B710,'NRG_MS Teams'!$A$1:$G$1981,2,FALSE)</f>
        <v>#N/A</v>
      </c>
      <c r="G710" t="str">
        <f t="shared" si="49"/>
        <v/>
      </c>
      <c r="H710" t="str">
        <f t="shared" si="50"/>
        <v/>
      </c>
      <c r="I710" t="e">
        <f>VLOOKUP(B710,NRG_IBM!$A$1:$G$1986,2,FALSE)</f>
        <v>#N/A</v>
      </c>
    </row>
    <row r="711" spans="3:9" x14ac:dyDescent="0.25">
      <c r="C711" t="str">
        <f>IFERROR(VLOOKUP(B711,'NRG_MS Teams'!$A$1:$G$1981,2,FALSE),"")</f>
        <v/>
      </c>
      <c r="D711" t="str">
        <f t="shared" si="47"/>
        <v/>
      </c>
      <c r="E711" t="str">
        <f t="shared" si="48"/>
        <v/>
      </c>
      <c r="F711" t="e">
        <f>VLOOKUP(B711,'NRG_MS Teams'!$A$1:$G$1981,2,FALSE)</f>
        <v>#N/A</v>
      </c>
      <c r="G711" t="str">
        <f t="shared" si="49"/>
        <v/>
      </c>
      <c r="H711" t="str">
        <f t="shared" si="50"/>
        <v/>
      </c>
      <c r="I711" t="e">
        <f>VLOOKUP(B711,NRG_IBM!$A$1:$G$1986,2,FALSE)</f>
        <v>#N/A</v>
      </c>
    </row>
    <row r="712" spans="3:9" x14ac:dyDescent="0.25">
      <c r="C712" t="str">
        <f>IFERROR(VLOOKUP(B712,'NRG_MS Teams'!$A$1:$G$1981,2,FALSE),"")</f>
        <v/>
      </c>
      <c r="D712" t="str">
        <f t="shared" si="47"/>
        <v/>
      </c>
      <c r="E712" t="str">
        <f t="shared" si="48"/>
        <v/>
      </c>
      <c r="F712" t="e">
        <f>VLOOKUP(B712,'NRG_MS Teams'!$A$1:$G$1981,2,FALSE)</f>
        <v>#N/A</v>
      </c>
      <c r="G712" t="str">
        <f t="shared" si="49"/>
        <v/>
      </c>
      <c r="H712" t="str">
        <f t="shared" si="50"/>
        <v/>
      </c>
      <c r="I712" t="e">
        <f>VLOOKUP(B712,NRG_IBM!$A$1:$G$1986,2,FALSE)</f>
        <v>#N/A</v>
      </c>
    </row>
    <row r="713" spans="3:9" x14ac:dyDescent="0.25">
      <c r="C713" t="str">
        <f>IFERROR(VLOOKUP(B713,'NRG_MS Teams'!$A$1:$G$1981,2,FALSE),"")</f>
        <v/>
      </c>
      <c r="D713" t="str">
        <f t="shared" si="47"/>
        <v/>
      </c>
      <c r="E713" t="str">
        <f t="shared" si="48"/>
        <v/>
      </c>
      <c r="F713" t="e">
        <f>VLOOKUP(B713,'NRG_MS Teams'!$A$1:$G$1981,2,FALSE)</f>
        <v>#N/A</v>
      </c>
      <c r="G713" t="str">
        <f t="shared" si="49"/>
        <v/>
      </c>
      <c r="H713" t="str">
        <f t="shared" si="50"/>
        <v/>
      </c>
      <c r="I713" t="e">
        <f>VLOOKUP(B713,NRG_IBM!$A$1:$G$1986,2,FALSE)</f>
        <v>#N/A</v>
      </c>
    </row>
    <row r="714" spans="3:9" x14ac:dyDescent="0.25">
      <c r="C714" t="str">
        <f>IFERROR(VLOOKUP(B714,'NRG_MS Teams'!$A$1:$G$1981,2,FALSE),"")</f>
        <v/>
      </c>
      <c r="D714" t="str">
        <f t="shared" si="47"/>
        <v/>
      </c>
      <c r="E714" t="str">
        <f t="shared" si="48"/>
        <v/>
      </c>
      <c r="F714" t="e">
        <f>VLOOKUP(B714,'NRG_MS Teams'!$A$1:$G$1981,2,FALSE)</f>
        <v>#N/A</v>
      </c>
      <c r="G714" t="str">
        <f t="shared" si="49"/>
        <v/>
      </c>
      <c r="H714" t="str">
        <f t="shared" si="50"/>
        <v/>
      </c>
      <c r="I714" t="e">
        <f>VLOOKUP(B714,NRG_IBM!$A$1:$G$1986,2,FALSE)</f>
        <v>#N/A</v>
      </c>
    </row>
    <row r="715" spans="3:9" x14ac:dyDescent="0.25">
      <c r="C715" t="str">
        <f>IFERROR(VLOOKUP(B715,'NRG_MS Teams'!$A$1:$G$1981,2,FALSE),"")</f>
        <v/>
      </c>
      <c r="D715" t="str">
        <f t="shared" si="47"/>
        <v/>
      </c>
      <c r="E715" t="str">
        <f t="shared" si="48"/>
        <v/>
      </c>
      <c r="F715" t="e">
        <f>VLOOKUP(B715,'NRG_MS Teams'!$A$1:$G$1981,2,FALSE)</f>
        <v>#N/A</v>
      </c>
      <c r="G715" t="str">
        <f t="shared" si="49"/>
        <v/>
      </c>
      <c r="H715" t="str">
        <f t="shared" si="50"/>
        <v/>
      </c>
      <c r="I715" t="e">
        <f>VLOOKUP(B715,NRG_IBM!$A$1:$G$1986,2,FALSE)</f>
        <v>#N/A</v>
      </c>
    </row>
    <row r="716" spans="3:9" x14ac:dyDescent="0.25">
      <c r="C716" t="str">
        <f>IFERROR(VLOOKUP(B716,'NRG_MS Teams'!$A$1:$G$1981,2,FALSE),"")</f>
        <v/>
      </c>
      <c r="D716" t="str">
        <f t="shared" si="47"/>
        <v/>
      </c>
      <c r="E716" t="str">
        <f t="shared" si="48"/>
        <v/>
      </c>
      <c r="F716" t="e">
        <f>VLOOKUP(B716,'NRG_MS Teams'!$A$1:$G$1981,2,FALSE)</f>
        <v>#N/A</v>
      </c>
      <c r="G716" t="str">
        <f t="shared" si="49"/>
        <v/>
      </c>
      <c r="H716" t="str">
        <f t="shared" si="50"/>
        <v/>
      </c>
      <c r="I716" t="e">
        <f>VLOOKUP(B716,NRG_IBM!$A$1:$G$1986,2,FALSE)</f>
        <v>#N/A</v>
      </c>
    </row>
    <row r="717" spans="3:9" x14ac:dyDescent="0.25">
      <c r="C717" t="str">
        <f>IFERROR(VLOOKUP(B717,'NRG_MS Teams'!$A$1:$G$1981,2,FALSE),"")</f>
        <v/>
      </c>
      <c r="D717" t="str">
        <f t="shared" si="47"/>
        <v/>
      </c>
      <c r="E717" t="str">
        <f t="shared" si="48"/>
        <v/>
      </c>
      <c r="F717" t="e">
        <f>VLOOKUP(B717,'NRG_MS Teams'!$A$1:$G$1981,2,FALSE)</f>
        <v>#N/A</v>
      </c>
      <c r="G717" t="str">
        <f t="shared" si="49"/>
        <v/>
      </c>
      <c r="H717" t="str">
        <f t="shared" si="50"/>
        <v/>
      </c>
      <c r="I717" t="e">
        <f>VLOOKUP(B717,NRG_IBM!$A$1:$G$1986,2,FALSE)</f>
        <v>#N/A</v>
      </c>
    </row>
    <row r="718" spans="3:9" x14ac:dyDescent="0.25">
      <c r="C718" t="str">
        <f>IFERROR(VLOOKUP(B718,'NRG_MS Teams'!$A$1:$G$1981,2,FALSE),"")</f>
        <v/>
      </c>
      <c r="D718" t="str">
        <f t="shared" si="47"/>
        <v/>
      </c>
      <c r="E718" t="str">
        <f t="shared" si="48"/>
        <v/>
      </c>
      <c r="F718" t="e">
        <f>VLOOKUP(B718,'NRG_MS Teams'!$A$1:$G$1981,2,FALSE)</f>
        <v>#N/A</v>
      </c>
      <c r="G718" t="str">
        <f t="shared" si="49"/>
        <v/>
      </c>
      <c r="H718" t="str">
        <f t="shared" si="50"/>
        <v/>
      </c>
      <c r="I718" t="e">
        <f>VLOOKUP(B718,NRG_IBM!$A$1:$G$1986,2,FALSE)</f>
        <v>#N/A</v>
      </c>
    </row>
    <row r="719" spans="3:9" x14ac:dyDescent="0.25">
      <c r="C719" t="str">
        <f>IFERROR(VLOOKUP(B719,'NRG_MS Teams'!$A$1:$G$1981,2,FALSE),"")</f>
        <v/>
      </c>
      <c r="D719" t="str">
        <f t="shared" si="47"/>
        <v/>
      </c>
      <c r="E719" t="str">
        <f t="shared" si="48"/>
        <v/>
      </c>
      <c r="F719" t="e">
        <f>VLOOKUP(B719,'NRG_MS Teams'!$A$1:$G$1981,2,FALSE)</f>
        <v>#N/A</v>
      </c>
      <c r="G719" t="str">
        <f t="shared" si="49"/>
        <v/>
      </c>
      <c r="H719" t="str">
        <f t="shared" si="50"/>
        <v/>
      </c>
      <c r="I719" t="e">
        <f>VLOOKUP(B719,NRG_IBM!$A$1:$G$1986,2,FALSE)</f>
        <v>#N/A</v>
      </c>
    </row>
    <row r="720" spans="3:9" x14ac:dyDescent="0.25">
      <c r="C720" t="str">
        <f>IFERROR(VLOOKUP(B720,'NRG_MS Teams'!$A$1:$G$1981,2,FALSE),"")</f>
        <v/>
      </c>
      <c r="D720" t="str">
        <f t="shared" si="47"/>
        <v/>
      </c>
      <c r="E720" t="str">
        <f t="shared" si="48"/>
        <v/>
      </c>
      <c r="F720" t="e">
        <f>VLOOKUP(B720,'NRG_MS Teams'!$A$1:$G$1981,2,FALSE)</f>
        <v>#N/A</v>
      </c>
      <c r="G720" t="str">
        <f t="shared" si="49"/>
        <v/>
      </c>
      <c r="H720" t="str">
        <f t="shared" si="50"/>
        <v/>
      </c>
      <c r="I720" t="e">
        <f>VLOOKUP(B720,NRG_IBM!$A$1:$G$1986,2,FALSE)</f>
        <v>#N/A</v>
      </c>
    </row>
    <row r="721" spans="3:9" x14ac:dyDescent="0.25">
      <c r="C721" t="str">
        <f>IFERROR(VLOOKUP(B721,'NRG_MS Teams'!$A$1:$G$1981,2,FALSE),"")</f>
        <v/>
      </c>
      <c r="D721" t="str">
        <f t="shared" si="47"/>
        <v/>
      </c>
      <c r="E721" t="str">
        <f t="shared" si="48"/>
        <v/>
      </c>
      <c r="F721" t="e">
        <f>VLOOKUP(B721,'NRG_MS Teams'!$A$1:$G$1981,2,FALSE)</f>
        <v>#N/A</v>
      </c>
      <c r="G721" t="str">
        <f t="shared" si="49"/>
        <v/>
      </c>
      <c r="H721" t="str">
        <f t="shared" si="50"/>
        <v/>
      </c>
      <c r="I721" t="e">
        <f>VLOOKUP(B721,NRG_IBM!$A$1:$G$1986,2,FALSE)</f>
        <v>#N/A</v>
      </c>
    </row>
    <row r="722" spans="3:9" x14ac:dyDescent="0.25">
      <c r="C722" t="str">
        <f>IFERROR(VLOOKUP(B722,'NRG_MS Teams'!$A$1:$G$1981,2,FALSE),"")</f>
        <v/>
      </c>
      <c r="D722" t="str">
        <f t="shared" si="47"/>
        <v/>
      </c>
      <c r="E722" t="str">
        <f t="shared" si="48"/>
        <v/>
      </c>
      <c r="F722" t="e">
        <f>VLOOKUP(B722,'NRG_MS Teams'!$A$1:$G$1981,2,FALSE)</f>
        <v>#N/A</v>
      </c>
      <c r="G722" t="str">
        <f t="shared" si="49"/>
        <v/>
      </c>
      <c r="H722" t="str">
        <f t="shared" si="50"/>
        <v/>
      </c>
      <c r="I722" t="e">
        <f>VLOOKUP(B722,NRG_IBM!$A$1:$G$1986,2,FALSE)</f>
        <v>#N/A</v>
      </c>
    </row>
    <row r="723" spans="3:9" x14ac:dyDescent="0.25">
      <c r="C723" t="str">
        <f>IFERROR(VLOOKUP(B723,'NRG_MS Teams'!$A$1:$G$1981,2,FALSE),"")</f>
        <v/>
      </c>
      <c r="D723" t="str">
        <f t="shared" si="47"/>
        <v/>
      </c>
      <c r="E723" t="str">
        <f t="shared" si="48"/>
        <v/>
      </c>
      <c r="F723" t="e">
        <f>VLOOKUP(B723,'NRG_MS Teams'!$A$1:$G$1981,2,FALSE)</f>
        <v>#N/A</v>
      </c>
      <c r="G723" t="str">
        <f t="shared" si="49"/>
        <v/>
      </c>
      <c r="H723" t="str">
        <f t="shared" si="50"/>
        <v/>
      </c>
      <c r="I723" t="e">
        <f>VLOOKUP(B723,NRG_IBM!$A$1:$G$1986,2,FALSE)</f>
        <v>#N/A</v>
      </c>
    </row>
    <row r="724" spans="3:9" x14ac:dyDescent="0.25">
      <c r="C724" t="str">
        <f>IFERROR(VLOOKUP(B724,'NRG_MS Teams'!$A$1:$G$1981,2,FALSE),"")</f>
        <v/>
      </c>
      <c r="D724" t="str">
        <f t="shared" si="47"/>
        <v/>
      </c>
      <c r="E724" t="str">
        <f t="shared" si="48"/>
        <v/>
      </c>
      <c r="F724" t="e">
        <f>VLOOKUP(B724,'NRG_MS Teams'!$A$1:$G$1981,2,FALSE)</f>
        <v>#N/A</v>
      </c>
      <c r="G724" t="str">
        <f t="shared" si="49"/>
        <v/>
      </c>
      <c r="H724" t="str">
        <f t="shared" si="50"/>
        <v/>
      </c>
      <c r="I724" t="e">
        <f>VLOOKUP(B724,NRG_IBM!$A$1:$G$1986,2,FALSE)</f>
        <v>#N/A</v>
      </c>
    </row>
    <row r="725" spans="3:9" x14ac:dyDescent="0.25">
      <c r="C725" t="str">
        <f>IFERROR(VLOOKUP(B725,'NRG_MS Teams'!$A$1:$G$1981,2,FALSE),"")</f>
        <v/>
      </c>
      <c r="D725" t="str">
        <f t="shared" si="47"/>
        <v/>
      </c>
      <c r="E725" t="str">
        <f t="shared" si="48"/>
        <v/>
      </c>
      <c r="F725" t="e">
        <f>VLOOKUP(B725,'NRG_MS Teams'!$A$1:$G$1981,2,FALSE)</f>
        <v>#N/A</v>
      </c>
      <c r="G725" t="str">
        <f t="shared" si="49"/>
        <v/>
      </c>
      <c r="H725" t="str">
        <f t="shared" si="50"/>
        <v/>
      </c>
      <c r="I725" t="e">
        <f>VLOOKUP(B725,NRG_IBM!$A$1:$G$1986,2,FALSE)</f>
        <v>#N/A</v>
      </c>
    </row>
    <row r="726" spans="3:9" x14ac:dyDescent="0.25">
      <c r="C726" t="str">
        <f>IFERROR(VLOOKUP(B726,'NRG_MS Teams'!$A$1:$G$1981,2,FALSE),"")</f>
        <v/>
      </c>
      <c r="D726" t="str">
        <f t="shared" si="47"/>
        <v/>
      </c>
      <c r="E726" t="str">
        <f t="shared" si="48"/>
        <v/>
      </c>
      <c r="F726" t="e">
        <f>VLOOKUP(B726,'NRG_MS Teams'!$A$1:$G$1981,2,FALSE)</f>
        <v>#N/A</v>
      </c>
      <c r="G726" t="str">
        <f t="shared" si="49"/>
        <v/>
      </c>
      <c r="H726" t="str">
        <f t="shared" si="50"/>
        <v/>
      </c>
      <c r="I726" t="e">
        <f>VLOOKUP(B726,NRG_IBM!$A$1:$G$1986,2,FALSE)</f>
        <v>#N/A</v>
      </c>
    </row>
    <row r="727" spans="3:9" x14ac:dyDescent="0.25">
      <c r="C727" t="str">
        <f>IFERROR(VLOOKUP(B727,'NRG_MS Teams'!$A$1:$G$1981,2,FALSE),"")</f>
        <v/>
      </c>
      <c r="D727" t="str">
        <f t="shared" si="47"/>
        <v/>
      </c>
      <c r="E727" t="str">
        <f t="shared" si="48"/>
        <v/>
      </c>
      <c r="F727" t="e">
        <f>VLOOKUP(B727,'NRG_MS Teams'!$A$1:$G$1981,2,FALSE)</f>
        <v>#N/A</v>
      </c>
      <c r="G727" t="str">
        <f t="shared" si="49"/>
        <v/>
      </c>
      <c r="H727" t="str">
        <f t="shared" si="50"/>
        <v/>
      </c>
      <c r="I727" t="e">
        <f>VLOOKUP(B727,NRG_IBM!$A$1:$G$1986,2,FALSE)</f>
        <v>#N/A</v>
      </c>
    </row>
    <row r="728" spans="3:9" x14ac:dyDescent="0.25">
      <c r="C728" t="str">
        <f>IFERROR(VLOOKUP(B728,'NRG_MS Teams'!$A$1:$G$1981,2,FALSE),"")</f>
        <v/>
      </c>
      <c r="D728" t="str">
        <f t="shared" si="47"/>
        <v/>
      </c>
      <c r="E728" t="str">
        <f t="shared" si="48"/>
        <v/>
      </c>
      <c r="F728" t="e">
        <f>VLOOKUP(B728,'NRG_MS Teams'!$A$1:$G$1981,2,FALSE)</f>
        <v>#N/A</v>
      </c>
      <c r="G728" t="str">
        <f t="shared" si="49"/>
        <v/>
      </c>
      <c r="H728" t="str">
        <f t="shared" si="50"/>
        <v/>
      </c>
      <c r="I728" t="e">
        <f>VLOOKUP(B728,NRG_IBM!$A$1:$G$1986,2,FALSE)</f>
        <v>#N/A</v>
      </c>
    </row>
    <row r="729" spans="3:9" x14ac:dyDescent="0.25">
      <c r="C729" t="str">
        <f>IFERROR(VLOOKUP(B729,'NRG_MS Teams'!$A$1:$G$1981,2,FALSE),"")</f>
        <v/>
      </c>
      <c r="D729" t="str">
        <f t="shared" si="47"/>
        <v/>
      </c>
      <c r="E729" t="str">
        <f t="shared" si="48"/>
        <v/>
      </c>
      <c r="F729" t="e">
        <f>VLOOKUP(B729,'NRG_MS Teams'!$A$1:$G$1981,2,FALSE)</f>
        <v>#N/A</v>
      </c>
      <c r="G729" t="str">
        <f t="shared" si="49"/>
        <v/>
      </c>
      <c r="H729" t="str">
        <f t="shared" si="50"/>
        <v/>
      </c>
      <c r="I729" t="e">
        <f>VLOOKUP(B729,NRG_IBM!$A$1:$G$1986,2,FALSE)</f>
        <v>#N/A</v>
      </c>
    </row>
    <row r="730" spans="3:9" x14ac:dyDescent="0.25">
      <c r="C730" t="str">
        <f>IFERROR(VLOOKUP(B730,'NRG_MS Teams'!$A$1:$G$1981,2,FALSE),"")</f>
        <v/>
      </c>
      <c r="D730" t="str">
        <f t="shared" si="47"/>
        <v/>
      </c>
      <c r="E730" t="str">
        <f t="shared" si="48"/>
        <v/>
      </c>
      <c r="F730" t="e">
        <f>VLOOKUP(B730,'NRG_MS Teams'!$A$1:$G$1981,2,FALSE)</f>
        <v>#N/A</v>
      </c>
      <c r="G730" t="str">
        <f t="shared" si="49"/>
        <v/>
      </c>
      <c r="H730" t="str">
        <f t="shared" si="50"/>
        <v/>
      </c>
      <c r="I730" t="e">
        <f>VLOOKUP(B730,NRG_IBM!$A$1:$G$1986,2,FALSE)</f>
        <v>#N/A</v>
      </c>
    </row>
    <row r="731" spans="3:9" x14ac:dyDescent="0.25">
      <c r="C731" t="str">
        <f>IFERROR(VLOOKUP(B731,'NRG_MS Teams'!$A$1:$G$1981,2,FALSE),"")</f>
        <v/>
      </c>
      <c r="D731" t="str">
        <f t="shared" si="47"/>
        <v/>
      </c>
      <c r="E731" t="str">
        <f t="shared" si="48"/>
        <v/>
      </c>
      <c r="F731" t="e">
        <f>VLOOKUP(B731,'NRG_MS Teams'!$A$1:$G$1981,2,FALSE)</f>
        <v>#N/A</v>
      </c>
      <c r="G731" t="str">
        <f t="shared" si="49"/>
        <v/>
      </c>
      <c r="H731" t="str">
        <f t="shared" si="50"/>
        <v/>
      </c>
      <c r="I731" t="e">
        <f>VLOOKUP(B731,NRG_IBM!$A$1:$G$1986,2,FALSE)</f>
        <v>#N/A</v>
      </c>
    </row>
    <row r="732" spans="3:9" x14ac:dyDescent="0.25">
      <c r="C732" t="str">
        <f>IFERROR(VLOOKUP(B732,'NRG_MS Teams'!$A$1:$G$1981,2,FALSE),"")</f>
        <v/>
      </c>
      <c r="D732" t="str">
        <f t="shared" si="47"/>
        <v/>
      </c>
      <c r="E732" t="str">
        <f t="shared" si="48"/>
        <v/>
      </c>
      <c r="F732" t="e">
        <f>VLOOKUP(B732,'NRG_MS Teams'!$A$1:$G$1981,2,FALSE)</f>
        <v>#N/A</v>
      </c>
      <c r="G732" t="str">
        <f t="shared" si="49"/>
        <v/>
      </c>
      <c r="H732" t="str">
        <f t="shared" si="50"/>
        <v/>
      </c>
      <c r="I732" t="e">
        <f>VLOOKUP(B732,NRG_IBM!$A$1:$G$1986,2,FALSE)</f>
        <v>#N/A</v>
      </c>
    </row>
    <row r="733" spans="3:9" x14ac:dyDescent="0.25">
      <c r="C733" t="str">
        <f>IFERROR(VLOOKUP(B733,'NRG_MS Teams'!$A$1:$G$1981,2,FALSE),"")</f>
        <v/>
      </c>
      <c r="D733" t="str">
        <f t="shared" si="47"/>
        <v/>
      </c>
      <c r="E733" t="str">
        <f t="shared" si="48"/>
        <v/>
      </c>
      <c r="F733" t="e">
        <f>VLOOKUP(B733,'NRG_MS Teams'!$A$1:$G$1981,2,FALSE)</f>
        <v>#N/A</v>
      </c>
      <c r="G733" t="str">
        <f t="shared" si="49"/>
        <v/>
      </c>
      <c r="H733" t="str">
        <f t="shared" si="50"/>
        <v/>
      </c>
      <c r="I733" t="e">
        <f>VLOOKUP(B733,NRG_IBM!$A$1:$G$1986,2,FALSE)</f>
        <v>#N/A</v>
      </c>
    </row>
    <row r="734" spans="3:9" x14ac:dyDescent="0.25">
      <c r="C734" t="str">
        <f>IFERROR(VLOOKUP(B734,'NRG_MS Teams'!$A$1:$G$1981,2,FALSE),"")</f>
        <v/>
      </c>
      <c r="D734" t="str">
        <f t="shared" si="47"/>
        <v/>
      </c>
      <c r="E734" t="str">
        <f t="shared" si="48"/>
        <v/>
      </c>
      <c r="F734" t="e">
        <f>VLOOKUP(B734,'NRG_MS Teams'!$A$1:$G$1981,2,FALSE)</f>
        <v>#N/A</v>
      </c>
      <c r="G734" t="str">
        <f t="shared" si="49"/>
        <v/>
      </c>
      <c r="H734" t="str">
        <f t="shared" si="50"/>
        <v/>
      </c>
      <c r="I734" t="e">
        <f>VLOOKUP(B734,NRG_IBM!$A$1:$G$1986,2,FALSE)</f>
        <v>#N/A</v>
      </c>
    </row>
    <row r="735" spans="3:9" x14ac:dyDescent="0.25">
      <c r="C735" t="str">
        <f>IFERROR(VLOOKUP(B735,'NRG_MS Teams'!$A$1:$G$1981,2,FALSE),"")</f>
        <v/>
      </c>
      <c r="D735" t="str">
        <f t="shared" si="47"/>
        <v/>
      </c>
      <c r="E735" t="str">
        <f t="shared" si="48"/>
        <v/>
      </c>
      <c r="F735" t="e">
        <f>VLOOKUP(B735,'NRG_MS Teams'!$A$1:$G$1981,2,FALSE)</f>
        <v>#N/A</v>
      </c>
      <c r="G735" t="str">
        <f t="shared" si="49"/>
        <v/>
      </c>
      <c r="H735" t="str">
        <f t="shared" si="50"/>
        <v/>
      </c>
      <c r="I735" t="e">
        <f>VLOOKUP(B735,NRG_IBM!$A$1:$G$1986,2,FALSE)</f>
        <v>#N/A</v>
      </c>
    </row>
    <row r="736" spans="3:9" x14ac:dyDescent="0.25">
      <c r="C736" t="str">
        <f>IFERROR(VLOOKUP(B736,'NRG_MS Teams'!$A$1:$G$1981,2,FALSE),"")</f>
        <v/>
      </c>
      <c r="D736" t="str">
        <f t="shared" si="47"/>
        <v/>
      </c>
      <c r="E736" t="str">
        <f t="shared" si="48"/>
        <v/>
      </c>
      <c r="F736" t="e">
        <f>VLOOKUP(B736,'NRG_MS Teams'!$A$1:$G$1981,2,FALSE)</f>
        <v>#N/A</v>
      </c>
      <c r="G736" t="str">
        <f t="shared" si="49"/>
        <v/>
      </c>
      <c r="H736" t="str">
        <f t="shared" si="50"/>
        <v/>
      </c>
      <c r="I736" t="e">
        <f>VLOOKUP(B736,NRG_IBM!$A$1:$G$1986,2,FALSE)</f>
        <v>#N/A</v>
      </c>
    </row>
    <row r="737" spans="3:9" x14ac:dyDescent="0.25">
      <c r="C737" t="str">
        <f>IFERROR(VLOOKUP(B737,'NRG_MS Teams'!$A$1:$G$1981,2,FALSE),"")</f>
        <v/>
      </c>
      <c r="D737" t="str">
        <f t="shared" si="47"/>
        <v/>
      </c>
      <c r="E737" t="str">
        <f t="shared" si="48"/>
        <v/>
      </c>
      <c r="F737" t="e">
        <f>VLOOKUP(B737,'NRG_MS Teams'!$A$1:$G$1981,2,FALSE)</f>
        <v>#N/A</v>
      </c>
      <c r="G737" t="str">
        <f t="shared" si="49"/>
        <v/>
      </c>
      <c r="H737" t="str">
        <f t="shared" si="50"/>
        <v/>
      </c>
      <c r="I737" t="e">
        <f>VLOOKUP(B737,NRG_IBM!$A$1:$G$1986,2,FALSE)</f>
        <v>#N/A</v>
      </c>
    </row>
    <row r="738" spans="3:9" x14ac:dyDescent="0.25">
      <c r="C738" t="str">
        <f>IFERROR(VLOOKUP(B738,'NRG_MS Teams'!$A$1:$G$1981,2,FALSE),"")</f>
        <v/>
      </c>
      <c r="D738" t="str">
        <f t="shared" si="47"/>
        <v/>
      </c>
      <c r="E738" t="str">
        <f t="shared" si="48"/>
        <v/>
      </c>
      <c r="F738" t="e">
        <f>VLOOKUP(B738,'NRG_MS Teams'!$A$1:$G$1981,2,FALSE)</f>
        <v>#N/A</v>
      </c>
      <c r="G738" t="str">
        <f t="shared" si="49"/>
        <v/>
      </c>
      <c r="H738" t="str">
        <f t="shared" si="50"/>
        <v/>
      </c>
      <c r="I738" t="e">
        <f>VLOOKUP(B738,NRG_IBM!$A$1:$G$1986,2,FALSE)</f>
        <v>#N/A</v>
      </c>
    </row>
    <row r="739" spans="3:9" x14ac:dyDescent="0.25">
      <c r="C739" t="str">
        <f>IFERROR(VLOOKUP(B739,'NRG_MS Teams'!$A$1:$G$1981,2,FALSE),"")</f>
        <v/>
      </c>
      <c r="D739" t="str">
        <f t="shared" si="47"/>
        <v/>
      </c>
      <c r="E739" t="str">
        <f t="shared" si="48"/>
        <v/>
      </c>
      <c r="F739" t="e">
        <f>VLOOKUP(B739,'NRG_MS Teams'!$A$1:$G$1981,2,FALSE)</f>
        <v>#N/A</v>
      </c>
      <c r="G739" t="str">
        <f t="shared" si="49"/>
        <v/>
      </c>
      <c r="H739" t="str">
        <f t="shared" si="50"/>
        <v/>
      </c>
      <c r="I739" t="e">
        <f>VLOOKUP(B739,NRG_IBM!$A$1:$G$1986,2,FALSE)</f>
        <v>#N/A</v>
      </c>
    </row>
    <row r="740" spans="3:9" x14ac:dyDescent="0.25">
      <c r="C740" t="str">
        <f>IFERROR(VLOOKUP(B740,'NRG_MS Teams'!$A$1:$G$1981,2,FALSE),"")</f>
        <v/>
      </c>
      <c r="D740" t="str">
        <f t="shared" si="47"/>
        <v/>
      </c>
      <c r="E740" t="str">
        <f t="shared" si="48"/>
        <v/>
      </c>
      <c r="F740" t="e">
        <f>VLOOKUP(B740,'NRG_MS Teams'!$A$1:$G$1981,2,FALSE)</f>
        <v>#N/A</v>
      </c>
      <c r="G740" t="str">
        <f t="shared" si="49"/>
        <v/>
      </c>
      <c r="H740" t="str">
        <f t="shared" si="50"/>
        <v/>
      </c>
      <c r="I740" t="e">
        <f>VLOOKUP(B740,NRG_IBM!$A$1:$G$1986,2,FALSE)</f>
        <v>#N/A</v>
      </c>
    </row>
    <row r="741" spans="3:9" x14ac:dyDescent="0.25">
      <c r="C741" t="str">
        <f>IFERROR(VLOOKUP(B741,'NRG_MS Teams'!$A$1:$G$1981,2,FALSE),"")</f>
        <v/>
      </c>
      <c r="D741" t="str">
        <f t="shared" si="47"/>
        <v/>
      </c>
      <c r="E741" t="str">
        <f t="shared" si="48"/>
        <v/>
      </c>
      <c r="F741" t="e">
        <f>VLOOKUP(B741,'NRG_MS Teams'!$A$1:$G$1981,2,FALSE)</f>
        <v>#N/A</v>
      </c>
      <c r="G741" t="str">
        <f t="shared" si="49"/>
        <v/>
      </c>
      <c r="H741" t="str">
        <f t="shared" si="50"/>
        <v/>
      </c>
      <c r="I741" t="e">
        <f>VLOOKUP(B741,NRG_IBM!$A$1:$G$1986,2,FALSE)</f>
        <v>#N/A</v>
      </c>
    </row>
    <row r="742" spans="3:9" x14ac:dyDescent="0.25">
      <c r="C742" t="str">
        <f>IFERROR(VLOOKUP(B742,'NRG_MS Teams'!$A$1:$G$1981,2,FALSE),"")</f>
        <v/>
      </c>
      <c r="D742" t="str">
        <f t="shared" si="47"/>
        <v/>
      </c>
      <c r="E742" t="str">
        <f t="shared" si="48"/>
        <v/>
      </c>
      <c r="F742" t="e">
        <f>VLOOKUP(B742,'NRG_MS Teams'!$A$1:$G$1981,2,FALSE)</f>
        <v>#N/A</v>
      </c>
      <c r="G742" t="str">
        <f t="shared" si="49"/>
        <v/>
      </c>
      <c r="H742" t="str">
        <f t="shared" si="50"/>
        <v/>
      </c>
      <c r="I742" t="e">
        <f>VLOOKUP(B742,NRG_IBM!$A$1:$G$1986,2,FALSE)</f>
        <v>#N/A</v>
      </c>
    </row>
    <row r="743" spans="3:9" x14ac:dyDescent="0.25">
      <c r="C743" t="str">
        <f>IFERROR(VLOOKUP(B743,'NRG_MS Teams'!$A$1:$G$1981,2,FALSE),"")</f>
        <v/>
      </c>
      <c r="D743" t="str">
        <f t="shared" si="47"/>
        <v/>
      </c>
      <c r="E743" t="str">
        <f t="shared" si="48"/>
        <v/>
      </c>
      <c r="F743" t="e">
        <f>VLOOKUP(B743,'NRG_MS Teams'!$A$1:$G$1981,2,FALSE)</f>
        <v>#N/A</v>
      </c>
      <c r="G743" t="str">
        <f t="shared" si="49"/>
        <v/>
      </c>
      <c r="H743" t="str">
        <f t="shared" si="50"/>
        <v/>
      </c>
      <c r="I743" t="e">
        <f>VLOOKUP(B743,NRG_IBM!$A$1:$G$1986,2,FALSE)</f>
        <v>#N/A</v>
      </c>
    </row>
    <row r="744" spans="3:9" x14ac:dyDescent="0.25">
      <c r="C744" t="str">
        <f>IFERROR(VLOOKUP(B744,'NRG_MS Teams'!$A$1:$G$1981,2,FALSE),"")</f>
        <v/>
      </c>
      <c r="D744" t="str">
        <f t="shared" si="47"/>
        <v/>
      </c>
      <c r="E744" t="str">
        <f t="shared" si="48"/>
        <v/>
      </c>
      <c r="F744" t="e">
        <f>VLOOKUP(B744,'NRG_MS Teams'!$A$1:$G$1981,2,FALSE)</f>
        <v>#N/A</v>
      </c>
      <c r="G744" t="str">
        <f t="shared" si="49"/>
        <v/>
      </c>
      <c r="H744" t="str">
        <f t="shared" si="50"/>
        <v/>
      </c>
      <c r="I744" t="e">
        <f>VLOOKUP(B744,NRG_IBM!$A$1:$G$1986,2,FALSE)</f>
        <v>#N/A</v>
      </c>
    </row>
    <row r="745" spans="3:9" x14ac:dyDescent="0.25">
      <c r="C745" t="str">
        <f>IFERROR(VLOOKUP(B745,'NRG_MS Teams'!$A$1:$G$1981,2,FALSE),"")</f>
        <v/>
      </c>
      <c r="D745" t="str">
        <f t="shared" si="47"/>
        <v/>
      </c>
      <c r="E745" t="str">
        <f t="shared" si="48"/>
        <v/>
      </c>
      <c r="F745" t="e">
        <f>VLOOKUP(B745,'NRG_MS Teams'!$A$1:$G$1981,2,FALSE)</f>
        <v>#N/A</v>
      </c>
      <c r="G745" t="str">
        <f t="shared" si="49"/>
        <v/>
      </c>
      <c r="H745" t="str">
        <f t="shared" si="50"/>
        <v/>
      </c>
      <c r="I745" t="e">
        <f>VLOOKUP(B745,NRG_IBM!$A$1:$G$1986,2,FALSE)</f>
        <v>#N/A</v>
      </c>
    </row>
    <row r="746" spans="3:9" x14ac:dyDescent="0.25">
      <c r="C746" t="str">
        <f>IFERROR(VLOOKUP(B746,'NRG_MS Teams'!$A$1:$G$1981,2,FALSE),"")</f>
        <v/>
      </c>
      <c r="D746" t="str">
        <f t="shared" si="47"/>
        <v/>
      </c>
      <c r="E746" t="str">
        <f t="shared" si="48"/>
        <v/>
      </c>
      <c r="F746" t="e">
        <f>VLOOKUP(B746,'NRG_MS Teams'!$A$1:$G$1981,2,FALSE)</f>
        <v>#N/A</v>
      </c>
      <c r="G746" t="str">
        <f t="shared" si="49"/>
        <v/>
      </c>
      <c r="H746" t="str">
        <f t="shared" si="50"/>
        <v/>
      </c>
      <c r="I746" t="e">
        <f>VLOOKUP(B746,NRG_IBM!$A$1:$G$1986,2,FALSE)</f>
        <v>#N/A</v>
      </c>
    </row>
    <row r="747" spans="3:9" x14ac:dyDescent="0.25">
      <c r="C747" t="str">
        <f>IFERROR(VLOOKUP(B747,'NRG_MS Teams'!$A$1:$G$1981,2,FALSE),"")</f>
        <v/>
      </c>
      <c r="D747" t="str">
        <f t="shared" si="47"/>
        <v/>
      </c>
      <c r="E747" t="str">
        <f t="shared" si="48"/>
        <v/>
      </c>
      <c r="F747" t="e">
        <f>VLOOKUP(B747,'NRG_MS Teams'!$A$1:$G$1981,2,FALSE)</f>
        <v>#N/A</v>
      </c>
      <c r="G747" t="str">
        <f t="shared" si="49"/>
        <v/>
      </c>
      <c r="H747" t="str">
        <f t="shared" si="50"/>
        <v/>
      </c>
      <c r="I747" t="e">
        <f>VLOOKUP(B747,NRG_IBM!$A$1:$G$1986,2,FALSE)</f>
        <v>#N/A</v>
      </c>
    </row>
    <row r="748" spans="3:9" x14ac:dyDescent="0.25">
      <c r="C748" t="str">
        <f>IFERROR(VLOOKUP(B748,'NRG_MS Teams'!$A$1:$G$1981,2,FALSE),"")</f>
        <v/>
      </c>
      <c r="D748" t="str">
        <f t="shared" si="47"/>
        <v/>
      </c>
      <c r="E748" t="str">
        <f t="shared" si="48"/>
        <v/>
      </c>
      <c r="F748" t="e">
        <f>VLOOKUP(B748,'NRG_MS Teams'!$A$1:$G$1981,2,FALSE)</f>
        <v>#N/A</v>
      </c>
      <c r="G748" t="str">
        <f t="shared" si="49"/>
        <v/>
      </c>
      <c r="H748" t="str">
        <f t="shared" si="50"/>
        <v/>
      </c>
      <c r="I748" t="e">
        <f>VLOOKUP(B748,NRG_IBM!$A$1:$G$1986,2,FALSE)</f>
        <v>#N/A</v>
      </c>
    </row>
    <row r="749" spans="3:9" x14ac:dyDescent="0.25">
      <c r="C749" t="str">
        <f>IFERROR(VLOOKUP(B749,'NRG_MS Teams'!$A$1:$G$1981,2,FALSE),"")</f>
        <v/>
      </c>
      <c r="D749" t="str">
        <f t="shared" si="47"/>
        <v/>
      </c>
      <c r="E749" t="str">
        <f t="shared" si="48"/>
        <v/>
      </c>
      <c r="F749" t="e">
        <f>VLOOKUP(B749,'NRG_MS Teams'!$A$1:$G$1981,2,FALSE)</f>
        <v>#N/A</v>
      </c>
      <c r="G749" t="str">
        <f t="shared" si="49"/>
        <v/>
      </c>
      <c r="H749" t="str">
        <f t="shared" si="50"/>
        <v/>
      </c>
      <c r="I749" t="e">
        <f>VLOOKUP(B749,NRG_IBM!$A$1:$G$1986,2,FALSE)</f>
        <v>#N/A</v>
      </c>
    </row>
    <row r="750" spans="3:9" x14ac:dyDescent="0.25">
      <c r="C750" t="str">
        <f>IFERROR(VLOOKUP(B750,'NRG_MS Teams'!$A$1:$G$1981,2,FALSE),"")</f>
        <v/>
      </c>
      <c r="D750" t="str">
        <f t="shared" si="47"/>
        <v/>
      </c>
      <c r="E750" t="str">
        <f t="shared" si="48"/>
        <v/>
      </c>
      <c r="F750" t="e">
        <f>VLOOKUP(B750,'NRG_MS Teams'!$A$1:$G$1981,2,FALSE)</f>
        <v>#N/A</v>
      </c>
      <c r="G750" t="str">
        <f t="shared" si="49"/>
        <v/>
      </c>
      <c r="H750" t="str">
        <f t="shared" si="50"/>
        <v/>
      </c>
      <c r="I750" t="e">
        <f>VLOOKUP(B750,NRG_IBM!$A$1:$G$1986,2,FALSE)</f>
        <v>#N/A</v>
      </c>
    </row>
    <row r="751" spans="3:9" x14ac:dyDescent="0.25">
      <c r="C751" t="str">
        <f>IFERROR(VLOOKUP(B751,'NRG_MS Teams'!$A$1:$G$1981,2,FALSE),"")</f>
        <v/>
      </c>
      <c r="D751" t="str">
        <f t="shared" si="47"/>
        <v/>
      </c>
      <c r="E751" t="str">
        <f t="shared" si="48"/>
        <v/>
      </c>
      <c r="F751" t="e">
        <f>VLOOKUP(B751,'NRG_MS Teams'!$A$1:$G$1981,2,FALSE)</f>
        <v>#N/A</v>
      </c>
      <c r="G751" t="str">
        <f t="shared" si="49"/>
        <v/>
      </c>
      <c r="H751" t="str">
        <f t="shared" si="50"/>
        <v/>
      </c>
      <c r="I751" t="e">
        <f>VLOOKUP(B751,NRG_IBM!$A$1:$G$1986,2,FALSE)</f>
        <v>#N/A</v>
      </c>
    </row>
    <row r="752" spans="3:9" x14ac:dyDescent="0.25">
      <c r="C752" t="str">
        <f>IFERROR(VLOOKUP(B752,'NRG_MS Teams'!$A$1:$G$1981,2,FALSE),"")</f>
        <v/>
      </c>
      <c r="D752" t="str">
        <f t="shared" si="47"/>
        <v/>
      </c>
      <c r="E752" t="str">
        <f t="shared" si="48"/>
        <v/>
      </c>
      <c r="F752" t="e">
        <f>VLOOKUP(B752,'NRG_MS Teams'!$A$1:$G$1981,2,FALSE)</f>
        <v>#N/A</v>
      </c>
      <c r="G752" t="str">
        <f t="shared" si="49"/>
        <v/>
      </c>
      <c r="H752" t="str">
        <f t="shared" si="50"/>
        <v/>
      </c>
      <c r="I752" t="e">
        <f>VLOOKUP(B752,NRG_IBM!$A$1:$G$1986,2,FALSE)</f>
        <v>#N/A</v>
      </c>
    </row>
    <row r="753" spans="3:9" x14ac:dyDescent="0.25">
      <c r="C753" t="str">
        <f>IFERROR(VLOOKUP(B753,'NRG_MS Teams'!$A$1:$G$1981,2,FALSE),"")</f>
        <v/>
      </c>
      <c r="D753" t="str">
        <f t="shared" si="47"/>
        <v/>
      </c>
      <c r="E753" t="str">
        <f t="shared" si="48"/>
        <v/>
      </c>
      <c r="F753" t="e">
        <f>VLOOKUP(B753,'NRG_MS Teams'!$A$1:$G$1981,2,FALSE)</f>
        <v>#N/A</v>
      </c>
      <c r="G753" t="str">
        <f t="shared" si="49"/>
        <v/>
      </c>
      <c r="H753" t="str">
        <f t="shared" si="50"/>
        <v/>
      </c>
      <c r="I753" t="e">
        <f>VLOOKUP(B753,NRG_IBM!$A$1:$G$1986,2,FALSE)</f>
        <v>#N/A</v>
      </c>
    </row>
    <row r="754" spans="3:9" x14ac:dyDescent="0.25">
      <c r="C754" t="str">
        <f>IFERROR(VLOOKUP(B754,'NRG_MS Teams'!$A$1:$G$1981,2,FALSE),"")</f>
        <v/>
      </c>
      <c r="D754" t="str">
        <f t="shared" si="47"/>
        <v/>
      </c>
      <c r="E754" t="str">
        <f t="shared" si="48"/>
        <v/>
      </c>
      <c r="F754" t="e">
        <f>VLOOKUP(B754,'NRG_MS Teams'!$A$1:$G$1981,2,FALSE)</f>
        <v>#N/A</v>
      </c>
      <c r="G754" t="str">
        <f t="shared" si="49"/>
        <v/>
      </c>
      <c r="H754" t="str">
        <f t="shared" si="50"/>
        <v/>
      </c>
      <c r="I754" t="e">
        <f>VLOOKUP(B754,NRG_IBM!$A$1:$G$1986,2,FALSE)</f>
        <v>#N/A</v>
      </c>
    </row>
    <row r="755" spans="3:9" x14ac:dyDescent="0.25">
      <c r="C755" t="str">
        <f>IFERROR(VLOOKUP(B755,'NRG_MS Teams'!$A$1:$G$1981,2,FALSE),"")</f>
        <v/>
      </c>
      <c r="D755" t="str">
        <f t="shared" si="47"/>
        <v/>
      </c>
      <c r="E755" t="str">
        <f t="shared" si="48"/>
        <v/>
      </c>
      <c r="F755" t="e">
        <f>VLOOKUP(B755,'NRG_MS Teams'!$A$1:$G$1981,2,FALSE)</f>
        <v>#N/A</v>
      </c>
      <c r="G755" t="str">
        <f t="shared" si="49"/>
        <v/>
      </c>
      <c r="H755" t="str">
        <f t="shared" si="50"/>
        <v/>
      </c>
      <c r="I755" t="e">
        <f>VLOOKUP(B755,NRG_IBM!$A$1:$G$1986,2,FALSE)</f>
        <v>#N/A</v>
      </c>
    </row>
    <row r="756" spans="3:9" x14ac:dyDescent="0.25">
      <c r="C756" t="str">
        <f>IFERROR(VLOOKUP(B756,'NRG_MS Teams'!$A$1:$G$1981,2,FALSE),"")</f>
        <v/>
      </c>
      <c r="D756" t="str">
        <f t="shared" si="47"/>
        <v/>
      </c>
      <c r="E756" t="str">
        <f t="shared" si="48"/>
        <v/>
      </c>
      <c r="F756" t="e">
        <f>VLOOKUP(B756,'NRG_MS Teams'!$A$1:$G$1981,2,FALSE)</f>
        <v>#N/A</v>
      </c>
      <c r="G756" t="str">
        <f t="shared" si="49"/>
        <v/>
      </c>
      <c r="H756" t="str">
        <f t="shared" si="50"/>
        <v/>
      </c>
      <c r="I756" t="e">
        <f>VLOOKUP(B756,NRG_IBM!$A$1:$G$1986,2,FALSE)</f>
        <v>#N/A</v>
      </c>
    </row>
    <row r="757" spans="3:9" x14ac:dyDescent="0.25">
      <c r="C757" t="str">
        <f>IFERROR(VLOOKUP(B757,'NRG_MS Teams'!$A$1:$G$1981,2,FALSE),"")</f>
        <v/>
      </c>
      <c r="D757" t="str">
        <f t="shared" si="47"/>
        <v/>
      </c>
      <c r="E757" t="str">
        <f t="shared" si="48"/>
        <v/>
      </c>
      <c r="F757" t="e">
        <f>VLOOKUP(B757,'NRG_MS Teams'!$A$1:$G$1981,2,FALSE)</f>
        <v>#N/A</v>
      </c>
      <c r="G757" t="str">
        <f t="shared" si="49"/>
        <v/>
      </c>
      <c r="H757" t="str">
        <f t="shared" si="50"/>
        <v/>
      </c>
      <c r="I757" t="e">
        <f>VLOOKUP(B757,NRG_IBM!$A$1:$G$1986,2,FALSE)</f>
        <v>#N/A</v>
      </c>
    </row>
    <row r="758" spans="3:9" x14ac:dyDescent="0.25">
      <c r="C758" t="str">
        <f>IFERROR(VLOOKUP(B758,'NRG_MS Teams'!$A$1:$G$1981,2,FALSE),"")</f>
        <v/>
      </c>
      <c r="D758" t="str">
        <f t="shared" si="47"/>
        <v/>
      </c>
      <c r="E758" t="str">
        <f t="shared" si="48"/>
        <v/>
      </c>
      <c r="F758" t="e">
        <f>VLOOKUP(B758,'NRG_MS Teams'!$A$1:$G$1981,2,FALSE)</f>
        <v>#N/A</v>
      </c>
      <c r="G758" t="str">
        <f t="shared" si="49"/>
        <v/>
      </c>
      <c r="H758" t="str">
        <f t="shared" si="50"/>
        <v/>
      </c>
      <c r="I758" t="e">
        <f>VLOOKUP(B758,NRG_IBM!$A$1:$G$1986,2,FALSE)</f>
        <v>#N/A</v>
      </c>
    </row>
    <row r="759" spans="3:9" x14ac:dyDescent="0.25">
      <c r="C759" t="str">
        <f>IFERROR(VLOOKUP(B759,'NRG_MS Teams'!$A$1:$G$1981,2,FALSE),"")</f>
        <v/>
      </c>
      <c r="D759" t="str">
        <f t="shared" si="47"/>
        <v/>
      </c>
      <c r="E759" t="str">
        <f t="shared" si="48"/>
        <v/>
      </c>
      <c r="F759" t="e">
        <f>VLOOKUP(B759,'NRG_MS Teams'!$A$1:$G$1981,2,FALSE)</f>
        <v>#N/A</v>
      </c>
      <c r="G759" t="str">
        <f t="shared" si="49"/>
        <v/>
      </c>
      <c r="H759" t="str">
        <f t="shared" si="50"/>
        <v/>
      </c>
      <c r="I759" t="e">
        <f>VLOOKUP(B759,NRG_IBM!$A$1:$G$1986,2,FALSE)</f>
        <v>#N/A</v>
      </c>
    </row>
    <row r="760" spans="3:9" x14ac:dyDescent="0.25">
      <c r="C760" t="str">
        <f>IFERROR(VLOOKUP(B760,'NRG_MS Teams'!$A$1:$G$1981,2,FALSE),"")</f>
        <v/>
      </c>
      <c r="D760" t="str">
        <f t="shared" si="47"/>
        <v/>
      </c>
      <c r="E760" t="str">
        <f t="shared" si="48"/>
        <v/>
      </c>
      <c r="F760" t="e">
        <f>VLOOKUP(B760,'NRG_MS Teams'!$A$1:$G$1981,2,FALSE)</f>
        <v>#N/A</v>
      </c>
      <c r="G760" t="str">
        <f t="shared" si="49"/>
        <v/>
      </c>
      <c r="H760" t="str">
        <f t="shared" si="50"/>
        <v/>
      </c>
      <c r="I760" t="e">
        <f>VLOOKUP(B760,NRG_IBM!$A$1:$G$1986,2,FALSE)</f>
        <v>#N/A</v>
      </c>
    </row>
    <row r="761" spans="3:9" x14ac:dyDescent="0.25">
      <c r="C761" t="str">
        <f>IFERROR(VLOOKUP(B761,'NRG_MS Teams'!$A$1:$G$1981,2,FALSE),"")</f>
        <v/>
      </c>
      <c r="D761" t="str">
        <f t="shared" si="47"/>
        <v/>
      </c>
      <c r="E761" t="str">
        <f t="shared" si="48"/>
        <v/>
      </c>
      <c r="F761" t="e">
        <f>VLOOKUP(B761,'NRG_MS Teams'!$A$1:$G$1981,2,FALSE)</f>
        <v>#N/A</v>
      </c>
      <c r="G761" t="str">
        <f t="shared" si="49"/>
        <v/>
      </c>
      <c r="H761" t="str">
        <f t="shared" si="50"/>
        <v/>
      </c>
      <c r="I761" t="e">
        <f>VLOOKUP(B761,NRG_IBM!$A$1:$G$1986,2,FALSE)</f>
        <v>#N/A</v>
      </c>
    </row>
    <row r="762" spans="3:9" x14ac:dyDescent="0.25">
      <c r="C762" t="str">
        <f>IFERROR(VLOOKUP(B762,'NRG_MS Teams'!$A$1:$G$1981,2,FALSE),"")</f>
        <v/>
      </c>
      <c r="D762" t="str">
        <f t="shared" si="47"/>
        <v/>
      </c>
      <c r="E762" t="str">
        <f t="shared" si="48"/>
        <v/>
      </c>
      <c r="F762" t="e">
        <f>VLOOKUP(B762,'NRG_MS Teams'!$A$1:$G$1981,2,FALSE)</f>
        <v>#N/A</v>
      </c>
      <c r="G762" t="str">
        <f t="shared" si="49"/>
        <v/>
      </c>
      <c r="H762" t="str">
        <f t="shared" si="50"/>
        <v/>
      </c>
      <c r="I762" t="e">
        <f>VLOOKUP(B762,NRG_IBM!$A$1:$G$1986,2,FALSE)</f>
        <v>#N/A</v>
      </c>
    </row>
    <row r="763" spans="3:9" x14ac:dyDescent="0.25">
      <c r="C763" t="str">
        <f>IFERROR(VLOOKUP(B763,'NRG_MS Teams'!$A$1:$G$1981,2,FALSE),"")</f>
        <v/>
      </c>
      <c r="D763" t="str">
        <f t="shared" si="47"/>
        <v/>
      </c>
      <c r="E763" t="str">
        <f t="shared" si="48"/>
        <v/>
      </c>
      <c r="F763" t="e">
        <f>VLOOKUP(B763,'NRG_MS Teams'!$A$1:$G$1981,2,FALSE)</f>
        <v>#N/A</v>
      </c>
      <c r="G763" t="str">
        <f t="shared" si="49"/>
        <v/>
      </c>
      <c r="H763" t="str">
        <f t="shared" si="50"/>
        <v/>
      </c>
      <c r="I763" t="e">
        <f>VLOOKUP(B763,NRG_IBM!$A$1:$G$1986,2,FALSE)</f>
        <v>#N/A</v>
      </c>
    </row>
    <row r="764" spans="3:9" x14ac:dyDescent="0.25">
      <c r="C764" t="str">
        <f>IFERROR(VLOOKUP(B764,'NRG_MS Teams'!$A$1:$G$1981,2,FALSE),"")</f>
        <v/>
      </c>
      <c r="D764" t="str">
        <f t="shared" si="47"/>
        <v/>
      </c>
      <c r="E764" t="str">
        <f t="shared" si="48"/>
        <v/>
      </c>
      <c r="F764" t="e">
        <f>VLOOKUP(B764,'NRG_MS Teams'!$A$1:$G$1981,2,FALSE)</f>
        <v>#N/A</v>
      </c>
      <c r="G764" t="str">
        <f t="shared" si="49"/>
        <v/>
      </c>
      <c r="H764" t="str">
        <f t="shared" si="50"/>
        <v/>
      </c>
      <c r="I764" t="e">
        <f>VLOOKUP(B764,NRG_IBM!$A$1:$G$1986,2,FALSE)</f>
        <v>#N/A</v>
      </c>
    </row>
    <row r="765" spans="3:9" x14ac:dyDescent="0.25">
      <c r="C765" t="str">
        <f>IFERROR(VLOOKUP(B765,'NRG_MS Teams'!$A$1:$G$1981,2,FALSE),"")</f>
        <v/>
      </c>
      <c r="D765" t="str">
        <f t="shared" si="47"/>
        <v/>
      </c>
      <c r="E765" t="str">
        <f t="shared" si="48"/>
        <v/>
      </c>
      <c r="F765" t="e">
        <f>VLOOKUP(B765,'NRG_MS Teams'!$A$1:$G$1981,2,FALSE)</f>
        <v>#N/A</v>
      </c>
      <c r="G765" t="str">
        <f t="shared" si="49"/>
        <v/>
      </c>
      <c r="H765" t="str">
        <f t="shared" si="50"/>
        <v/>
      </c>
      <c r="I765" t="e">
        <f>VLOOKUP(B765,NRG_IBM!$A$1:$G$1986,2,FALSE)</f>
        <v>#N/A</v>
      </c>
    </row>
    <row r="766" spans="3:9" x14ac:dyDescent="0.25">
      <c r="C766" t="str">
        <f>IFERROR(VLOOKUP(B766,'NRG_MS Teams'!$A$1:$G$1981,2,FALSE),"")</f>
        <v/>
      </c>
      <c r="D766" t="str">
        <f t="shared" si="47"/>
        <v/>
      </c>
      <c r="E766" t="str">
        <f t="shared" si="48"/>
        <v/>
      </c>
      <c r="F766" t="e">
        <f>VLOOKUP(B766,'NRG_MS Teams'!$A$1:$G$1981,2,FALSE)</f>
        <v>#N/A</v>
      </c>
      <c r="G766" t="str">
        <f t="shared" si="49"/>
        <v/>
      </c>
      <c r="H766" t="str">
        <f t="shared" si="50"/>
        <v/>
      </c>
      <c r="I766" t="e">
        <f>VLOOKUP(B766,NRG_IBM!$A$1:$G$1986,2,FALSE)</f>
        <v>#N/A</v>
      </c>
    </row>
    <row r="767" spans="3:9" x14ac:dyDescent="0.25">
      <c r="C767" t="str">
        <f>IFERROR(VLOOKUP(B767,'NRG_MS Teams'!$A$1:$G$1981,2,FALSE),"")</f>
        <v/>
      </c>
      <c r="D767" t="str">
        <f t="shared" si="47"/>
        <v/>
      </c>
      <c r="E767" t="str">
        <f t="shared" si="48"/>
        <v/>
      </c>
      <c r="F767" t="e">
        <f>VLOOKUP(B767,'NRG_MS Teams'!$A$1:$G$1981,2,FALSE)</f>
        <v>#N/A</v>
      </c>
      <c r="G767" t="str">
        <f t="shared" si="49"/>
        <v/>
      </c>
      <c r="H767" t="str">
        <f t="shared" si="50"/>
        <v/>
      </c>
      <c r="I767" t="e">
        <f>VLOOKUP(B767,NRG_IBM!$A$1:$G$1986,2,FALSE)</f>
        <v>#N/A</v>
      </c>
    </row>
    <row r="768" spans="3:9" x14ac:dyDescent="0.25">
      <c r="C768" t="str">
        <f>IFERROR(VLOOKUP(B768,'NRG_MS Teams'!$A$1:$G$1981,2,FALSE),"")</f>
        <v/>
      </c>
      <c r="D768" t="str">
        <f t="shared" si="47"/>
        <v/>
      </c>
      <c r="E768" t="str">
        <f t="shared" si="48"/>
        <v/>
      </c>
      <c r="F768" t="e">
        <f>VLOOKUP(B768,'NRG_MS Teams'!$A$1:$G$1981,2,FALSE)</f>
        <v>#N/A</v>
      </c>
      <c r="G768" t="str">
        <f t="shared" si="49"/>
        <v/>
      </c>
      <c r="H768" t="str">
        <f t="shared" si="50"/>
        <v/>
      </c>
      <c r="I768" t="e">
        <f>VLOOKUP(B768,NRG_IBM!$A$1:$G$1986,2,FALSE)</f>
        <v>#N/A</v>
      </c>
    </row>
    <row r="769" spans="3:9" x14ac:dyDescent="0.25">
      <c r="C769" t="str">
        <f>IFERROR(VLOOKUP(B769,'NRG_MS Teams'!$A$1:$G$1981,2,FALSE),"")</f>
        <v/>
      </c>
      <c r="D769" t="str">
        <f t="shared" ref="D769:D832" si="51">IF(E769="","","x")</f>
        <v/>
      </c>
      <c r="E769" t="str">
        <f t="shared" si="48"/>
        <v/>
      </c>
      <c r="F769" t="e">
        <f>VLOOKUP(B769,'NRG_MS Teams'!$A$1:$G$1981,2,FALSE)</f>
        <v>#N/A</v>
      </c>
      <c r="G769" t="str">
        <f t="shared" si="49"/>
        <v/>
      </c>
      <c r="H769" t="str">
        <f t="shared" si="50"/>
        <v/>
      </c>
      <c r="I769" t="e">
        <f>VLOOKUP(B769,NRG_IBM!$A$1:$G$1986,2,FALSE)</f>
        <v>#N/A</v>
      </c>
    </row>
    <row r="770" spans="3:9" x14ac:dyDescent="0.25">
      <c r="C770" t="str">
        <f>IFERROR(VLOOKUP(B770,'NRG_MS Teams'!$A$1:$G$1981,2,FALSE),"")</f>
        <v/>
      </c>
      <c r="D770" t="str">
        <f t="shared" si="51"/>
        <v/>
      </c>
      <c r="E770" t="str">
        <f t="shared" ref="E770:E833" si="52">IFERROR(F770,"")</f>
        <v/>
      </c>
      <c r="F770" t="e">
        <f>VLOOKUP(B770,'NRG_MS Teams'!$A$1:$G$1981,2,FALSE)</f>
        <v>#N/A</v>
      </c>
      <c r="G770" t="str">
        <f t="shared" ref="G770:G833" si="53">IF(H770="","","x")</f>
        <v/>
      </c>
      <c r="H770" t="str">
        <f t="shared" ref="H770:H833" si="54">IFERROR(I770,"")</f>
        <v/>
      </c>
      <c r="I770" t="e">
        <f>VLOOKUP(B770,NRG_IBM!$A$1:$G$1986,2,FALSE)</f>
        <v>#N/A</v>
      </c>
    </row>
    <row r="771" spans="3:9" x14ac:dyDescent="0.25">
      <c r="C771" t="str">
        <f>IFERROR(VLOOKUP(B771,'NRG_MS Teams'!$A$1:$G$1981,2,FALSE),"")</f>
        <v/>
      </c>
      <c r="D771" t="str">
        <f t="shared" si="51"/>
        <v/>
      </c>
      <c r="E771" t="str">
        <f t="shared" si="52"/>
        <v/>
      </c>
      <c r="F771" t="e">
        <f>VLOOKUP(B771,'NRG_MS Teams'!$A$1:$G$1981,2,FALSE)</f>
        <v>#N/A</v>
      </c>
      <c r="G771" t="str">
        <f t="shared" si="53"/>
        <v/>
      </c>
      <c r="H771" t="str">
        <f t="shared" si="54"/>
        <v/>
      </c>
      <c r="I771" t="e">
        <f>VLOOKUP(B771,NRG_IBM!$A$1:$G$1986,2,FALSE)</f>
        <v>#N/A</v>
      </c>
    </row>
    <row r="772" spans="3:9" x14ac:dyDescent="0.25">
      <c r="C772" t="str">
        <f>IFERROR(VLOOKUP(B772,'NRG_MS Teams'!$A$1:$G$1981,2,FALSE),"")</f>
        <v/>
      </c>
      <c r="D772" t="str">
        <f t="shared" si="51"/>
        <v/>
      </c>
      <c r="E772" t="str">
        <f t="shared" si="52"/>
        <v/>
      </c>
      <c r="F772" t="e">
        <f>VLOOKUP(B772,'NRG_MS Teams'!$A$1:$G$1981,2,FALSE)</f>
        <v>#N/A</v>
      </c>
      <c r="G772" t="str">
        <f t="shared" si="53"/>
        <v/>
      </c>
      <c r="H772" t="str">
        <f t="shared" si="54"/>
        <v/>
      </c>
      <c r="I772" t="e">
        <f>VLOOKUP(B772,NRG_IBM!$A$1:$G$1986,2,FALSE)</f>
        <v>#N/A</v>
      </c>
    </row>
    <row r="773" spans="3:9" x14ac:dyDescent="0.25">
      <c r="C773" t="str">
        <f>IFERROR(VLOOKUP(B773,'NRG_MS Teams'!$A$1:$G$1981,2,FALSE),"")</f>
        <v/>
      </c>
      <c r="D773" t="str">
        <f t="shared" si="51"/>
        <v/>
      </c>
      <c r="E773" t="str">
        <f t="shared" si="52"/>
        <v/>
      </c>
      <c r="F773" t="e">
        <f>VLOOKUP(B773,'NRG_MS Teams'!$A$1:$G$1981,2,FALSE)</f>
        <v>#N/A</v>
      </c>
      <c r="G773" t="str">
        <f t="shared" si="53"/>
        <v/>
      </c>
      <c r="H773" t="str">
        <f t="shared" si="54"/>
        <v/>
      </c>
      <c r="I773" t="e">
        <f>VLOOKUP(B773,NRG_IBM!$A$1:$G$1986,2,FALSE)</f>
        <v>#N/A</v>
      </c>
    </row>
    <row r="774" spans="3:9" x14ac:dyDescent="0.25">
      <c r="C774" t="str">
        <f>IFERROR(VLOOKUP(B774,'NRG_MS Teams'!$A$1:$G$1981,2,FALSE),"")</f>
        <v/>
      </c>
      <c r="D774" t="str">
        <f t="shared" si="51"/>
        <v/>
      </c>
      <c r="E774" t="str">
        <f t="shared" si="52"/>
        <v/>
      </c>
      <c r="F774" t="e">
        <f>VLOOKUP(B774,'NRG_MS Teams'!$A$1:$G$1981,2,FALSE)</f>
        <v>#N/A</v>
      </c>
      <c r="G774" t="str">
        <f t="shared" si="53"/>
        <v/>
      </c>
      <c r="H774" t="str">
        <f t="shared" si="54"/>
        <v/>
      </c>
      <c r="I774" t="e">
        <f>VLOOKUP(B774,NRG_IBM!$A$1:$G$1986,2,FALSE)</f>
        <v>#N/A</v>
      </c>
    </row>
    <row r="775" spans="3:9" x14ac:dyDescent="0.25">
      <c r="C775" t="str">
        <f>IFERROR(VLOOKUP(B775,'NRG_MS Teams'!$A$1:$G$1981,2,FALSE),"")</f>
        <v/>
      </c>
      <c r="D775" t="str">
        <f t="shared" si="51"/>
        <v/>
      </c>
      <c r="E775" t="str">
        <f t="shared" si="52"/>
        <v/>
      </c>
      <c r="F775" t="e">
        <f>VLOOKUP(B775,'NRG_MS Teams'!$A$1:$G$1981,2,FALSE)</f>
        <v>#N/A</v>
      </c>
      <c r="G775" t="str">
        <f t="shared" si="53"/>
        <v/>
      </c>
      <c r="H775" t="str">
        <f t="shared" si="54"/>
        <v/>
      </c>
      <c r="I775" t="e">
        <f>VLOOKUP(B775,NRG_IBM!$A$1:$G$1986,2,FALSE)</f>
        <v>#N/A</v>
      </c>
    </row>
    <row r="776" spans="3:9" x14ac:dyDescent="0.25">
      <c r="C776" t="str">
        <f>IFERROR(VLOOKUP(B776,'NRG_MS Teams'!$A$1:$G$1981,2,FALSE),"")</f>
        <v/>
      </c>
      <c r="D776" t="str">
        <f t="shared" si="51"/>
        <v/>
      </c>
      <c r="E776" t="str">
        <f t="shared" si="52"/>
        <v/>
      </c>
      <c r="F776" t="e">
        <f>VLOOKUP(B776,'NRG_MS Teams'!$A$1:$G$1981,2,FALSE)</f>
        <v>#N/A</v>
      </c>
      <c r="G776" t="str">
        <f t="shared" si="53"/>
        <v/>
      </c>
      <c r="H776" t="str">
        <f t="shared" si="54"/>
        <v/>
      </c>
      <c r="I776" t="e">
        <f>VLOOKUP(B776,NRG_IBM!$A$1:$G$1986,2,FALSE)</f>
        <v>#N/A</v>
      </c>
    </row>
    <row r="777" spans="3:9" x14ac:dyDescent="0.25">
      <c r="C777" t="str">
        <f>IFERROR(VLOOKUP(B777,'NRG_MS Teams'!$A$1:$G$1981,2,FALSE),"")</f>
        <v/>
      </c>
      <c r="D777" t="str">
        <f t="shared" si="51"/>
        <v/>
      </c>
      <c r="E777" t="str">
        <f t="shared" si="52"/>
        <v/>
      </c>
      <c r="F777" t="e">
        <f>VLOOKUP(B777,'NRG_MS Teams'!$A$1:$G$1981,2,FALSE)</f>
        <v>#N/A</v>
      </c>
      <c r="G777" t="str">
        <f t="shared" si="53"/>
        <v/>
      </c>
      <c r="H777" t="str">
        <f t="shared" si="54"/>
        <v/>
      </c>
      <c r="I777" t="e">
        <f>VLOOKUP(B777,NRG_IBM!$A$1:$G$1986,2,FALSE)</f>
        <v>#N/A</v>
      </c>
    </row>
    <row r="778" spans="3:9" x14ac:dyDescent="0.25">
      <c r="C778" t="str">
        <f>IFERROR(VLOOKUP(B778,'NRG_MS Teams'!$A$1:$G$1981,2,FALSE),"")</f>
        <v/>
      </c>
      <c r="D778" t="str">
        <f t="shared" si="51"/>
        <v/>
      </c>
      <c r="E778" t="str">
        <f t="shared" si="52"/>
        <v/>
      </c>
      <c r="F778" t="e">
        <f>VLOOKUP(B778,'NRG_MS Teams'!$A$1:$G$1981,2,FALSE)</f>
        <v>#N/A</v>
      </c>
      <c r="G778" t="str">
        <f t="shared" si="53"/>
        <v/>
      </c>
      <c r="H778" t="str">
        <f t="shared" si="54"/>
        <v/>
      </c>
      <c r="I778" t="e">
        <f>VLOOKUP(B778,NRG_IBM!$A$1:$G$1986,2,FALSE)</f>
        <v>#N/A</v>
      </c>
    </row>
    <row r="779" spans="3:9" x14ac:dyDescent="0.25">
      <c r="C779" t="str">
        <f>IFERROR(VLOOKUP(B779,'NRG_MS Teams'!$A$1:$G$1981,2,FALSE),"")</f>
        <v/>
      </c>
      <c r="D779" t="str">
        <f t="shared" si="51"/>
        <v/>
      </c>
      <c r="E779" t="str">
        <f t="shared" si="52"/>
        <v/>
      </c>
      <c r="F779" t="e">
        <f>VLOOKUP(B779,'NRG_MS Teams'!$A$1:$G$1981,2,FALSE)</f>
        <v>#N/A</v>
      </c>
      <c r="G779" t="str">
        <f t="shared" si="53"/>
        <v/>
      </c>
      <c r="H779" t="str">
        <f t="shared" si="54"/>
        <v/>
      </c>
      <c r="I779" t="e">
        <f>VLOOKUP(B779,NRG_IBM!$A$1:$G$1986,2,FALSE)</f>
        <v>#N/A</v>
      </c>
    </row>
    <row r="780" spans="3:9" x14ac:dyDescent="0.25">
      <c r="C780" t="str">
        <f>IFERROR(VLOOKUP(B780,'NRG_MS Teams'!$A$1:$G$1981,2,FALSE),"")</f>
        <v/>
      </c>
      <c r="D780" t="str">
        <f t="shared" si="51"/>
        <v/>
      </c>
      <c r="E780" t="str">
        <f t="shared" si="52"/>
        <v/>
      </c>
      <c r="F780" t="e">
        <f>VLOOKUP(B780,'NRG_MS Teams'!$A$1:$G$1981,2,FALSE)</f>
        <v>#N/A</v>
      </c>
      <c r="G780" t="str">
        <f t="shared" si="53"/>
        <v/>
      </c>
      <c r="H780" t="str">
        <f t="shared" si="54"/>
        <v/>
      </c>
      <c r="I780" t="e">
        <f>VLOOKUP(B780,NRG_IBM!$A$1:$G$1986,2,FALSE)</f>
        <v>#N/A</v>
      </c>
    </row>
    <row r="781" spans="3:9" x14ac:dyDescent="0.25">
      <c r="C781" t="str">
        <f>IFERROR(VLOOKUP(B781,'NRG_MS Teams'!$A$1:$G$1981,2,FALSE),"")</f>
        <v/>
      </c>
      <c r="D781" t="str">
        <f t="shared" si="51"/>
        <v/>
      </c>
      <c r="E781" t="str">
        <f t="shared" si="52"/>
        <v/>
      </c>
      <c r="F781" t="e">
        <f>VLOOKUP(B781,'NRG_MS Teams'!$A$1:$G$1981,2,FALSE)</f>
        <v>#N/A</v>
      </c>
      <c r="G781" t="str">
        <f t="shared" si="53"/>
        <v/>
      </c>
      <c r="H781" t="str">
        <f t="shared" si="54"/>
        <v/>
      </c>
      <c r="I781" t="e">
        <f>VLOOKUP(B781,NRG_IBM!$A$1:$G$1986,2,FALSE)</f>
        <v>#N/A</v>
      </c>
    </row>
    <row r="782" spans="3:9" x14ac:dyDescent="0.25">
      <c r="C782" t="str">
        <f>IFERROR(VLOOKUP(B782,'NRG_MS Teams'!$A$1:$G$1981,2,FALSE),"")</f>
        <v/>
      </c>
      <c r="D782" t="str">
        <f t="shared" si="51"/>
        <v/>
      </c>
      <c r="E782" t="str">
        <f t="shared" si="52"/>
        <v/>
      </c>
      <c r="F782" t="e">
        <f>VLOOKUP(B782,'NRG_MS Teams'!$A$1:$G$1981,2,FALSE)</f>
        <v>#N/A</v>
      </c>
      <c r="G782" t="str">
        <f t="shared" si="53"/>
        <v/>
      </c>
      <c r="H782" t="str">
        <f t="shared" si="54"/>
        <v/>
      </c>
      <c r="I782" t="e">
        <f>VLOOKUP(B782,NRG_IBM!$A$1:$G$1986,2,FALSE)</f>
        <v>#N/A</v>
      </c>
    </row>
    <row r="783" spans="3:9" x14ac:dyDescent="0.25">
      <c r="C783" t="str">
        <f>IFERROR(VLOOKUP(B783,'NRG_MS Teams'!$A$1:$G$1981,2,FALSE),"")</f>
        <v/>
      </c>
      <c r="D783" t="str">
        <f t="shared" si="51"/>
        <v/>
      </c>
      <c r="E783" t="str">
        <f t="shared" si="52"/>
        <v/>
      </c>
      <c r="F783" t="e">
        <f>VLOOKUP(B783,'NRG_MS Teams'!$A$1:$G$1981,2,FALSE)</f>
        <v>#N/A</v>
      </c>
      <c r="G783" t="str">
        <f t="shared" si="53"/>
        <v/>
      </c>
      <c r="H783" t="str">
        <f t="shared" si="54"/>
        <v/>
      </c>
      <c r="I783" t="e">
        <f>VLOOKUP(B783,NRG_IBM!$A$1:$G$1986,2,FALSE)</f>
        <v>#N/A</v>
      </c>
    </row>
    <row r="784" spans="3:9" x14ac:dyDescent="0.25">
      <c r="C784" t="str">
        <f>IFERROR(VLOOKUP(B784,'NRG_MS Teams'!$A$1:$G$1981,2,FALSE),"")</f>
        <v/>
      </c>
      <c r="D784" t="str">
        <f t="shared" si="51"/>
        <v/>
      </c>
      <c r="E784" t="str">
        <f t="shared" si="52"/>
        <v/>
      </c>
      <c r="F784" t="e">
        <f>VLOOKUP(B784,'NRG_MS Teams'!$A$1:$G$1981,2,FALSE)</f>
        <v>#N/A</v>
      </c>
      <c r="G784" t="str">
        <f t="shared" si="53"/>
        <v/>
      </c>
      <c r="H784" t="str">
        <f t="shared" si="54"/>
        <v/>
      </c>
      <c r="I784" t="e">
        <f>VLOOKUP(B784,NRG_IBM!$A$1:$G$1986,2,FALSE)</f>
        <v>#N/A</v>
      </c>
    </row>
    <row r="785" spans="3:9" x14ac:dyDescent="0.25">
      <c r="C785" t="str">
        <f>IFERROR(VLOOKUP(B785,'NRG_MS Teams'!$A$1:$G$1981,2,FALSE),"")</f>
        <v/>
      </c>
      <c r="D785" t="str">
        <f t="shared" si="51"/>
        <v/>
      </c>
      <c r="E785" t="str">
        <f t="shared" si="52"/>
        <v/>
      </c>
      <c r="F785" t="e">
        <f>VLOOKUP(B785,'NRG_MS Teams'!$A$1:$G$1981,2,FALSE)</f>
        <v>#N/A</v>
      </c>
      <c r="G785" t="str">
        <f t="shared" si="53"/>
        <v/>
      </c>
      <c r="H785" t="str">
        <f t="shared" si="54"/>
        <v/>
      </c>
      <c r="I785" t="e">
        <f>VLOOKUP(B785,NRG_IBM!$A$1:$G$1986,2,FALSE)</f>
        <v>#N/A</v>
      </c>
    </row>
    <row r="786" spans="3:9" x14ac:dyDescent="0.25">
      <c r="C786" t="str">
        <f>IFERROR(VLOOKUP(B786,'NRG_MS Teams'!$A$1:$G$1981,2,FALSE),"")</f>
        <v/>
      </c>
      <c r="D786" t="str">
        <f t="shared" si="51"/>
        <v/>
      </c>
      <c r="E786" t="str">
        <f t="shared" si="52"/>
        <v/>
      </c>
      <c r="F786" t="e">
        <f>VLOOKUP(B786,'NRG_MS Teams'!$A$1:$G$1981,2,FALSE)</f>
        <v>#N/A</v>
      </c>
      <c r="G786" t="str">
        <f t="shared" si="53"/>
        <v/>
      </c>
      <c r="H786" t="str">
        <f t="shared" si="54"/>
        <v/>
      </c>
      <c r="I786" t="e">
        <f>VLOOKUP(B786,NRG_IBM!$A$1:$G$1986,2,FALSE)</f>
        <v>#N/A</v>
      </c>
    </row>
    <row r="787" spans="3:9" x14ac:dyDescent="0.25">
      <c r="C787" t="str">
        <f>IFERROR(VLOOKUP(B787,'NRG_MS Teams'!$A$1:$G$1981,2,FALSE),"")</f>
        <v/>
      </c>
      <c r="D787" t="str">
        <f t="shared" si="51"/>
        <v/>
      </c>
      <c r="E787" t="str">
        <f t="shared" si="52"/>
        <v/>
      </c>
      <c r="F787" t="e">
        <f>VLOOKUP(B787,'NRG_MS Teams'!$A$1:$G$1981,2,FALSE)</f>
        <v>#N/A</v>
      </c>
      <c r="G787" t="str">
        <f t="shared" si="53"/>
        <v/>
      </c>
      <c r="H787" t="str">
        <f t="shared" si="54"/>
        <v/>
      </c>
      <c r="I787" t="e">
        <f>VLOOKUP(B787,NRG_IBM!$A$1:$G$1986,2,FALSE)</f>
        <v>#N/A</v>
      </c>
    </row>
    <row r="788" spans="3:9" x14ac:dyDescent="0.25">
      <c r="C788" t="str">
        <f>IFERROR(VLOOKUP(B788,'NRG_MS Teams'!$A$1:$G$1981,2,FALSE),"")</f>
        <v/>
      </c>
      <c r="D788" t="str">
        <f t="shared" si="51"/>
        <v/>
      </c>
      <c r="E788" t="str">
        <f t="shared" si="52"/>
        <v/>
      </c>
      <c r="F788" t="e">
        <f>VLOOKUP(B788,'NRG_MS Teams'!$A$1:$G$1981,2,FALSE)</f>
        <v>#N/A</v>
      </c>
      <c r="G788" t="str">
        <f t="shared" si="53"/>
        <v/>
      </c>
      <c r="H788" t="str">
        <f t="shared" si="54"/>
        <v/>
      </c>
      <c r="I788" t="e">
        <f>VLOOKUP(B788,NRG_IBM!$A$1:$G$1986,2,FALSE)</f>
        <v>#N/A</v>
      </c>
    </row>
    <row r="789" spans="3:9" x14ac:dyDescent="0.25">
      <c r="C789" t="str">
        <f>IFERROR(VLOOKUP(B789,'NRG_MS Teams'!$A$1:$G$1981,2,FALSE),"")</f>
        <v/>
      </c>
      <c r="D789" t="str">
        <f t="shared" si="51"/>
        <v/>
      </c>
      <c r="E789" t="str">
        <f t="shared" si="52"/>
        <v/>
      </c>
      <c r="F789" t="e">
        <f>VLOOKUP(B789,'NRG_MS Teams'!$A$1:$G$1981,2,FALSE)</f>
        <v>#N/A</v>
      </c>
      <c r="G789" t="str">
        <f t="shared" si="53"/>
        <v/>
      </c>
      <c r="H789" t="str">
        <f t="shared" si="54"/>
        <v/>
      </c>
      <c r="I789" t="e">
        <f>VLOOKUP(B789,NRG_IBM!$A$1:$G$1986,2,FALSE)</f>
        <v>#N/A</v>
      </c>
    </row>
    <row r="790" spans="3:9" x14ac:dyDescent="0.25">
      <c r="C790" t="str">
        <f>IFERROR(VLOOKUP(B790,'NRG_MS Teams'!$A$1:$G$1981,2,FALSE),"")</f>
        <v/>
      </c>
      <c r="D790" t="str">
        <f t="shared" si="51"/>
        <v/>
      </c>
      <c r="E790" t="str">
        <f t="shared" si="52"/>
        <v/>
      </c>
      <c r="F790" t="e">
        <f>VLOOKUP(B790,'NRG_MS Teams'!$A$1:$G$1981,2,FALSE)</f>
        <v>#N/A</v>
      </c>
      <c r="G790" t="str">
        <f t="shared" si="53"/>
        <v/>
      </c>
      <c r="H790" t="str">
        <f t="shared" si="54"/>
        <v/>
      </c>
      <c r="I790" t="e">
        <f>VLOOKUP(B790,NRG_IBM!$A$1:$G$1986,2,FALSE)</f>
        <v>#N/A</v>
      </c>
    </row>
    <row r="791" spans="3:9" x14ac:dyDescent="0.25">
      <c r="C791" t="str">
        <f>IFERROR(VLOOKUP(B791,'NRG_MS Teams'!$A$1:$G$1981,2,FALSE),"")</f>
        <v/>
      </c>
      <c r="D791" t="str">
        <f t="shared" si="51"/>
        <v/>
      </c>
      <c r="E791" t="str">
        <f t="shared" si="52"/>
        <v/>
      </c>
      <c r="F791" t="e">
        <f>VLOOKUP(B791,'NRG_MS Teams'!$A$1:$G$1981,2,FALSE)</f>
        <v>#N/A</v>
      </c>
      <c r="G791" t="str">
        <f t="shared" si="53"/>
        <v/>
      </c>
      <c r="H791" t="str">
        <f t="shared" si="54"/>
        <v/>
      </c>
      <c r="I791" t="e">
        <f>VLOOKUP(B791,NRG_IBM!$A$1:$G$1986,2,FALSE)</f>
        <v>#N/A</v>
      </c>
    </row>
    <row r="792" spans="3:9" x14ac:dyDescent="0.25">
      <c r="C792" t="str">
        <f>IFERROR(VLOOKUP(B792,'NRG_MS Teams'!$A$1:$G$1981,2,FALSE),"")</f>
        <v/>
      </c>
      <c r="D792" t="str">
        <f t="shared" si="51"/>
        <v/>
      </c>
      <c r="E792" t="str">
        <f t="shared" si="52"/>
        <v/>
      </c>
      <c r="F792" t="e">
        <f>VLOOKUP(B792,'NRG_MS Teams'!$A$1:$G$1981,2,FALSE)</f>
        <v>#N/A</v>
      </c>
      <c r="G792" t="str">
        <f t="shared" si="53"/>
        <v/>
      </c>
      <c r="H792" t="str">
        <f t="shared" si="54"/>
        <v/>
      </c>
      <c r="I792" t="e">
        <f>VLOOKUP(B792,NRG_IBM!$A$1:$G$1986,2,FALSE)</f>
        <v>#N/A</v>
      </c>
    </row>
    <row r="793" spans="3:9" x14ac:dyDescent="0.25">
      <c r="C793" t="str">
        <f>IFERROR(VLOOKUP(B793,'NRG_MS Teams'!$A$1:$G$1981,2,FALSE),"")</f>
        <v/>
      </c>
      <c r="D793" t="str">
        <f t="shared" si="51"/>
        <v/>
      </c>
      <c r="E793" t="str">
        <f t="shared" si="52"/>
        <v/>
      </c>
      <c r="F793" t="e">
        <f>VLOOKUP(B793,'NRG_MS Teams'!$A$1:$G$1981,2,FALSE)</f>
        <v>#N/A</v>
      </c>
      <c r="G793" t="str">
        <f t="shared" si="53"/>
        <v/>
      </c>
      <c r="H793" t="str">
        <f t="shared" si="54"/>
        <v/>
      </c>
      <c r="I793" t="e">
        <f>VLOOKUP(B793,NRG_IBM!$A$1:$G$1986,2,FALSE)</f>
        <v>#N/A</v>
      </c>
    </row>
    <row r="794" spans="3:9" x14ac:dyDescent="0.25">
      <c r="C794" t="str">
        <f>IFERROR(VLOOKUP(B794,'NRG_MS Teams'!$A$1:$G$1981,2,FALSE),"")</f>
        <v/>
      </c>
      <c r="D794" t="str">
        <f t="shared" si="51"/>
        <v/>
      </c>
      <c r="E794" t="str">
        <f t="shared" si="52"/>
        <v/>
      </c>
      <c r="F794" t="e">
        <f>VLOOKUP(B794,'NRG_MS Teams'!$A$1:$G$1981,2,FALSE)</f>
        <v>#N/A</v>
      </c>
      <c r="G794" t="str">
        <f t="shared" si="53"/>
        <v/>
      </c>
      <c r="H794" t="str">
        <f t="shared" si="54"/>
        <v/>
      </c>
      <c r="I794" t="e">
        <f>VLOOKUP(B794,NRG_IBM!$A$1:$G$1986,2,FALSE)</f>
        <v>#N/A</v>
      </c>
    </row>
    <row r="795" spans="3:9" x14ac:dyDescent="0.25">
      <c r="C795" t="str">
        <f>IFERROR(VLOOKUP(B795,'NRG_MS Teams'!$A$1:$G$1981,2,FALSE),"")</f>
        <v/>
      </c>
      <c r="D795" t="str">
        <f t="shared" si="51"/>
        <v/>
      </c>
      <c r="E795" t="str">
        <f t="shared" si="52"/>
        <v/>
      </c>
      <c r="F795" t="e">
        <f>VLOOKUP(B795,'NRG_MS Teams'!$A$1:$G$1981,2,FALSE)</f>
        <v>#N/A</v>
      </c>
      <c r="G795" t="str">
        <f t="shared" si="53"/>
        <v/>
      </c>
      <c r="H795" t="str">
        <f t="shared" si="54"/>
        <v/>
      </c>
      <c r="I795" t="e">
        <f>VLOOKUP(B795,NRG_IBM!$A$1:$G$1986,2,FALSE)</f>
        <v>#N/A</v>
      </c>
    </row>
    <row r="796" spans="3:9" x14ac:dyDescent="0.25">
      <c r="C796" t="str">
        <f>IFERROR(VLOOKUP(B796,'NRG_MS Teams'!$A$1:$G$1981,2,FALSE),"")</f>
        <v/>
      </c>
      <c r="D796" t="str">
        <f t="shared" si="51"/>
        <v/>
      </c>
      <c r="E796" t="str">
        <f t="shared" si="52"/>
        <v/>
      </c>
      <c r="F796" t="e">
        <f>VLOOKUP(B796,'NRG_MS Teams'!$A$1:$G$1981,2,FALSE)</f>
        <v>#N/A</v>
      </c>
      <c r="G796" t="str">
        <f t="shared" si="53"/>
        <v/>
      </c>
      <c r="H796" t="str">
        <f t="shared" si="54"/>
        <v/>
      </c>
      <c r="I796" t="e">
        <f>VLOOKUP(B796,NRG_IBM!$A$1:$G$1986,2,FALSE)</f>
        <v>#N/A</v>
      </c>
    </row>
    <row r="797" spans="3:9" x14ac:dyDescent="0.25">
      <c r="C797" t="str">
        <f>IFERROR(VLOOKUP(B797,'NRG_MS Teams'!$A$1:$G$1981,2,FALSE),"")</f>
        <v/>
      </c>
      <c r="D797" t="str">
        <f t="shared" si="51"/>
        <v/>
      </c>
      <c r="E797" t="str">
        <f t="shared" si="52"/>
        <v/>
      </c>
      <c r="F797" t="e">
        <f>VLOOKUP(B797,'NRG_MS Teams'!$A$1:$G$1981,2,FALSE)</f>
        <v>#N/A</v>
      </c>
      <c r="G797" t="str">
        <f t="shared" si="53"/>
        <v/>
      </c>
      <c r="H797" t="str">
        <f t="shared" si="54"/>
        <v/>
      </c>
      <c r="I797" t="e">
        <f>VLOOKUP(B797,NRG_IBM!$A$1:$G$1986,2,FALSE)</f>
        <v>#N/A</v>
      </c>
    </row>
    <row r="798" spans="3:9" x14ac:dyDescent="0.25">
      <c r="C798" t="str">
        <f>IFERROR(VLOOKUP(B798,'NRG_MS Teams'!$A$1:$G$1981,2,FALSE),"")</f>
        <v/>
      </c>
      <c r="D798" t="str">
        <f t="shared" si="51"/>
        <v/>
      </c>
      <c r="E798" t="str">
        <f t="shared" si="52"/>
        <v/>
      </c>
      <c r="F798" t="e">
        <f>VLOOKUP(B798,'NRG_MS Teams'!$A$1:$G$1981,2,FALSE)</f>
        <v>#N/A</v>
      </c>
      <c r="G798" t="str">
        <f t="shared" si="53"/>
        <v/>
      </c>
      <c r="H798" t="str">
        <f t="shared" si="54"/>
        <v/>
      </c>
      <c r="I798" t="e">
        <f>VLOOKUP(B798,NRG_IBM!$A$1:$G$1986,2,FALSE)</f>
        <v>#N/A</v>
      </c>
    </row>
    <row r="799" spans="3:9" x14ac:dyDescent="0.25">
      <c r="C799" t="str">
        <f>IFERROR(VLOOKUP(B799,'NRG_MS Teams'!$A$1:$G$1981,2,FALSE),"")</f>
        <v/>
      </c>
      <c r="D799" t="str">
        <f t="shared" si="51"/>
        <v/>
      </c>
      <c r="E799" t="str">
        <f t="shared" si="52"/>
        <v/>
      </c>
      <c r="F799" t="e">
        <f>VLOOKUP(B799,'NRG_MS Teams'!$A$1:$G$1981,2,FALSE)</f>
        <v>#N/A</v>
      </c>
      <c r="G799" t="str">
        <f t="shared" si="53"/>
        <v/>
      </c>
      <c r="H799" t="str">
        <f t="shared" si="54"/>
        <v/>
      </c>
      <c r="I799" t="e">
        <f>VLOOKUP(B799,NRG_IBM!$A$1:$G$1986,2,FALSE)</f>
        <v>#N/A</v>
      </c>
    </row>
    <row r="800" spans="3:9" x14ac:dyDescent="0.25">
      <c r="C800" t="str">
        <f>IFERROR(VLOOKUP(B800,'NRG_MS Teams'!$A$1:$G$1981,2,FALSE),"")</f>
        <v/>
      </c>
      <c r="D800" t="str">
        <f t="shared" si="51"/>
        <v/>
      </c>
      <c r="E800" t="str">
        <f t="shared" si="52"/>
        <v/>
      </c>
      <c r="F800" t="e">
        <f>VLOOKUP(B800,'NRG_MS Teams'!$A$1:$G$1981,2,FALSE)</f>
        <v>#N/A</v>
      </c>
      <c r="G800" t="str">
        <f t="shared" si="53"/>
        <v/>
      </c>
      <c r="H800" t="str">
        <f t="shared" si="54"/>
        <v/>
      </c>
      <c r="I800" t="e">
        <f>VLOOKUP(B800,NRG_IBM!$A$1:$G$1986,2,FALSE)</f>
        <v>#N/A</v>
      </c>
    </row>
    <row r="801" spans="3:9" x14ac:dyDescent="0.25">
      <c r="C801" t="str">
        <f>IFERROR(VLOOKUP(B801,'NRG_MS Teams'!$A$1:$G$1981,2,FALSE),"")</f>
        <v/>
      </c>
      <c r="D801" t="str">
        <f t="shared" si="51"/>
        <v/>
      </c>
      <c r="E801" t="str">
        <f t="shared" si="52"/>
        <v/>
      </c>
      <c r="F801" t="e">
        <f>VLOOKUP(B801,'NRG_MS Teams'!$A$1:$G$1981,2,FALSE)</f>
        <v>#N/A</v>
      </c>
      <c r="G801" t="str">
        <f t="shared" si="53"/>
        <v/>
      </c>
      <c r="H801" t="str">
        <f t="shared" si="54"/>
        <v/>
      </c>
      <c r="I801" t="e">
        <f>VLOOKUP(B801,NRG_IBM!$A$1:$G$1986,2,FALSE)</f>
        <v>#N/A</v>
      </c>
    </row>
    <row r="802" spans="3:9" x14ac:dyDescent="0.25">
      <c r="C802" t="str">
        <f>IFERROR(VLOOKUP(B802,'NRG_MS Teams'!$A$1:$G$1981,2,FALSE),"")</f>
        <v/>
      </c>
      <c r="D802" t="str">
        <f t="shared" si="51"/>
        <v/>
      </c>
      <c r="E802" t="str">
        <f t="shared" si="52"/>
        <v/>
      </c>
      <c r="F802" t="e">
        <f>VLOOKUP(B802,'NRG_MS Teams'!$A$1:$G$1981,2,FALSE)</f>
        <v>#N/A</v>
      </c>
      <c r="G802" t="str">
        <f t="shared" si="53"/>
        <v/>
      </c>
      <c r="H802" t="str">
        <f t="shared" si="54"/>
        <v/>
      </c>
      <c r="I802" t="e">
        <f>VLOOKUP(B802,NRG_IBM!$A$1:$G$1986,2,FALSE)</f>
        <v>#N/A</v>
      </c>
    </row>
    <row r="803" spans="3:9" x14ac:dyDescent="0.25">
      <c r="C803" t="str">
        <f>IFERROR(VLOOKUP(B803,'NRG_MS Teams'!$A$1:$G$1981,2,FALSE),"")</f>
        <v/>
      </c>
      <c r="D803" t="str">
        <f t="shared" si="51"/>
        <v/>
      </c>
      <c r="E803" t="str">
        <f t="shared" si="52"/>
        <v/>
      </c>
      <c r="F803" t="e">
        <f>VLOOKUP(B803,'NRG_MS Teams'!$A$1:$G$1981,2,FALSE)</f>
        <v>#N/A</v>
      </c>
      <c r="G803" t="str">
        <f t="shared" si="53"/>
        <v/>
      </c>
      <c r="H803" t="str">
        <f t="shared" si="54"/>
        <v/>
      </c>
      <c r="I803" t="e">
        <f>VLOOKUP(B803,NRG_IBM!$A$1:$G$1986,2,FALSE)</f>
        <v>#N/A</v>
      </c>
    </row>
    <row r="804" spans="3:9" x14ac:dyDescent="0.25">
      <c r="C804" t="str">
        <f>IFERROR(VLOOKUP(B804,'NRG_MS Teams'!$A$1:$G$1981,2,FALSE),"")</f>
        <v/>
      </c>
      <c r="D804" t="str">
        <f t="shared" si="51"/>
        <v/>
      </c>
      <c r="E804" t="str">
        <f t="shared" si="52"/>
        <v/>
      </c>
      <c r="F804" t="e">
        <f>VLOOKUP(B804,'NRG_MS Teams'!$A$1:$G$1981,2,FALSE)</f>
        <v>#N/A</v>
      </c>
      <c r="G804" t="str">
        <f t="shared" si="53"/>
        <v/>
      </c>
      <c r="H804" t="str">
        <f t="shared" si="54"/>
        <v/>
      </c>
      <c r="I804" t="e">
        <f>VLOOKUP(B804,NRG_IBM!$A$1:$G$1986,2,FALSE)</f>
        <v>#N/A</v>
      </c>
    </row>
    <row r="805" spans="3:9" x14ac:dyDescent="0.25">
      <c r="C805" t="str">
        <f>IFERROR(VLOOKUP(B805,'NRG_MS Teams'!$A$1:$G$1981,2,FALSE),"")</f>
        <v/>
      </c>
      <c r="D805" t="str">
        <f t="shared" si="51"/>
        <v/>
      </c>
      <c r="E805" t="str">
        <f t="shared" si="52"/>
        <v/>
      </c>
      <c r="F805" t="e">
        <f>VLOOKUP(B805,'NRG_MS Teams'!$A$1:$G$1981,2,FALSE)</f>
        <v>#N/A</v>
      </c>
      <c r="G805" t="str">
        <f t="shared" si="53"/>
        <v/>
      </c>
      <c r="H805" t="str">
        <f t="shared" si="54"/>
        <v/>
      </c>
      <c r="I805" t="e">
        <f>VLOOKUP(B805,NRG_IBM!$A$1:$G$1986,2,FALSE)</f>
        <v>#N/A</v>
      </c>
    </row>
    <row r="806" spans="3:9" x14ac:dyDescent="0.25">
      <c r="C806" t="str">
        <f>IFERROR(VLOOKUP(B806,'NRG_MS Teams'!$A$1:$G$1981,2,FALSE),"")</f>
        <v/>
      </c>
      <c r="D806" t="str">
        <f t="shared" si="51"/>
        <v/>
      </c>
      <c r="E806" t="str">
        <f t="shared" si="52"/>
        <v/>
      </c>
      <c r="F806" t="e">
        <f>VLOOKUP(B806,'NRG_MS Teams'!$A$1:$G$1981,2,FALSE)</f>
        <v>#N/A</v>
      </c>
      <c r="G806" t="str">
        <f t="shared" si="53"/>
        <v/>
      </c>
      <c r="H806" t="str">
        <f t="shared" si="54"/>
        <v/>
      </c>
      <c r="I806" t="e">
        <f>VLOOKUP(B806,NRG_IBM!$A$1:$G$1986,2,FALSE)</f>
        <v>#N/A</v>
      </c>
    </row>
    <row r="807" spans="3:9" x14ac:dyDescent="0.25">
      <c r="C807" t="str">
        <f>IFERROR(VLOOKUP(B807,'NRG_MS Teams'!$A$1:$G$1981,2,FALSE),"")</f>
        <v/>
      </c>
      <c r="D807" t="str">
        <f t="shared" si="51"/>
        <v/>
      </c>
      <c r="E807" t="str">
        <f t="shared" si="52"/>
        <v/>
      </c>
      <c r="F807" t="e">
        <f>VLOOKUP(B807,'NRG_MS Teams'!$A$1:$G$1981,2,FALSE)</f>
        <v>#N/A</v>
      </c>
      <c r="G807" t="str">
        <f t="shared" si="53"/>
        <v/>
      </c>
      <c r="H807" t="str">
        <f t="shared" si="54"/>
        <v/>
      </c>
      <c r="I807" t="e">
        <f>VLOOKUP(B807,NRG_IBM!$A$1:$G$1986,2,FALSE)</f>
        <v>#N/A</v>
      </c>
    </row>
    <row r="808" spans="3:9" x14ac:dyDescent="0.25">
      <c r="C808" t="str">
        <f>IFERROR(VLOOKUP(B808,'NRG_MS Teams'!$A$1:$G$1981,2,FALSE),"")</f>
        <v/>
      </c>
      <c r="D808" t="str">
        <f t="shared" si="51"/>
        <v/>
      </c>
      <c r="E808" t="str">
        <f t="shared" si="52"/>
        <v/>
      </c>
      <c r="F808" t="e">
        <f>VLOOKUP(B808,'NRG_MS Teams'!$A$1:$G$1981,2,FALSE)</f>
        <v>#N/A</v>
      </c>
      <c r="G808" t="str">
        <f t="shared" si="53"/>
        <v/>
      </c>
      <c r="H808" t="str">
        <f t="shared" si="54"/>
        <v/>
      </c>
      <c r="I808" t="e">
        <f>VLOOKUP(B808,NRG_IBM!$A$1:$G$1986,2,FALSE)</f>
        <v>#N/A</v>
      </c>
    </row>
    <row r="809" spans="3:9" x14ac:dyDescent="0.25">
      <c r="C809" t="str">
        <f>IFERROR(VLOOKUP(B809,'NRG_MS Teams'!$A$1:$G$1981,2,FALSE),"")</f>
        <v/>
      </c>
      <c r="D809" t="str">
        <f t="shared" si="51"/>
        <v/>
      </c>
      <c r="E809" t="str">
        <f t="shared" si="52"/>
        <v/>
      </c>
      <c r="F809" t="e">
        <f>VLOOKUP(B809,'NRG_MS Teams'!$A$1:$G$1981,2,FALSE)</f>
        <v>#N/A</v>
      </c>
      <c r="G809" t="str">
        <f t="shared" si="53"/>
        <v/>
      </c>
      <c r="H809" t="str">
        <f t="shared" si="54"/>
        <v/>
      </c>
      <c r="I809" t="e">
        <f>VLOOKUP(B809,NRG_IBM!$A$1:$G$1986,2,FALSE)</f>
        <v>#N/A</v>
      </c>
    </row>
    <row r="810" spans="3:9" x14ac:dyDescent="0.25">
      <c r="C810" t="str">
        <f>IFERROR(VLOOKUP(B810,'NRG_MS Teams'!$A$1:$G$1981,2,FALSE),"")</f>
        <v/>
      </c>
      <c r="D810" t="str">
        <f t="shared" si="51"/>
        <v/>
      </c>
      <c r="E810" t="str">
        <f t="shared" si="52"/>
        <v/>
      </c>
      <c r="F810" t="e">
        <f>VLOOKUP(B810,'NRG_MS Teams'!$A$1:$G$1981,2,FALSE)</f>
        <v>#N/A</v>
      </c>
      <c r="G810" t="str">
        <f t="shared" si="53"/>
        <v/>
      </c>
      <c r="H810" t="str">
        <f t="shared" si="54"/>
        <v/>
      </c>
      <c r="I810" t="e">
        <f>VLOOKUP(B810,NRG_IBM!$A$1:$G$1986,2,FALSE)</f>
        <v>#N/A</v>
      </c>
    </row>
    <row r="811" spans="3:9" x14ac:dyDescent="0.25">
      <c r="C811" t="str">
        <f>IFERROR(VLOOKUP(B811,'NRG_MS Teams'!$A$1:$G$1981,2,FALSE),"")</f>
        <v/>
      </c>
      <c r="D811" t="str">
        <f t="shared" si="51"/>
        <v/>
      </c>
      <c r="E811" t="str">
        <f t="shared" si="52"/>
        <v/>
      </c>
      <c r="F811" t="e">
        <f>VLOOKUP(B811,'NRG_MS Teams'!$A$1:$G$1981,2,FALSE)</f>
        <v>#N/A</v>
      </c>
      <c r="G811" t="str">
        <f t="shared" si="53"/>
        <v/>
      </c>
      <c r="H811" t="str">
        <f t="shared" si="54"/>
        <v/>
      </c>
      <c r="I811" t="e">
        <f>VLOOKUP(B811,NRG_IBM!$A$1:$G$1986,2,FALSE)</f>
        <v>#N/A</v>
      </c>
    </row>
    <row r="812" spans="3:9" x14ac:dyDescent="0.25">
      <c r="C812" t="str">
        <f>IFERROR(VLOOKUP(B812,'NRG_MS Teams'!$A$1:$G$1981,2,FALSE),"")</f>
        <v/>
      </c>
      <c r="D812" t="str">
        <f t="shared" si="51"/>
        <v/>
      </c>
      <c r="E812" t="str">
        <f t="shared" si="52"/>
        <v/>
      </c>
      <c r="F812" t="e">
        <f>VLOOKUP(B812,'NRG_MS Teams'!$A$1:$G$1981,2,FALSE)</f>
        <v>#N/A</v>
      </c>
      <c r="G812" t="str">
        <f t="shared" si="53"/>
        <v/>
      </c>
      <c r="H812" t="str">
        <f t="shared" si="54"/>
        <v/>
      </c>
      <c r="I812" t="e">
        <f>VLOOKUP(B812,NRG_IBM!$A$1:$G$1986,2,FALSE)</f>
        <v>#N/A</v>
      </c>
    </row>
    <row r="813" spans="3:9" x14ac:dyDescent="0.25">
      <c r="C813" t="str">
        <f>IFERROR(VLOOKUP(B813,'NRG_MS Teams'!$A$1:$G$1981,2,FALSE),"")</f>
        <v/>
      </c>
      <c r="D813" t="str">
        <f t="shared" si="51"/>
        <v/>
      </c>
      <c r="E813" t="str">
        <f t="shared" si="52"/>
        <v/>
      </c>
      <c r="F813" t="e">
        <f>VLOOKUP(B813,'NRG_MS Teams'!$A$1:$G$1981,2,FALSE)</f>
        <v>#N/A</v>
      </c>
      <c r="G813" t="str">
        <f t="shared" si="53"/>
        <v/>
      </c>
      <c r="H813" t="str">
        <f t="shared" si="54"/>
        <v/>
      </c>
      <c r="I813" t="e">
        <f>VLOOKUP(B813,NRG_IBM!$A$1:$G$1986,2,FALSE)</f>
        <v>#N/A</v>
      </c>
    </row>
    <row r="814" spans="3:9" x14ac:dyDescent="0.25">
      <c r="C814" t="str">
        <f>IFERROR(VLOOKUP(B814,'NRG_MS Teams'!$A$1:$G$1981,2,FALSE),"")</f>
        <v/>
      </c>
      <c r="D814" t="str">
        <f t="shared" si="51"/>
        <v/>
      </c>
      <c r="E814" t="str">
        <f t="shared" si="52"/>
        <v/>
      </c>
      <c r="F814" t="e">
        <f>VLOOKUP(B814,'NRG_MS Teams'!$A$1:$G$1981,2,FALSE)</f>
        <v>#N/A</v>
      </c>
      <c r="G814" t="str">
        <f t="shared" si="53"/>
        <v/>
      </c>
      <c r="H814" t="str">
        <f t="shared" si="54"/>
        <v/>
      </c>
      <c r="I814" t="e">
        <f>VLOOKUP(B814,NRG_IBM!$A$1:$G$1986,2,FALSE)</f>
        <v>#N/A</v>
      </c>
    </row>
    <row r="815" spans="3:9" x14ac:dyDescent="0.25">
      <c r="C815" t="str">
        <f>IFERROR(VLOOKUP(B815,'NRG_MS Teams'!$A$1:$G$1981,2,FALSE),"")</f>
        <v/>
      </c>
      <c r="D815" t="str">
        <f t="shared" si="51"/>
        <v/>
      </c>
      <c r="E815" t="str">
        <f t="shared" si="52"/>
        <v/>
      </c>
      <c r="F815" t="e">
        <f>VLOOKUP(B815,'NRG_MS Teams'!$A$1:$G$1981,2,FALSE)</f>
        <v>#N/A</v>
      </c>
      <c r="G815" t="str">
        <f t="shared" si="53"/>
        <v/>
      </c>
      <c r="H815" t="str">
        <f t="shared" si="54"/>
        <v/>
      </c>
      <c r="I815" t="e">
        <f>VLOOKUP(B815,NRG_IBM!$A$1:$G$1986,2,FALSE)</f>
        <v>#N/A</v>
      </c>
    </row>
    <row r="816" spans="3:9" x14ac:dyDescent="0.25">
      <c r="C816" t="str">
        <f>IFERROR(VLOOKUP(B816,'NRG_MS Teams'!$A$1:$G$1981,2,FALSE),"")</f>
        <v/>
      </c>
      <c r="D816" t="str">
        <f t="shared" si="51"/>
        <v/>
      </c>
      <c r="E816" t="str">
        <f t="shared" si="52"/>
        <v/>
      </c>
      <c r="F816" t="e">
        <f>VLOOKUP(B816,'NRG_MS Teams'!$A$1:$G$1981,2,FALSE)</f>
        <v>#N/A</v>
      </c>
      <c r="G816" t="str">
        <f t="shared" si="53"/>
        <v/>
      </c>
      <c r="H816" t="str">
        <f t="shared" si="54"/>
        <v/>
      </c>
      <c r="I816" t="e">
        <f>VLOOKUP(B816,NRG_IBM!$A$1:$G$1986,2,FALSE)</f>
        <v>#N/A</v>
      </c>
    </row>
    <row r="817" spans="3:9" x14ac:dyDescent="0.25">
      <c r="C817" t="str">
        <f>IFERROR(VLOOKUP(B817,'NRG_MS Teams'!$A$1:$G$1981,2,FALSE),"")</f>
        <v/>
      </c>
      <c r="D817" t="str">
        <f t="shared" si="51"/>
        <v/>
      </c>
      <c r="E817" t="str">
        <f t="shared" si="52"/>
        <v/>
      </c>
      <c r="F817" t="e">
        <f>VLOOKUP(B817,'NRG_MS Teams'!$A$1:$G$1981,2,FALSE)</f>
        <v>#N/A</v>
      </c>
      <c r="G817" t="str">
        <f t="shared" si="53"/>
        <v/>
      </c>
      <c r="H817" t="str">
        <f t="shared" si="54"/>
        <v/>
      </c>
      <c r="I817" t="e">
        <f>VLOOKUP(B817,NRG_IBM!$A$1:$G$1986,2,FALSE)</f>
        <v>#N/A</v>
      </c>
    </row>
    <row r="818" spans="3:9" x14ac:dyDescent="0.25">
      <c r="C818" t="str">
        <f>IFERROR(VLOOKUP(B818,'NRG_MS Teams'!$A$1:$G$1981,2,FALSE),"")</f>
        <v/>
      </c>
      <c r="D818" t="str">
        <f t="shared" si="51"/>
        <v/>
      </c>
      <c r="E818" t="str">
        <f t="shared" si="52"/>
        <v/>
      </c>
      <c r="F818" t="e">
        <f>VLOOKUP(B818,'NRG_MS Teams'!$A$1:$G$1981,2,FALSE)</f>
        <v>#N/A</v>
      </c>
      <c r="G818" t="str">
        <f t="shared" si="53"/>
        <v/>
      </c>
      <c r="H818" t="str">
        <f t="shared" si="54"/>
        <v/>
      </c>
      <c r="I818" t="e">
        <f>VLOOKUP(B818,NRG_IBM!$A$1:$G$1986,2,FALSE)</f>
        <v>#N/A</v>
      </c>
    </row>
    <row r="819" spans="3:9" x14ac:dyDescent="0.25">
      <c r="C819" t="str">
        <f>IFERROR(VLOOKUP(B819,'NRG_MS Teams'!$A$1:$G$1981,2,FALSE),"")</f>
        <v/>
      </c>
      <c r="D819" t="str">
        <f t="shared" si="51"/>
        <v/>
      </c>
      <c r="E819" t="str">
        <f t="shared" si="52"/>
        <v/>
      </c>
      <c r="F819" t="e">
        <f>VLOOKUP(B819,'NRG_MS Teams'!$A$1:$G$1981,2,FALSE)</f>
        <v>#N/A</v>
      </c>
      <c r="G819" t="str">
        <f t="shared" si="53"/>
        <v/>
      </c>
      <c r="H819" t="str">
        <f t="shared" si="54"/>
        <v/>
      </c>
      <c r="I819" t="e">
        <f>VLOOKUP(B819,NRG_IBM!$A$1:$G$1986,2,FALSE)</f>
        <v>#N/A</v>
      </c>
    </row>
    <row r="820" spans="3:9" x14ac:dyDescent="0.25">
      <c r="C820" t="str">
        <f>IFERROR(VLOOKUP(B820,'NRG_MS Teams'!$A$1:$G$1981,2,FALSE),"")</f>
        <v/>
      </c>
      <c r="D820" t="str">
        <f t="shared" si="51"/>
        <v/>
      </c>
      <c r="E820" t="str">
        <f t="shared" si="52"/>
        <v/>
      </c>
      <c r="F820" t="e">
        <f>VLOOKUP(B820,'NRG_MS Teams'!$A$1:$G$1981,2,FALSE)</f>
        <v>#N/A</v>
      </c>
      <c r="G820" t="str">
        <f t="shared" si="53"/>
        <v/>
      </c>
      <c r="H820" t="str">
        <f t="shared" si="54"/>
        <v/>
      </c>
      <c r="I820" t="e">
        <f>VLOOKUP(B820,NRG_IBM!$A$1:$G$1986,2,FALSE)</f>
        <v>#N/A</v>
      </c>
    </row>
    <row r="821" spans="3:9" x14ac:dyDescent="0.25">
      <c r="C821" t="str">
        <f>IFERROR(VLOOKUP(B821,'NRG_MS Teams'!$A$1:$G$1981,2,FALSE),"")</f>
        <v/>
      </c>
      <c r="D821" t="str">
        <f t="shared" si="51"/>
        <v/>
      </c>
      <c r="E821" t="str">
        <f t="shared" si="52"/>
        <v/>
      </c>
      <c r="F821" t="e">
        <f>VLOOKUP(B821,'NRG_MS Teams'!$A$1:$G$1981,2,FALSE)</f>
        <v>#N/A</v>
      </c>
      <c r="G821" t="str">
        <f t="shared" si="53"/>
        <v/>
      </c>
      <c r="H821" t="str">
        <f t="shared" si="54"/>
        <v/>
      </c>
      <c r="I821" t="e">
        <f>VLOOKUP(B821,NRG_IBM!$A$1:$G$1986,2,FALSE)</f>
        <v>#N/A</v>
      </c>
    </row>
    <row r="822" spans="3:9" x14ac:dyDescent="0.25">
      <c r="C822" t="str">
        <f>IFERROR(VLOOKUP(B822,'NRG_MS Teams'!$A$1:$G$1981,2,FALSE),"")</f>
        <v/>
      </c>
      <c r="D822" t="str">
        <f t="shared" si="51"/>
        <v/>
      </c>
      <c r="E822" t="str">
        <f t="shared" si="52"/>
        <v/>
      </c>
      <c r="F822" t="e">
        <f>VLOOKUP(B822,'NRG_MS Teams'!$A$1:$G$1981,2,FALSE)</f>
        <v>#N/A</v>
      </c>
      <c r="G822" t="str">
        <f t="shared" si="53"/>
        <v/>
      </c>
      <c r="H822" t="str">
        <f t="shared" si="54"/>
        <v/>
      </c>
      <c r="I822" t="e">
        <f>VLOOKUP(B822,NRG_IBM!$A$1:$G$1986,2,FALSE)</f>
        <v>#N/A</v>
      </c>
    </row>
    <row r="823" spans="3:9" x14ac:dyDescent="0.25">
      <c r="C823" t="str">
        <f>IFERROR(VLOOKUP(B823,'NRG_MS Teams'!$A$1:$G$1981,2,FALSE),"")</f>
        <v/>
      </c>
      <c r="D823" t="str">
        <f t="shared" si="51"/>
        <v/>
      </c>
      <c r="E823" t="str">
        <f t="shared" si="52"/>
        <v/>
      </c>
      <c r="F823" t="e">
        <f>VLOOKUP(B823,'NRG_MS Teams'!$A$1:$G$1981,2,FALSE)</f>
        <v>#N/A</v>
      </c>
      <c r="G823" t="str">
        <f t="shared" si="53"/>
        <v/>
      </c>
      <c r="H823" t="str">
        <f t="shared" si="54"/>
        <v/>
      </c>
      <c r="I823" t="e">
        <f>VLOOKUP(B823,NRG_IBM!$A$1:$G$1986,2,FALSE)</f>
        <v>#N/A</v>
      </c>
    </row>
    <row r="824" spans="3:9" x14ac:dyDescent="0.25">
      <c r="C824" t="str">
        <f>IFERROR(VLOOKUP(B824,'NRG_MS Teams'!$A$1:$G$1981,2,FALSE),"")</f>
        <v/>
      </c>
      <c r="D824" t="str">
        <f t="shared" si="51"/>
        <v/>
      </c>
      <c r="E824" t="str">
        <f t="shared" si="52"/>
        <v/>
      </c>
      <c r="F824" t="e">
        <f>VLOOKUP(B824,'NRG_MS Teams'!$A$1:$G$1981,2,FALSE)</f>
        <v>#N/A</v>
      </c>
      <c r="G824" t="str">
        <f t="shared" si="53"/>
        <v/>
      </c>
      <c r="H824" t="str">
        <f t="shared" si="54"/>
        <v/>
      </c>
      <c r="I824" t="e">
        <f>VLOOKUP(B824,NRG_IBM!$A$1:$G$1986,2,FALSE)</f>
        <v>#N/A</v>
      </c>
    </row>
    <row r="825" spans="3:9" x14ac:dyDescent="0.25">
      <c r="C825" t="str">
        <f>IFERROR(VLOOKUP(B825,'NRG_MS Teams'!$A$1:$G$1981,2,FALSE),"")</f>
        <v/>
      </c>
      <c r="D825" t="str">
        <f t="shared" si="51"/>
        <v/>
      </c>
      <c r="E825" t="str">
        <f t="shared" si="52"/>
        <v/>
      </c>
      <c r="F825" t="e">
        <f>VLOOKUP(B825,'NRG_MS Teams'!$A$1:$G$1981,2,FALSE)</f>
        <v>#N/A</v>
      </c>
      <c r="G825" t="str">
        <f t="shared" si="53"/>
        <v/>
      </c>
      <c r="H825" t="str">
        <f t="shared" si="54"/>
        <v/>
      </c>
      <c r="I825" t="e">
        <f>VLOOKUP(B825,NRG_IBM!$A$1:$G$1986,2,FALSE)</f>
        <v>#N/A</v>
      </c>
    </row>
    <row r="826" spans="3:9" x14ac:dyDescent="0.25">
      <c r="C826" t="str">
        <f>IFERROR(VLOOKUP(B826,'NRG_MS Teams'!$A$1:$G$1981,2,FALSE),"")</f>
        <v/>
      </c>
      <c r="D826" t="str">
        <f t="shared" si="51"/>
        <v/>
      </c>
      <c r="E826" t="str">
        <f t="shared" si="52"/>
        <v/>
      </c>
      <c r="F826" t="e">
        <f>VLOOKUP(B826,'NRG_MS Teams'!$A$1:$G$1981,2,FALSE)</f>
        <v>#N/A</v>
      </c>
      <c r="G826" t="str">
        <f t="shared" si="53"/>
        <v/>
      </c>
      <c r="H826" t="str">
        <f t="shared" si="54"/>
        <v/>
      </c>
      <c r="I826" t="e">
        <f>VLOOKUP(B826,NRG_IBM!$A$1:$G$1986,2,FALSE)</f>
        <v>#N/A</v>
      </c>
    </row>
    <row r="827" spans="3:9" x14ac:dyDescent="0.25">
      <c r="C827" t="str">
        <f>IFERROR(VLOOKUP(B827,'NRG_MS Teams'!$A$1:$G$1981,2,FALSE),"")</f>
        <v/>
      </c>
      <c r="D827" t="str">
        <f t="shared" si="51"/>
        <v/>
      </c>
      <c r="E827" t="str">
        <f t="shared" si="52"/>
        <v/>
      </c>
      <c r="F827" t="e">
        <f>VLOOKUP(B827,'NRG_MS Teams'!$A$1:$G$1981,2,FALSE)</f>
        <v>#N/A</v>
      </c>
      <c r="G827" t="str">
        <f t="shared" si="53"/>
        <v/>
      </c>
      <c r="H827" t="str">
        <f t="shared" si="54"/>
        <v/>
      </c>
      <c r="I827" t="e">
        <f>VLOOKUP(B827,NRG_IBM!$A$1:$G$1986,2,FALSE)</f>
        <v>#N/A</v>
      </c>
    </row>
    <row r="828" spans="3:9" x14ac:dyDescent="0.25">
      <c r="C828" t="str">
        <f>IFERROR(VLOOKUP(B828,'NRG_MS Teams'!$A$1:$G$1981,2,FALSE),"")</f>
        <v/>
      </c>
      <c r="D828" t="str">
        <f t="shared" si="51"/>
        <v/>
      </c>
      <c r="E828" t="str">
        <f t="shared" si="52"/>
        <v/>
      </c>
      <c r="F828" t="e">
        <f>VLOOKUP(B828,'NRG_MS Teams'!$A$1:$G$1981,2,FALSE)</f>
        <v>#N/A</v>
      </c>
      <c r="G828" t="str">
        <f t="shared" si="53"/>
        <v/>
      </c>
      <c r="H828" t="str">
        <f t="shared" si="54"/>
        <v/>
      </c>
      <c r="I828" t="e">
        <f>VLOOKUP(B828,NRG_IBM!$A$1:$G$1986,2,FALSE)</f>
        <v>#N/A</v>
      </c>
    </row>
    <row r="829" spans="3:9" x14ac:dyDescent="0.25">
      <c r="C829" t="str">
        <f>IFERROR(VLOOKUP(B829,'NRG_MS Teams'!$A$1:$G$1981,2,FALSE),"")</f>
        <v/>
      </c>
      <c r="D829" t="str">
        <f t="shared" si="51"/>
        <v/>
      </c>
      <c r="E829" t="str">
        <f t="shared" si="52"/>
        <v/>
      </c>
      <c r="F829" t="e">
        <f>VLOOKUP(B829,'NRG_MS Teams'!$A$1:$G$1981,2,FALSE)</f>
        <v>#N/A</v>
      </c>
      <c r="G829" t="str">
        <f t="shared" si="53"/>
        <v/>
      </c>
      <c r="H829" t="str">
        <f t="shared" si="54"/>
        <v/>
      </c>
      <c r="I829" t="e">
        <f>VLOOKUP(B829,NRG_IBM!$A$1:$G$1986,2,FALSE)</f>
        <v>#N/A</v>
      </c>
    </row>
    <row r="830" spans="3:9" x14ac:dyDescent="0.25">
      <c r="C830" t="str">
        <f>IFERROR(VLOOKUP(B830,'NRG_MS Teams'!$A$1:$G$1981,2,FALSE),"")</f>
        <v/>
      </c>
      <c r="D830" t="str">
        <f t="shared" si="51"/>
        <v/>
      </c>
      <c r="E830" t="str">
        <f t="shared" si="52"/>
        <v/>
      </c>
      <c r="F830" t="e">
        <f>VLOOKUP(B830,'NRG_MS Teams'!$A$1:$G$1981,2,FALSE)</f>
        <v>#N/A</v>
      </c>
      <c r="G830" t="str">
        <f t="shared" si="53"/>
        <v/>
      </c>
      <c r="H830" t="str">
        <f t="shared" si="54"/>
        <v/>
      </c>
      <c r="I830" t="e">
        <f>VLOOKUP(B830,NRG_IBM!$A$1:$G$1986,2,FALSE)</f>
        <v>#N/A</v>
      </c>
    </row>
    <row r="831" spans="3:9" x14ac:dyDescent="0.25">
      <c r="C831" t="str">
        <f>IFERROR(VLOOKUP(B831,'NRG_MS Teams'!$A$1:$G$1981,2,FALSE),"")</f>
        <v/>
      </c>
      <c r="D831" t="str">
        <f t="shared" si="51"/>
        <v/>
      </c>
      <c r="E831" t="str">
        <f t="shared" si="52"/>
        <v/>
      </c>
      <c r="F831" t="e">
        <f>VLOOKUP(B831,'NRG_MS Teams'!$A$1:$G$1981,2,FALSE)</f>
        <v>#N/A</v>
      </c>
      <c r="G831" t="str">
        <f t="shared" si="53"/>
        <v/>
      </c>
      <c r="H831" t="str">
        <f t="shared" si="54"/>
        <v/>
      </c>
      <c r="I831" t="e">
        <f>VLOOKUP(B831,NRG_IBM!$A$1:$G$1986,2,FALSE)</f>
        <v>#N/A</v>
      </c>
    </row>
    <row r="832" spans="3:9" x14ac:dyDescent="0.25">
      <c r="C832" t="str">
        <f>IFERROR(VLOOKUP(B832,'NRG_MS Teams'!$A$1:$G$1981,2,FALSE),"")</f>
        <v/>
      </c>
      <c r="D832" t="str">
        <f t="shared" si="51"/>
        <v/>
      </c>
      <c r="E832" t="str">
        <f t="shared" si="52"/>
        <v/>
      </c>
      <c r="F832" t="e">
        <f>VLOOKUP(B832,'NRG_MS Teams'!$A$1:$G$1981,2,FALSE)</f>
        <v>#N/A</v>
      </c>
      <c r="G832" t="str">
        <f t="shared" si="53"/>
        <v/>
      </c>
      <c r="H832" t="str">
        <f t="shared" si="54"/>
        <v/>
      </c>
      <c r="I832" t="e">
        <f>VLOOKUP(B832,NRG_IBM!$A$1:$G$1986,2,FALSE)</f>
        <v>#N/A</v>
      </c>
    </row>
    <row r="833" spans="3:9" x14ac:dyDescent="0.25">
      <c r="C833" t="str">
        <f>IFERROR(VLOOKUP(B833,'NRG_MS Teams'!$A$1:$G$1981,2,FALSE),"")</f>
        <v/>
      </c>
      <c r="D833" t="str">
        <f t="shared" ref="D833:D896" si="55">IF(E833="","","x")</f>
        <v/>
      </c>
      <c r="E833" t="str">
        <f t="shared" si="52"/>
        <v/>
      </c>
      <c r="F833" t="e">
        <f>VLOOKUP(B833,'NRG_MS Teams'!$A$1:$G$1981,2,FALSE)</f>
        <v>#N/A</v>
      </c>
      <c r="G833" t="str">
        <f t="shared" si="53"/>
        <v/>
      </c>
      <c r="H833" t="str">
        <f t="shared" si="54"/>
        <v/>
      </c>
      <c r="I833" t="e">
        <f>VLOOKUP(B833,NRG_IBM!$A$1:$G$1986,2,FALSE)</f>
        <v>#N/A</v>
      </c>
    </row>
    <row r="834" spans="3:9" x14ac:dyDescent="0.25">
      <c r="C834" t="str">
        <f>IFERROR(VLOOKUP(B834,'NRG_MS Teams'!$A$1:$G$1981,2,FALSE),"")</f>
        <v/>
      </c>
      <c r="D834" t="str">
        <f t="shared" si="55"/>
        <v/>
      </c>
      <c r="E834" t="str">
        <f t="shared" ref="E834:E897" si="56">IFERROR(F834,"")</f>
        <v/>
      </c>
      <c r="F834" t="e">
        <f>VLOOKUP(B834,'NRG_MS Teams'!$A$1:$G$1981,2,FALSE)</f>
        <v>#N/A</v>
      </c>
      <c r="G834" t="str">
        <f t="shared" ref="G834:G897" si="57">IF(H834="","","x")</f>
        <v/>
      </c>
      <c r="H834" t="str">
        <f t="shared" ref="H834:H897" si="58">IFERROR(I834,"")</f>
        <v/>
      </c>
      <c r="I834" t="e">
        <f>VLOOKUP(B834,NRG_IBM!$A$1:$G$1986,2,FALSE)</f>
        <v>#N/A</v>
      </c>
    </row>
    <row r="835" spans="3:9" x14ac:dyDescent="0.25">
      <c r="C835" t="str">
        <f>IFERROR(VLOOKUP(B835,'NRG_MS Teams'!$A$1:$G$1981,2,FALSE),"")</f>
        <v/>
      </c>
      <c r="D835" t="str">
        <f t="shared" si="55"/>
        <v/>
      </c>
      <c r="E835" t="str">
        <f t="shared" si="56"/>
        <v/>
      </c>
      <c r="F835" t="e">
        <f>VLOOKUP(B835,'NRG_MS Teams'!$A$1:$G$1981,2,FALSE)</f>
        <v>#N/A</v>
      </c>
      <c r="G835" t="str">
        <f t="shared" si="57"/>
        <v/>
      </c>
      <c r="H835" t="str">
        <f t="shared" si="58"/>
        <v/>
      </c>
      <c r="I835" t="e">
        <f>VLOOKUP(B835,NRG_IBM!$A$1:$G$1986,2,FALSE)</f>
        <v>#N/A</v>
      </c>
    </row>
    <row r="836" spans="3:9" x14ac:dyDescent="0.25">
      <c r="C836" t="str">
        <f>IFERROR(VLOOKUP(B836,'NRG_MS Teams'!$A$1:$G$1981,2,FALSE),"")</f>
        <v/>
      </c>
      <c r="D836" t="str">
        <f t="shared" si="55"/>
        <v/>
      </c>
      <c r="E836" t="str">
        <f t="shared" si="56"/>
        <v/>
      </c>
      <c r="F836" t="e">
        <f>VLOOKUP(B836,'NRG_MS Teams'!$A$1:$G$1981,2,FALSE)</f>
        <v>#N/A</v>
      </c>
      <c r="G836" t="str">
        <f t="shared" si="57"/>
        <v/>
      </c>
      <c r="H836" t="str">
        <f t="shared" si="58"/>
        <v/>
      </c>
      <c r="I836" t="e">
        <f>VLOOKUP(B836,NRG_IBM!$A$1:$G$1986,2,FALSE)</f>
        <v>#N/A</v>
      </c>
    </row>
    <row r="837" spans="3:9" x14ac:dyDescent="0.25">
      <c r="C837" t="str">
        <f>IFERROR(VLOOKUP(B837,'NRG_MS Teams'!$A$1:$G$1981,2,FALSE),"")</f>
        <v/>
      </c>
      <c r="D837" t="str">
        <f t="shared" si="55"/>
        <v/>
      </c>
      <c r="E837" t="str">
        <f t="shared" si="56"/>
        <v/>
      </c>
      <c r="F837" t="e">
        <f>VLOOKUP(B837,'NRG_MS Teams'!$A$1:$G$1981,2,FALSE)</f>
        <v>#N/A</v>
      </c>
      <c r="G837" t="str">
        <f t="shared" si="57"/>
        <v/>
      </c>
      <c r="H837" t="str">
        <f t="shared" si="58"/>
        <v/>
      </c>
      <c r="I837" t="e">
        <f>VLOOKUP(B837,NRG_IBM!$A$1:$G$1986,2,FALSE)</f>
        <v>#N/A</v>
      </c>
    </row>
    <row r="838" spans="3:9" x14ac:dyDescent="0.25">
      <c r="C838" t="str">
        <f>IFERROR(VLOOKUP(B838,'NRG_MS Teams'!$A$1:$G$1981,2,FALSE),"")</f>
        <v/>
      </c>
      <c r="D838" t="str">
        <f t="shared" si="55"/>
        <v/>
      </c>
      <c r="E838" t="str">
        <f t="shared" si="56"/>
        <v/>
      </c>
      <c r="F838" t="e">
        <f>VLOOKUP(B838,'NRG_MS Teams'!$A$1:$G$1981,2,FALSE)</f>
        <v>#N/A</v>
      </c>
      <c r="G838" t="str">
        <f t="shared" si="57"/>
        <v/>
      </c>
      <c r="H838" t="str">
        <f t="shared" si="58"/>
        <v/>
      </c>
      <c r="I838" t="e">
        <f>VLOOKUP(B838,NRG_IBM!$A$1:$G$1986,2,FALSE)</f>
        <v>#N/A</v>
      </c>
    </row>
    <row r="839" spans="3:9" x14ac:dyDescent="0.25">
      <c r="C839" t="str">
        <f>IFERROR(VLOOKUP(B839,'NRG_MS Teams'!$A$1:$G$1981,2,FALSE),"")</f>
        <v/>
      </c>
      <c r="D839" t="str">
        <f t="shared" si="55"/>
        <v/>
      </c>
      <c r="E839" t="str">
        <f t="shared" si="56"/>
        <v/>
      </c>
      <c r="F839" t="e">
        <f>VLOOKUP(B839,'NRG_MS Teams'!$A$1:$G$1981,2,FALSE)</f>
        <v>#N/A</v>
      </c>
      <c r="G839" t="str">
        <f t="shared" si="57"/>
        <v/>
      </c>
      <c r="H839" t="str">
        <f t="shared" si="58"/>
        <v/>
      </c>
      <c r="I839" t="e">
        <f>VLOOKUP(B839,NRG_IBM!$A$1:$G$1986,2,FALSE)</f>
        <v>#N/A</v>
      </c>
    </row>
    <row r="840" spans="3:9" x14ac:dyDescent="0.25">
      <c r="C840" t="str">
        <f>IFERROR(VLOOKUP(B840,'NRG_MS Teams'!$A$1:$G$1981,2,FALSE),"")</f>
        <v/>
      </c>
      <c r="D840" t="str">
        <f t="shared" si="55"/>
        <v/>
      </c>
      <c r="E840" t="str">
        <f t="shared" si="56"/>
        <v/>
      </c>
      <c r="F840" t="e">
        <f>VLOOKUP(B840,'NRG_MS Teams'!$A$1:$G$1981,2,FALSE)</f>
        <v>#N/A</v>
      </c>
      <c r="G840" t="str">
        <f t="shared" si="57"/>
        <v/>
      </c>
      <c r="H840" t="str">
        <f t="shared" si="58"/>
        <v/>
      </c>
      <c r="I840" t="e">
        <f>VLOOKUP(B840,NRG_IBM!$A$1:$G$1986,2,FALSE)</f>
        <v>#N/A</v>
      </c>
    </row>
    <row r="841" spans="3:9" x14ac:dyDescent="0.25">
      <c r="C841" t="str">
        <f>IFERROR(VLOOKUP(B841,'NRG_MS Teams'!$A$1:$G$1981,2,FALSE),"")</f>
        <v/>
      </c>
      <c r="D841" t="str">
        <f t="shared" si="55"/>
        <v/>
      </c>
      <c r="E841" t="str">
        <f t="shared" si="56"/>
        <v/>
      </c>
      <c r="F841" t="e">
        <f>VLOOKUP(B841,'NRG_MS Teams'!$A$1:$G$1981,2,FALSE)</f>
        <v>#N/A</v>
      </c>
      <c r="G841" t="str">
        <f t="shared" si="57"/>
        <v/>
      </c>
      <c r="H841" t="str">
        <f t="shared" si="58"/>
        <v/>
      </c>
      <c r="I841" t="e">
        <f>VLOOKUP(B841,NRG_IBM!$A$1:$G$1986,2,FALSE)</f>
        <v>#N/A</v>
      </c>
    </row>
    <row r="842" spans="3:9" x14ac:dyDescent="0.25">
      <c r="C842" t="str">
        <f>IFERROR(VLOOKUP(B842,'NRG_MS Teams'!$A$1:$G$1981,2,FALSE),"")</f>
        <v/>
      </c>
      <c r="D842" t="str">
        <f t="shared" si="55"/>
        <v/>
      </c>
      <c r="E842" t="str">
        <f t="shared" si="56"/>
        <v/>
      </c>
      <c r="F842" t="e">
        <f>VLOOKUP(B842,'NRG_MS Teams'!$A$1:$G$1981,2,FALSE)</f>
        <v>#N/A</v>
      </c>
      <c r="G842" t="str">
        <f t="shared" si="57"/>
        <v/>
      </c>
      <c r="H842" t="str">
        <f t="shared" si="58"/>
        <v/>
      </c>
      <c r="I842" t="e">
        <f>VLOOKUP(B842,NRG_IBM!$A$1:$G$1986,2,FALSE)</f>
        <v>#N/A</v>
      </c>
    </row>
    <row r="843" spans="3:9" x14ac:dyDescent="0.25">
      <c r="C843" t="str">
        <f>IFERROR(VLOOKUP(B843,'NRG_MS Teams'!$A$1:$G$1981,2,FALSE),"")</f>
        <v/>
      </c>
      <c r="D843" t="str">
        <f t="shared" si="55"/>
        <v/>
      </c>
      <c r="E843" t="str">
        <f t="shared" si="56"/>
        <v/>
      </c>
      <c r="F843" t="e">
        <f>VLOOKUP(B843,'NRG_MS Teams'!$A$1:$G$1981,2,FALSE)</f>
        <v>#N/A</v>
      </c>
      <c r="G843" t="str">
        <f t="shared" si="57"/>
        <v/>
      </c>
      <c r="H843" t="str">
        <f t="shared" si="58"/>
        <v/>
      </c>
      <c r="I843" t="e">
        <f>VLOOKUP(B843,NRG_IBM!$A$1:$G$1986,2,FALSE)</f>
        <v>#N/A</v>
      </c>
    </row>
    <row r="844" spans="3:9" x14ac:dyDescent="0.25">
      <c r="C844" t="str">
        <f>IFERROR(VLOOKUP(B844,'NRG_MS Teams'!$A$1:$G$1981,2,FALSE),"")</f>
        <v/>
      </c>
      <c r="D844" t="str">
        <f t="shared" si="55"/>
        <v/>
      </c>
      <c r="E844" t="str">
        <f t="shared" si="56"/>
        <v/>
      </c>
      <c r="F844" t="e">
        <f>VLOOKUP(B844,'NRG_MS Teams'!$A$1:$G$1981,2,FALSE)</f>
        <v>#N/A</v>
      </c>
      <c r="G844" t="str">
        <f t="shared" si="57"/>
        <v/>
      </c>
      <c r="H844" t="str">
        <f t="shared" si="58"/>
        <v/>
      </c>
      <c r="I844" t="e">
        <f>VLOOKUP(B844,NRG_IBM!$A$1:$G$1986,2,FALSE)</f>
        <v>#N/A</v>
      </c>
    </row>
    <row r="845" spans="3:9" x14ac:dyDescent="0.25">
      <c r="C845" t="str">
        <f>IFERROR(VLOOKUP(B845,'NRG_MS Teams'!$A$1:$G$1981,2,FALSE),"")</f>
        <v/>
      </c>
      <c r="D845" t="str">
        <f t="shared" si="55"/>
        <v/>
      </c>
      <c r="E845" t="str">
        <f t="shared" si="56"/>
        <v/>
      </c>
      <c r="F845" t="e">
        <f>VLOOKUP(B845,'NRG_MS Teams'!$A$1:$G$1981,2,FALSE)</f>
        <v>#N/A</v>
      </c>
      <c r="G845" t="str">
        <f t="shared" si="57"/>
        <v/>
      </c>
      <c r="H845" t="str">
        <f t="shared" si="58"/>
        <v/>
      </c>
      <c r="I845" t="e">
        <f>VLOOKUP(B845,NRG_IBM!$A$1:$G$1986,2,FALSE)</f>
        <v>#N/A</v>
      </c>
    </row>
    <row r="846" spans="3:9" x14ac:dyDescent="0.25">
      <c r="C846" t="str">
        <f>IFERROR(VLOOKUP(B846,'NRG_MS Teams'!$A$1:$G$1981,2,FALSE),"")</f>
        <v/>
      </c>
      <c r="D846" t="str">
        <f t="shared" si="55"/>
        <v/>
      </c>
      <c r="E846" t="str">
        <f t="shared" si="56"/>
        <v/>
      </c>
      <c r="F846" t="e">
        <f>VLOOKUP(B846,'NRG_MS Teams'!$A$1:$G$1981,2,FALSE)</f>
        <v>#N/A</v>
      </c>
      <c r="G846" t="str">
        <f t="shared" si="57"/>
        <v/>
      </c>
      <c r="H846" t="str">
        <f t="shared" si="58"/>
        <v/>
      </c>
      <c r="I846" t="e">
        <f>VLOOKUP(B846,NRG_IBM!$A$1:$G$1986,2,FALSE)</f>
        <v>#N/A</v>
      </c>
    </row>
    <row r="847" spans="3:9" x14ac:dyDescent="0.25">
      <c r="C847" t="str">
        <f>IFERROR(VLOOKUP(B847,'NRG_MS Teams'!$A$1:$G$1981,2,FALSE),"")</f>
        <v/>
      </c>
      <c r="D847" t="str">
        <f t="shared" si="55"/>
        <v/>
      </c>
      <c r="E847" t="str">
        <f t="shared" si="56"/>
        <v/>
      </c>
      <c r="F847" t="e">
        <f>VLOOKUP(B847,'NRG_MS Teams'!$A$1:$G$1981,2,FALSE)</f>
        <v>#N/A</v>
      </c>
      <c r="G847" t="str">
        <f t="shared" si="57"/>
        <v/>
      </c>
      <c r="H847" t="str">
        <f t="shared" si="58"/>
        <v/>
      </c>
      <c r="I847" t="e">
        <f>VLOOKUP(B847,NRG_IBM!$A$1:$G$1986,2,FALSE)</f>
        <v>#N/A</v>
      </c>
    </row>
    <row r="848" spans="3:9" x14ac:dyDescent="0.25">
      <c r="C848" t="str">
        <f>IFERROR(VLOOKUP(B848,'NRG_MS Teams'!$A$1:$G$1981,2,FALSE),"")</f>
        <v/>
      </c>
      <c r="D848" t="str">
        <f t="shared" si="55"/>
        <v/>
      </c>
      <c r="E848" t="str">
        <f t="shared" si="56"/>
        <v/>
      </c>
      <c r="F848" t="e">
        <f>VLOOKUP(B848,'NRG_MS Teams'!$A$1:$G$1981,2,FALSE)</f>
        <v>#N/A</v>
      </c>
      <c r="G848" t="str">
        <f t="shared" si="57"/>
        <v/>
      </c>
      <c r="H848" t="str">
        <f t="shared" si="58"/>
        <v/>
      </c>
      <c r="I848" t="e">
        <f>VLOOKUP(B848,NRG_IBM!$A$1:$G$1986,2,FALSE)</f>
        <v>#N/A</v>
      </c>
    </row>
    <row r="849" spans="3:9" x14ac:dyDescent="0.25">
      <c r="C849" t="str">
        <f>IFERROR(VLOOKUP(B849,'NRG_MS Teams'!$A$1:$G$1981,2,FALSE),"")</f>
        <v/>
      </c>
      <c r="D849" t="str">
        <f t="shared" si="55"/>
        <v/>
      </c>
      <c r="E849" t="str">
        <f t="shared" si="56"/>
        <v/>
      </c>
      <c r="F849" t="e">
        <f>VLOOKUP(B849,'NRG_MS Teams'!$A$1:$G$1981,2,FALSE)</f>
        <v>#N/A</v>
      </c>
      <c r="G849" t="str">
        <f t="shared" si="57"/>
        <v/>
      </c>
      <c r="H849" t="str">
        <f t="shared" si="58"/>
        <v/>
      </c>
      <c r="I849" t="e">
        <f>VLOOKUP(B849,NRG_IBM!$A$1:$G$1986,2,FALSE)</f>
        <v>#N/A</v>
      </c>
    </row>
    <row r="850" spans="3:9" x14ac:dyDescent="0.25">
      <c r="C850" t="str">
        <f>IFERROR(VLOOKUP(B850,'NRG_MS Teams'!$A$1:$G$1981,2,FALSE),"")</f>
        <v/>
      </c>
      <c r="D850" t="str">
        <f t="shared" si="55"/>
        <v/>
      </c>
      <c r="E850" t="str">
        <f t="shared" si="56"/>
        <v/>
      </c>
      <c r="F850" t="e">
        <f>VLOOKUP(B850,'NRG_MS Teams'!$A$1:$G$1981,2,FALSE)</f>
        <v>#N/A</v>
      </c>
      <c r="G850" t="str">
        <f t="shared" si="57"/>
        <v/>
      </c>
      <c r="H850" t="str">
        <f t="shared" si="58"/>
        <v/>
      </c>
      <c r="I850" t="e">
        <f>VLOOKUP(B850,NRG_IBM!$A$1:$G$1986,2,FALSE)</f>
        <v>#N/A</v>
      </c>
    </row>
    <row r="851" spans="3:9" x14ac:dyDescent="0.25">
      <c r="C851" t="str">
        <f>IFERROR(VLOOKUP(B851,'NRG_MS Teams'!$A$1:$G$1981,2,FALSE),"")</f>
        <v/>
      </c>
      <c r="D851" t="str">
        <f t="shared" si="55"/>
        <v/>
      </c>
      <c r="E851" t="str">
        <f t="shared" si="56"/>
        <v/>
      </c>
      <c r="F851" t="e">
        <f>VLOOKUP(B851,'NRG_MS Teams'!$A$1:$G$1981,2,FALSE)</f>
        <v>#N/A</v>
      </c>
      <c r="G851" t="str">
        <f t="shared" si="57"/>
        <v/>
      </c>
      <c r="H851" t="str">
        <f t="shared" si="58"/>
        <v/>
      </c>
      <c r="I851" t="e">
        <f>VLOOKUP(B851,NRG_IBM!$A$1:$G$1986,2,FALSE)</f>
        <v>#N/A</v>
      </c>
    </row>
    <row r="852" spans="3:9" x14ac:dyDescent="0.25">
      <c r="C852" t="str">
        <f>IFERROR(VLOOKUP(B852,'NRG_MS Teams'!$A$1:$G$1981,2,FALSE),"")</f>
        <v/>
      </c>
      <c r="D852" t="str">
        <f t="shared" si="55"/>
        <v/>
      </c>
      <c r="E852" t="str">
        <f t="shared" si="56"/>
        <v/>
      </c>
      <c r="F852" t="e">
        <f>VLOOKUP(B852,'NRG_MS Teams'!$A$1:$G$1981,2,FALSE)</f>
        <v>#N/A</v>
      </c>
      <c r="G852" t="str">
        <f t="shared" si="57"/>
        <v/>
      </c>
      <c r="H852" t="str">
        <f t="shared" si="58"/>
        <v/>
      </c>
      <c r="I852" t="e">
        <f>VLOOKUP(B852,NRG_IBM!$A$1:$G$1986,2,FALSE)</f>
        <v>#N/A</v>
      </c>
    </row>
    <row r="853" spans="3:9" x14ac:dyDescent="0.25">
      <c r="C853" t="str">
        <f>IFERROR(VLOOKUP(B853,'NRG_MS Teams'!$A$1:$G$1981,2,FALSE),"")</f>
        <v/>
      </c>
      <c r="D853" t="str">
        <f t="shared" si="55"/>
        <v/>
      </c>
      <c r="E853" t="str">
        <f t="shared" si="56"/>
        <v/>
      </c>
      <c r="F853" t="e">
        <f>VLOOKUP(B853,'NRG_MS Teams'!$A$1:$G$1981,2,FALSE)</f>
        <v>#N/A</v>
      </c>
      <c r="G853" t="str">
        <f t="shared" si="57"/>
        <v/>
      </c>
      <c r="H853" t="str">
        <f t="shared" si="58"/>
        <v/>
      </c>
      <c r="I853" t="e">
        <f>VLOOKUP(B853,NRG_IBM!$A$1:$G$1986,2,FALSE)</f>
        <v>#N/A</v>
      </c>
    </row>
    <row r="854" spans="3:9" x14ac:dyDescent="0.25">
      <c r="C854" t="str">
        <f>IFERROR(VLOOKUP(B854,'NRG_MS Teams'!$A$1:$G$1981,2,FALSE),"")</f>
        <v/>
      </c>
      <c r="D854" t="str">
        <f t="shared" si="55"/>
        <v/>
      </c>
      <c r="E854" t="str">
        <f t="shared" si="56"/>
        <v/>
      </c>
      <c r="F854" t="e">
        <f>VLOOKUP(B854,'NRG_MS Teams'!$A$1:$G$1981,2,FALSE)</f>
        <v>#N/A</v>
      </c>
      <c r="G854" t="str">
        <f t="shared" si="57"/>
        <v/>
      </c>
      <c r="H854" t="str">
        <f t="shared" si="58"/>
        <v/>
      </c>
      <c r="I854" t="e">
        <f>VLOOKUP(B854,NRG_IBM!$A$1:$G$1986,2,FALSE)</f>
        <v>#N/A</v>
      </c>
    </row>
    <row r="855" spans="3:9" x14ac:dyDescent="0.25">
      <c r="C855" t="str">
        <f>IFERROR(VLOOKUP(B855,'NRG_MS Teams'!$A$1:$G$1981,2,FALSE),"")</f>
        <v/>
      </c>
      <c r="D855" t="str">
        <f t="shared" si="55"/>
        <v/>
      </c>
      <c r="E855" t="str">
        <f t="shared" si="56"/>
        <v/>
      </c>
      <c r="F855" t="e">
        <f>VLOOKUP(B855,'NRG_MS Teams'!$A$1:$G$1981,2,FALSE)</f>
        <v>#N/A</v>
      </c>
      <c r="G855" t="str">
        <f t="shared" si="57"/>
        <v/>
      </c>
      <c r="H855" t="str">
        <f t="shared" si="58"/>
        <v/>
      </c>
      <c r="I855" t="e">
        <f>VLOOKUP(B855,NRG_IBM!$A$1:$G$1986,2,FALSE)</f>
        <v>#N/A</v>
      </c>
    </row>
    <row r="856" spans="3:9" x14ac:dyDescent="0.25">
      <c r="C856" t="str">
        <f>IFERROR(VLOOKUP(B856,'NRG_MS Teams'!$A$1:$G$1981,2,FALSE),"")</f>
        <v/>
      </c>
      <c r="D856" t="str">
        <f t="shared" si="55"/>
        <v/>
      </c>
      <c r="E856" t="str">
        <f t="shared" si="56"/>
        <v/>
      </c>
      <c r="F856" t="e">
        <f>VLOOKUP(B856,'NRG_MS Teams'!$A$1:$G$1981,2,FALSE)</f>
        <v>#N/A</v>
      </c>
      <c r="G856" t="str">
        <f t="shared" si="57"/>
        <v/>
      </c>
      <c r="H856" t="str">
        <f t="shared" si="58"/>
        <v/>
      </c>
      <c r="I856" t="e">
        <f>VLOOKUP(B856,NRG_IBM!$A$1:$G$1986,2,FALSE)</f>
        <v>#N/A</v>
      </c>
    </row>
    <row r="857" spans="3:9" x14ac:dyDescent="0.25">
      <c r="C857" t="str">
        <f>IFERROR(VLOOKUP(B857,'NRG_MS Teams'!$A$1:$G$1981,2,FALSE),"")</f>
        <v/>
      </c>
      <c r="D857" t="str">
        <f t="shared" si="55"/>
        <v/>
      </c>
      <c r="E857" t="str">
        <f t="shared" si="56"/>
        <v/>
      </c>
      <c r="F857" t="e">
        <f>VLOOKUP(B857,'NRG_MS Teams'!$A$1:$G$1981,2,FALSE)</f>
        <v>#N/A</v>
      </c>
      <c r="G857" t="str">
        <f t="shared" si="57"/>
        <v/>
      </c>
      <c r="H857" t="str">
        <f t="shared" si="58"/>
        <v/>
      </c>
      <c r="I857" t="e">
        <f>VLOOKUP(B857,NRG_IBM!$A$1:$G$1986,2,FALSE)</f>
        <v>#N/A</v>
      </c>
    </row>
    <row r="858" spans="3:9" x14ac:dyDescent="0.25">
      <c r="C858" t="str">
        <f>IFERROR(VLOOKUP(B858,'NRG_MS Teams'!$A$1:$G$1981,2,FALSE),"")</f>
        <v/>
      </c>
      <c r="D858" t="str">
        <f t="shared" si="55"/>
        <v/>
      </c>
      <c r="E858" t="str">
        <f t="shared" si="56"/>
        <v/>
      </c>
      <c r="F858" t="e">
        <f>VLOOKUP(B858,'NRG_MS Teams'!$A$1:$G$1981,2,FALSE)</f>
        <v>#N/A</v>
      </c>
      <c r="G858" t="str">
        <f t="shared" si="57"/>
        <v/>
      </c>
      <c r="H858" t="str">
        <f t="shared" si="58"/>
        <v/>
      </c>
      <c r="I858" t="e">
        <f>VLOOKUP(B858,NRG_IBM!$A$1:$G$1986,2,FALSE)</f>
        <v>#N/A</v>
      </c>
    </row>
    <row r="859" spans="3:9" x14ac:dyDescent="0.25">
      <c r="C859" t="str">
        <f>IFERROR(VLOOKUP(B859,'NRG_MS Teams'!$A$1:$G$1981,2,FALSE),"")</f>
        <v/>
      </c>
      <c r="D859" t="str">
        <f t="shared" si="55"/>
        <v/>
      </c>
      <c r="E859" t="str">
        <f t="shared" si="56"/>
        <v/>
      </c>
      <c r="F859" t="e">
        <f>VLOOKUP(B859,'NRG_MS Teams'!$A$1:$G$1981,2,FALSE)</f>
        <v>#N/A</v>
      </c>
      <c r="G859" t="str">
        <f t="shared" si="57"/>
        <v/>
      </c>
      <c r="H859" t="str">
        <f t="shared" si="58"/>
        <v/>
      </c>
      <c r="I859" t="e">
        <f>VLOOKUP(B859,NRG_IBM!$A$1:$G$1986,2,FALSE)</f>
        <v>#N/A</v>
      </c>
    </row>
    <row r="860" spans="3:9" x14ac:dyDescent="0.25">
      <c r="C860" t="str">
        <f>IFERROR(VLOOKUP(B860,'NRG_MS Teams'!$A$1:$G$1981,2,FALSE),"")</f>
        <v/>
      </c>
      <c r="D860" t="str">
        <f t="shared" si="55"/>
        <v/>
      </c>
      <c r="E860" t="str">
        <f t="shared" si="56"/>
        <v/>
      </c>
      <c r="F860" t="e">
        <f>VLOOKUP(B860,'NRG_MS Teams'!$A$1:$G$1981,2,FALSE)</f>
        <v>#N/A</v>
      </c>
      <c r="G860" t="str">
        <f t="shared" si="57"/>
        <v/>
      </c>
      <c r="H860" t="str">
        <f t="shared" si="58"/>
        <v/>
      </c>
      <c r="I860" t="e">
        <f>VLOOKUP(B860,NRG_IBM!$A$1:$G$1986,2,FALSE)</f>
        <v>#N/A</v>
      </c>
    </row>
    <row r="861" spans="3:9" x14ac:dyDescent="0.25">
      <c r="C861" t="str">
        <f>IFERROR(VLOOKUP(B861,'NRG_MS Teams'!$A$1:$G$1981,2,FALSE),"")</f>
        <v/>
      </c>
      <c r="D861" t="str">
        <f t="shared" si="55"/>
        <v/>
      </c>
      <c r="E861" t="str">
        <f t="shared" si="56"/>
        <v/>
      </c>
      <c r="F861" t="e">
        <f>VLOOKUP(B861,'NRG_MS Teams'!$A$1:$G$1981,2,FALSE)</f>
        <v>#N/A</v>
      </c>
      <c r="G861" t="str">
        <f t="shared" si="57"/>
        <v/>
      </c>
      <c r="H861" t="str">
        <f t="shared" si="58"/>
        <v/>
      </c>
      <c r="I861" t="e">
        <f>VLOOKUP(B861,NRG_IBM!$A$1:$G$1986,2,FALSE)</f>
        <v>#N/A</v>
      </c>
    </row>
    <row r="862" spans="3:9" x14ac:dyDescent="0.25">
      <c r="C862" t="str">
        <f>IFERROR(VLOOKUP(B862,'NRG_MS Teams'!$A$1:$G$1981,2,FALSE),"")</f>
        <v/>
      </c>
      <c r="D862" t="str">
        <f t="shared" si="55"/>
        <v/>
      </c>
      <c r="E862" t="str">
        <f t="shared" si="56"/>
        <v/>
      </c>
      <c r="F862" t="e">
        <f>VLOOKUP(B862,'NRG_MS Teams'!$A$1:$G$1981,2,FALSE)</f>
        <v>#N/A</v>
      </c>
      <c r="G862" t="str">
        <f t="shared" si="57"/>
        <v/>
      </c>
      <c r="H862" t="str">
        <f t="shared" si="58"/>
        <v/>
      </c>
      <c r="I862" t="e">
        <f>VLOOKUP(B862,NRG_IBM!$A$1:$G$1986,2,FALSE)</f>
        <v>#N/A</v>
      </c>
    </row>
    <row r="863" spans="3:9" x14ac:dyDescent="0.25">
      <c r="C863" t="str">
        <f>IFERROR(VLOOKUP(B863,'NRG_MS Teams'!$A$1:$G$1981,2,FALSE),"")</f>
        <v/>
      </c>
      <c r="D863" t="str">
        <f t="shared" si="55"/>
        <v/>
      </c>
      <c r="E863" t="str">
        <f t="shared" si="56"/>
        <v/>
      </c>
      <c r="F863" t="e">
        <f>VLOOKUP(B863,'NRG_MS Teams'!$A$1:$G$1981,2,FALSE)</f>
        <v>#N/A</v>
      </c>
      <c r="G863" t="str">
        <f t="shared" si="57"/>
        <v/>
      </c>
      <c r="H863" t="str">
        <f t="shared" si="58"/>
        <v/>
      </c>
      <c r="I863" t="e">
        <f>VLOOKUP(B863,NRG_IBM!$A$1:$G$1986,2,FALSE)</f>
        <v>#N/A</v>
      </c>
    </row>
    <row r="864" spans="3:9" x14ac:dyDescent="0.25">
      <c r="C864" t="str">
        <f>IFERROR(VLOOKUP(B864,'NRG_MS Teams'!$A$1:$G$1981,2,FALSE),"")</f>
        <v/>
      </c>
      <c r="D864" t="str">
        <f t="shared" si="55"/>
        <v/>
      </c>
      <c r="E864" t="str">
        <f t="shared" si="56"/>
        <v/>
      </c>
      <c r="F864" t="e">
        <f>VLOOKUP(B864,'NRG_MS Teams'!$A$1:$G$1981,2,FALSE)</f>
        <v>#N/A</v>
      </c>
      <c r="G864" t="str">
        <f t="shared" si="57"/>
        <v/>
      </c>
      <c r="H864" t="str">
        <f t="shared" si="58"/>
        <v/>
      </c>
      <c r="I864" t="e">
        <f>VLOOKUP(B864,NRG_IBM!$A$1:$G$1986,2,FALSE)</f>
        <v>#N/A</v>
      </c>
    </row>
    <row r="865" spans="3:9" x14ac:dyDescent="0.25">
      <c r="C865" t="str">
        <f>IFERROR(VLOOKUP(B865,'NRG_MS Teams'!$A$1:$G$1981,2,FALSE),"")</f>
        <v/>
      </c>
      <c r="D865" t="str">
        <f t="shared" si="55"/>
        <v/>
      </c>
      <c r="E865" t="str">
        <f t="shared" si="56"/>
        <v/>
      </c>
      <c r="F865" t="e">
        <f>VLOOKUP(B865,'NRG_MS Teams'!$A$1:$G$1981,2,FALSE)</f>
        <v>#N/A</v>
      </c>
      <c r="G865" t="str">
        <f t="shared" si="57"/>
        <v/>
      </c>
      <c r="H865" t="str">
        <f t="shared" si="58"/>
        <v/>
      </c>
      <c r="I865" t="e">
        <f>VLOOKUP(B865,NRG_IBM!$A$1:$G$1986,2,FALSE)</f>
        <v>#N/A</v>
      </c>
    </row>
    <row r="866" spans="3:9" x14ac:dyDescent="0.25">
      <c r="C866" t="str">
        <f>IFERROR(VLOOKUP(B866,'NRG_MS Teams'!$A$1:$G$1981,2,FALSE),"")</f>
        <v/>
      </c>
      <c r="D866" t="str">
        <f t="shared" si="55"/>
        <v/>
      </c>
      <c r="E866" t="str">
        <f t="shared" si="56"/>
        <v/>
      </c>
      <c r="F866" t="e">
        <f>VLOOKUP(B866,'NRG_MS Teams'!$A$1:$G$1981,2,FALSE)</f>
        <v>#N/A</v>
      </c>
      <c r="G866" t="str">
        <f t="shared" si="57"/>
        <v/>
      </c>
      <c r="H866" t="str">
        <f t="shared" si="58"/>
        <v/>
      </c>
      <c r="I866" t="e">
        <f>VLOOKUP(B866,NRG_IBM!$A$1:$G$1986,2,FALSE)</f>
        <v>#N/A</v>
      </c>
    </row>
    <row r="867" spans="3:9" x14ac:dyDescent="0.25">
      <c r="C867" t="str">
        <f>IFERROR(VLOOKUP(B867,'NRG_MS Teams'!$A$1:$G$1981,2,FALSE),"")</f>
        <v/>
      </c>
      <c r="D867" t="str">
        <f t="shared" si="55"/>
        <v/>
      </c>
      <c r="E867" t="str">
        <f t="shared" si="56"/>
        <v/>
      </c>
      <c r="F867" t="e">
        <f>VLOOKUP(B867,'NRG_MS Teams'!$A$1:$G$1981,2,FALSE)</f>
        <v>#N/A</v>
      </c>
      <c r="G867" t="str">
        <f t="shared" si="57"/>
        <v/>
      </c>
      <c r="H867" t="str">
        <f t="shared" si="58"/>
        <v/>
      </c>
      <c r="I867" t="e">
        <f>VLOOKUP(B867,NRG_IBM!$A$1:$G$1986,2,FALSE)</f>
        <v>#N/A</v>
      </c>
    </row>
    <row r="868" spans="3:9" x14ac:dyDescent="0.25">
      <c r="C868" t="str">
        <f>IFERROR(VLOOKUP(B868,'NRG_MS Teams'!$A$1:$G$1981,2,FALSE),"")</f>
        <v/>
      </c>
      <c r="D868" t="str">
        <f t="shared" si="55"/>
        <v/>
      </c>
      <c r="E868" t="str">
        <f t="shared" si="56"/>
        <v/>
      </c>
      <c r="F868" t="e">
        <f>VLOOKUP(B868,'NRG_MS Teams'!$A$1:$G$1981,2,FALSE)</f>
        <v>#N/A</v>
      </c>
      <c r="G868" t="str">
        <f t="shared" si="57"/>
        <v/>
      </c>
      <c r="H868" t="str">
        <f t="shared" si="58"/>
        <v/>
      </c>
      <c r="I868" t="e">
        <f>VLOOKUP(B868,NRG_IBM!$A$1:$G$1986,2,FALSE)</f>
        <v>#N/A</v>
      </c>
    </row>
    <row r="869" spans="3:9" x14ac:dyDescent="0.25">
      <c r="C869" t="str">
        <f>IFERROR(VLOOKUP(B869,'NRG_MS Teams'!$A$1:$G$1981,2,FALSE),"")</f>
        <v/>
      </c>
      <c r="D869" t="str">
        <f t="shared" si="55"/>
        <v/>
      </c>
      <c r="E869" t="str">
        <f t="shared" si="56"/>
        <v/>
      </c>
      <c r="F869" t="e">
        <f>VLOOKUP(B869,'NRG_MS Teams'!$A$1:$G$1981,2,FALSE)</f>
        <v>#N/A</v>
      </c>
      <c r="G869" t="str">
        <f t="shared" si="57"/>
        <v/>
      </c>
      <c r="H869" t="str">
        <f t="shared" si="58"/>
        <v/>
      </c>
      <c r="I869" t="e">
        <f>VLOOKUP(B869,NRG_IBM!$A$1:$G$1986,2,FALSE)</f>
        <v>#N/A</v>
      </c>
    </row>
    <row r="870" spans="3:9" x14ac:dyDescent="0.25">
      <c r="C870" t="str">
        <f>IFERROR(VLOOKUP(B870,'NRG_MS Teams'!$A$1:$G$1981,2,FALSE),"")</f>
        <v/>
      </c>
      <c r="D870" t="str">
        <f t="shared" si="55"/>
        <v/>
      </c>
      <c r="E870" t="str">
        <f t="shared" si="56"/>
        <v/>
      </c>
      <c r="F870" t="e">
        <f>VLOOKUP(B870,'NRG_MS Teams'!$A$1:$G$1981,2,FALSE)</f>
        <v>#N/A</v>
      </c>
      <c r="G870" t="str">
        <f t="shared" si="57"/>
        <v/>
      </c>
      <c r="H870" t="str">
        <f t="shared" si="58"/>
        <v/>
      </c>
      <c r="I870" t="e">
        <f>VLOOKUP(B870,NRG_IBM!$A$1:$G$1986,2,FALSE)</f>
        <v>#N/A</v>
      </c>
    </row>
    <row r="871" spans="3:9" x14ac:dyDescent="0.25">
      <c r="C871" t="str">
        <f>IFERROR(VLOOKUP(B871,'NRG_MS Teams'!$A$1:$G$1981,2,FALSE),"")</f>
        <v/>
      </c>
      <c r="D871" t="str">
        <f t="shared" si="55"/>
        <v/>
      </c>
      <c r="E871" t="str">
        <f t="shared" si="56"/>
        <v/>
      </c>
      <c r="F871" t="e">
        <f>VLOOKUP(B871,'NRG_MS Teams'!$A$1:$G$1981,2,FALSE)</f>
        <v>#N/A</v>
      </c>
      <c r="G871" t="str">
        <f t="shared" si="57"/>
        <v/>
      </c>
      <c r="H871" t="str">
        <f t="shared" si="58"/>
        <v/>
      </c>
      <c r="I871" t="e">
        <f>VLOOKUP(B871,NRG_IBM!$A$1:$G$1986,2,FALSE)</f>
        <v>#N/A</v>
      </c>
    </row>
    <row r="872" spans="3:9" x14ac:dyDescent="0.25">
      <c r="C872" t="str">
        <f>IFERROR(VLOOKUP(B872,'NRG_MS Teams'!$A$1:$G$1981,2,FALSE),"")</f>
        <v/>
      </c>
      <c r="D872" t="str">
        <f t="shared" si="55"/>
        <v/>
      </c>
      <c r="E872" t="str">
        <f t="shared" si="56"/>
        <v/>
      </c>
      <c r="F872" t="e">
        <f>VLOOKUP(B872,'NRG_MS Teams'!$A$1:$G$1981,2,FALSE)</f>
        <v>#N/A</v>
      </c>
      <c r="G872" t="str">
        <f t="shared" si="57"/>
        <v/>
      </c>
      <c r="H872" t="str">
        <f t="shared" si="58"/>
        <v/>
      </c>
      <c r="I872" t="e">
        <f>VLOOKUP(B872,NRG_IBM!$A$1:$G$1986,2,FALSE)</f>
        <v>#N/A</v>
      </c>
    </row>
    <row r="873" spans="3:9" x14ac:dyDescent="0.25">
      <c r="C873" t="str">
        <f>IFERROR(VLOOKUP(B873,'NRG_MS Teams'!$A$1:$G$1981,2,FALSE),"")</f>
        <v/>
      </c>
      <c r="D873" t="str">
        <f t="shared" si="55"/>
        <v/>
      </c>
      <c r="E873" t="str">
        <f t="shared" si="56"/>
        <v/>
      </c>
      <c r="F873" t="e">
        <f>VLOOKUP(B873,'NRG_MS Teams'!$A$1:$G$1981,2,FALSE)</f>
        <v>#N/A</v>
      </c>
      <c r="G873" t="str">
        <f t="shared" si="57"/>
        <v/>
      </c>
      <c r="H873" t="str">
        <f t="shared" si="58"/>
        <v/>
      </c>
      <c r="I873" t="e">
        <f>VLOOKUP(B873,NRG_IBM!$A$1:$G$1986,2,FALSE)</f>
        <v>#N/A</v>
      </c>
    </row>
    <row r="874" spans="3:9" x14ac:dyDescent="0.25">
      <c r="C874" t="str">
        <f>IFERROR(VLOOKUP(B874,'NRG_MS Teams'!$A$1:$G$1981,2,FALSE),"")</f>
        <v/>
      </c>
      <c r="D874" t="str">
        <f t="shared" si="55"/>
        <v/>
      </c>
      <c r="E874" t="str">
        <f t="shared" si="56"/>
        <v/>
      </c>
      <c r="F874" t="e">
        <f>VLOOKUP(B874,'NRG_MS Teams'!$A$1:$G$1981,2,FALSE)</f>
        <v>#N/A</v>
      </c>
      <c r="G874" t="str">
        <f t="shared" si="57"/>
        <v/>
      </c>
      <c r="H874" t="str">
        <f t="shared" si="58"/>
        <v/>
      </c>
      <c r="I874" t="e">
        <f>VLOOKUP(B874,NRG_IBM!$A$1:$G$1986,2,FALSE)</f>
        <v>#N/A</v>
      </c>
    </row>
    <row r="875" spans="3:9" x14ac:dyDescent="0.25">
      <c r="C875" t="str">
        <f>IFERROR(VLOOKUP(B875,'NRG_MS Teams'!$A$1:$G$1981,2,FALSE),"")</f>
        <v/>
      </c>
      <c r="D875" t="str">
        <f t="shared" si="55"/>
        <v/>
      </c>
      <c r="E875" t="str">
        <f t="shared" si="56"/>
        <v/>
      </c>
      <c r="F875" t="e">
        <f>VLOOKUP(B875,'NRG_MS Teams'!$A$1:$G$1981,2,FALSE)</f>
        <v>#N/A</v>
      </c>
      <c r="G875" t="str">
        <f t="shared" si="57"/>
        <v/>
      </c>
      <c r="H875" t="str">
        <f t="shared" si="58"/>
        <v/>
      </c>
      <c r="I875" t="e">
        <f>VLOOKUP(B875,NRG_IBM!$A$1:$G$1986,2,FALSE)</f>
        <v>#N/A</v>
      </c>
    </row>
    <row r="876" spans="3:9" x14ac:dyDescent="0.25">
      <c r="C876" t="str">
        <f>IFERROR(VLOOKUP(B876,'NRG_MS Teams'!$A$1:$G$1981,2,FALSE),"")</f>
        <v/>
      </c>
      <c r="D876" t="str">
        <f t="shared" si="55"/>
        <v/>
      </c>
      <c r="E876" t="str">
        <f t="shared" si="56"/>
        <v/>
      </c>
      <c r="F876" t="e">
        <f>VLOOKUP(B876,'NRG_MS Teams'!$A$1:$G$1981,2,FALSE)</f>
        <v>#N/A</v>
      </c>
      <c r="G876" t="str">
        <f t="shared" si="57"/>
        <v/>
      </c>
      <c r="H876" t="str">
        <f t="shared" si="58"/>
        <v/>
      </c>
      <c r="I876" t="e">
        <f>VLOOKUP(B876,NRG_IBM!$A$1:$G$1986,2,FALSE)</f>
        <v>#N/A</v>
      </c>
    </row>
    <row r="877" spans="3:9" x14ac:dyDescent="0.25">
      <c r="C877" t="str">
        <f>IFERROR(VLOOKUP(B877,'NRG_MS Teams'!$A$1:$G$1981,2,FALSE),"")</f>
        <v/>
      </c>
      <c r="D877" t="str">
        <f t="shared" si="55"/>
        <v/>
      </c>
      <c r="E877" t="str">
        <f t="shared" si="56"/>
        <v/>
      </c>
      <c r="F877" t="e">
        <f>VLOOKUP(B877,'NRG_MS Teams'!$A$1:$G$1981,2,FALSE)</f>
        <v>#N/A</v>
      </c>
      <c r="G877" t="str">
        <f t="shared" si="57"/>
        <v/>
      </c>
      <c r="H877" t="str">
        <f t="shared" si="58"/>
        <v/>
      </c>
      <c r="I877" t="e">
        <f>VLOOKUP(B877,NRG_IBM!$A$1:$G$1986,2,FALSE)</f>
        <v>#N/A</v>
      </c>
    </row>
    <row r="878" spans="3:9" x14ac:dyDescent="0.25">
      <c r="C878" t="str">
        <f>IFERROR(VLOOKUP(B878,'NRG_MS Teams'!$A$1:$G$1981,2,FALSE),"")</f>
        <v/>
      </c>
      <c r="D878" t="str">
        <f t="shared" si="55"/>
        <v/>
      </c>
      <c r="E878" t="str">
        <f t="shared" si="56"/>
        <v/>
      </c>
      <c r="F878" t="e">
        <f>VLOOKUP(B878,'NRG_MS Teams'!$A$1:$G$1981,2,FALSE)</f>
        <v>#N/A</v>
      </c>
      <c r="G878" t="str">
        <f t="shared" si="57"/>
        <v/>
      </c>
      <c r="H878" t="str">
        <f t="shared" si="58"/>
        <v/>
      </c>
      <c r="I878" t="e">
        <f>VLOOKUP(B878,NRG_IBM!$A$1:$G$1986,2,FALSE)</f>
        <v>#N/A</v>
      </c>
    </row>
    <row r="879" spans="3:9" x14ac:dyDescent="0.25">
      <c r="C879" t="str">
        <f>IFERROR(VLOOKUP(B879,'NRG_MS Teams'!$A$1:$G$1981,2,FALSE),"")</f>
        <v/>
      </c>
      <c r="D879" t="str">
        <f t="shared" si="55"/>
        <v/>
      </c>
      <c r="E879" t="str">
        <f t="shared" si="56"/>
        <v/>
      </c>
      <c r="F879" t="e">
        <f>VLOOKUP(B879,'NRG_MS Teams'!$A$1:$G$1981,2,FALSE)</f>
        <v>#N/A</v>
      </c>
      <c r="G879" t="str">
        <f t="shared" si="57"/>
        <v/>
      </c>
      <c r="H879" t="str">
        <f t="shared" si="58"/>
        <v/>
      </c>
      <c r="I879" t="e">
        <f>VLOOKUP(B879,NRG_IBM!$A$1:$G$1986,2,FALSE)</f>
        <v>#N/A</v>
      </c>
    </row>
    <row r="880" spans="3:9" x14ac:dyDescent="0.25">
      <c r="C880" t="str">
        <f>IFERROR(VLOOKUP(B880,'NRG_MS Teams'!$A$1:$G$1981,2,FALSE),"")</f>
        <v/>
      </c>
      <c r="D880" t="str">
        <f t="shared" si="55"/>
        <v/>
      </c>
      <c r="E880" t="str">
        <f t="shared" si="56"/>
        <v/>
      </c>
      <c r="F880" t="e">
        <f>VLOOKUP(B880,'NRG_MS Teams'!$A$1:$G$1981,2,FALSE)</f>
        <v>#N/A</v>
      </c>
      <c r="G880" t="str">
        <f t="shared" si="57"/>
        <v/>
      </c>
      <c r="H880" t="str">
        <f t="shared" si="58"/>
        <v/>
      </c>
      <c r="I880" t="e">
        <f>VLOOKUP(B880,NRG_IBM!$A$1:$G$1986,2,FALSE)</f>
        <v>#N/A</v>
      </c>
    </row>
    <row r="881" spans="3:9" x14ac:dyDescent="0.25">
      <c r="C881" t="str">
        <f>IFERROR(VLOOKUP(B881,'NRG_MS Teams'!$A$1:$G$1981,2,FALSE),"")</f>
        <v/>
      </c>
      <c r="D881" t="str">
        <f t="shared" si="55"/>
        <v/>
      </c>
      <c r="E881" t="str">
        <f t="shared" si="56"/>
        <v/>
      </c>
      <c r="F881" t="e">
        <f>VLOOKUP(B881,'NRG_MS Teams'!$A$1:$G$1981,2,FALSE)</f>
        <v>#N/A</v>
      </c>
      <c r="G881" t="str">
        <f t="shared" si="57"/>
        <v/>
      </c>
      <c r="H881" t="str">
        <f t="shared" si="58"/>
        <v/>
      </c>
      <c r="I881" t="e">
        <f>VLOOKUP(B881,NRG_IBM!$A$1:$G$1986,2,FALSE)</f>
        <v>#N/A</v>
      </c>
    </row>
    <row r="882" spans="3:9" x14ac:dyDescent="0.25">
      <c r="C882" t="str">
        <f>IFERROR(VLOOKUP(B882,'NRG_MS Teams'!$A$1:$G$1981,2,FALSE),"")</f>
        <v/>
      </c>
      <c r="D882" t="str">
        <f t="shared" si="55"/>
        <v/>
      </c>
      <c r="E882" t="str">
        <f t="shared" si="56"/>
        <v/>
      </c>
      <c r="F882" t="e">
        <f>VLOOKUP(B882,'NRG_MS Teams'!$A$1:$G$1981,2,FALSE)</f>
        <v>#N/A</v>
      </c>
      <c r="G882" t="str">
        <f t="shared" si="57"/>
        <v/>
      </c>
      <c r="H882" t="str">
        <f t="shared" si="58"/>
        <v/>
      </c>
      <c r="I882" t="e">
        <f>VLOOKUP(B882,NRG_IBM!$A$1:$G$1986,2,FALSE)</f>
        <v>#N/A</v>
      </c>
    </row>
    <row r="883" spans="3:9" x14ac:dyDescent="0.25">
      <c r="C883" t="str">
        <f>IFERROR(VLOOKUP(B883,'NRG_MS Teams'!$A$1:$G$1981,2,FALSE),"")</f>
        <v/>
      </c>
      <c r="D883" t="str">
        <f t="shared" si="55"/>
        <v/>
      </c>
      <c r="E883" t="str">
        <f t="shared" si="56"/>
        <v/>
      </c>
      <c r="F883" t="e">
        <f>VLOOKUP(B883,'NRG_MS Teams'!$A$1:$G$1981,2,FALSE)</f>
        <v>#N/A</v>
      </c>
      <c r="G883" t="str">
        <f t="shared" si="57"/>
        <v/>
      </c>
      <c r="H883" t="str">
        <f t="shared" si="58"/>
        <v/>
      </c>
      <c r="I883" t="e">
        <f>VLOOKUP(B883,NRG_IBM!$A$1:$G$1986,2,FALSE)</f>
        <v>#N/A</v>
      </c>
    </row>
    <row r="884" spans="3:9" x14ac:dyDescent="0.25">
      <c r="C884" t="str">
        <f>IFERROR(VLOOKUP(B884,'NRG_MS Teams'!$A$1:$G$1981,2,FALSE),"")</f>
        <v/>
      </c>
      <c r="D884" t="str">
        <f t="shared" si="55"/>
        <v/>
      </c>
      <c r="E884" t="str">
        <f t="shared" si="56"/>
        <v/>
      </c>
      <c r="F884" t="e">
        <f>VLOOKUP(B884,'NRG_MS Teams'!$A$1:$G$1981,2,FALSE)</f>
        <v>#N/A</v>
      </c>
      <c r="G884" t="str">
        <f t="shared" si="57"/>
        <v/>
      </c>
      <c r="H884" t="str">
        <f t="shared" si="58"/>
        <v/>
      </c>
      <c r="I884" t="e">
        <f>VLOOKUP(B884,NRG_IBM!$A$1:$G$1986,2,FALSE)</f>
        <v>#N/A</v>
      </c>
    </row>
    <row r="885" spans="3:9" x14ac:dyDescent="0.25">
      <c r="C885" t="str">
        <f>IFERROR(VLOOKUP(B885,'NRG_MS Teams'!$A$1:$G$1981,2,FALSE),"")</f>
        <v/>
      </c>
      <c r="D885" t="str">
        <f t="shared" si="55"/>
        <v/>
      </c>
      <c r="E885" t="str">
        <f t="shared" si="56"/>
        <v/>
      </c>
      <c r="F885" t="e">
        <f>VLOOKUP(B885,'NRG_MS Teams'!$A$1:$G$1981,2,FALSE)</f>
        <v>#N/A</v>
      </c>
      <c r="G885" t="str">
        <f t="shared" si="57"/>
        <v/>
      </c>
      <c r="H885" t="str">
        <f t="shared" si="58"/>
        <v/>
      </c>
      <c r="I885" t="e">
        <f>VLOOKUP(B885,NRG_IBM!$A$1:$G$1986,2,FALSE)</f>
        <v>#N/A</v>
      </c>
    </row>
    <row r="886" spans="3:9" x14ac:dyDescent="0.25">
      <c r="C886" t="str">
        <f>IFERROR(VLOOKUP(B886,'NRG_MS Teams'!$A$1:$G$1981,2,FALSE),"")</f>
        <v/>
      </c>
      <c r="D886" t="str">
        <f t="shared" si="55"/>
        <v/>
      </c>
      <c r="E886" t="str">
        <f t="shared" si="56"/>
        <v/>
      </c>
      <c r="F886" t="e">
        <f>VLOOKUP(B886,'NRG_MS Teams'!$A$1:$G$1981,2,FALSE)</f>
        <v>#N/A</v>
      </c>
      <c r="G886" t="str">
        <f t="shared" si="57"/>
        <v/>
      </c>
      <c r="H886" t="str">
        <f t="shared" si="58"/>
        <v/>
      </c>
      <c r="I886" t="e">
        <f>VLOOKUP(B886,NRG_IBM!$A$1:$G$1986,2,FALSE)</f>
        <v>#N/A</v>
      </c>
    </row>
    <row r="887" spans="3:9" x14ac:dyDescent="0.25">
      <c r="C887" t="str">
        <f>IFERROR(VLOOKUP(B887,'NRG_MS Teams'!$A$1:$G$1981,2,FALSE),"")</f>
        <v/>
      </c>
      <c r="D887" t="str">
        <f t="shared" si="55"/>
        <v/>
      </c>
      <c r="E887" t="str">
        <f t="shared" si="56"/>
        <v/>
      </c>
      <c r="F887" t="e">
        <f>VLOOKUP(B887,'NRG_MS Teams'!$A$1:$G$1981,2,FALSE)</f>
        <v>#N/A</v>
      </c>
      <c r="G887" t="str">
        <f t="shared" si="57"/>
        <v/>
      </c>
      <c r="H887" t="str">
        <f t="shared" si="58"/>
        <v/>
      </c>
      <c r="I887" t="e">
        <f>VLOOKUP(B887,NRG_IBM!$A$1:$G$1986,2,FALSE)</f>
        <v>#N/A</v>
      </c>
    </row>
    <row r="888" spans="3:9" x14ac:dyDescent="0.25">
      <c r="C888" t="str">
        <f>IFERROR(VLOOKUP(B888,'NRG_MS Teams'!$A$1:$G$1981,2,FALSE),"")</f>
        <v/>
      </c>
      <c r="D888" t="str">
        <f t="shared" si="55"/>
        <v/>
      </c>
      <c r="E888" t="str">
        <f t="shared" si="56"/>
        <v/>
      </c>
      <c r="F888" t="e">
        <f>VLOOKUP(B888,'NRG_MS Teams'!$A$1:$G$1981,2,FALSE)</f>
        <v>#N/A</v>
      </c>
      <c r="G888" t="str">
        <f t="shared" si="57"/>
        <v/>
      </c>
      <c r="H888" t="str">
        <f t="shared" si="58"/>
        <v/>
      </c>
      <c r="I888" t="e">
        <f>VLOOKUP(B888,NRG_IBM!$A$1:$G$1986,2,FALSE)</f>
        <v>#N/A</v>
      </c>
    </row>
    <row r="889" spans="3:9" x14ac:dyDescent="0.25">
      <c r="C889" t="str">
        <f>IFERROR(VLOOKUP(B889,'NRG_MS Teams'!$A$1:$G$1981,2,FALSE),"")</f>
        <v/>
      </c>
      <c r="D889" t="str">
        <f t="shared" si="55"/>
        <v/>
      </c>
      <c r="E889" t="str">
        <f t="shared" si="56"/>
        <v/>
      </c>
      <c r="F889" t="e">
        <f>VLOOKUP(B889,'NRG_MS Teams'!$A$1:$G$1981,2,FALSE)</f>
        <v>#N/A</v>
      </c>
      <c r="G889" t="str">
        <f t="shared" si="57"/>
        <v/>
      </c>
      <c r="H889" t="str">
        <f t="shared" si="58"/>
        <v/>
      </c>
      <c r="I889" t="e">
        <f>VLOOKUP(B889,NRG_IBM!$A$1:$G$1986,2,FALSE)</f>
        <v>#N/A</v>
      </c>
    </row>
    <row r="890" spans="3:9" x14ac:dyDescent="0.25">
      <c r="C890" t="str">
        <f>IFERROR(VLOOKUP(B890,'NRG_MS Teams'!$A$1:$G$1981,2,FALSE),"")</f>
        <v/>
      </c>
      <c r="D890" t="str">
        <f t="shared" si="55"/>
        <v/>
      </c>
      <c r="E890" t="str">
        <f t="shared" si="56"/>
        <v/>
      </c>
      <c r="F890" t="e">
        <f>VLOOKUP(B890,'NRG_MS Teams'!$A$1:$G$1981,2,FALSE)</f>
        <v>#N/A</v>
      </c>
      <c r="G890" t="str">
        <f t="shared" si="57"/>
        <v/>
      </c>
      <c r="H890" t="str">
        <f t="shared" si="58"/>
        <v/>
      </c>
      <c r="I890" t="e">
        <f>VLOOKUP(B890,NRG_IBM!$A$1:$G$1986,2,FALSE)</f>
        <v>#N/A</v>
      </c>
    </row>
    <row r="891" spans="3:9" x14ac:dyDescent="0.25">
      <c r="C891" t="str">
        <f>IFERROR(VLOOKUP(B891,'NRG_MS Teams'!$A$1:$G$1981,2,FALSE),"")</f>
        <v/>
      </c>
      <c r="D891" t="str">
        <f t="shared" si="55"/>
        <v/>
      </c>
      <c r="E891" t="str">
        <f t="shared" si="56"/>
        <v/>
      </c>
      <c r="F891" t="e">
        <f>VLOOKUP(B891,'NRG_MS Teams'!$A$1:$G$1981,2,FALSE)</f>
        <v>#N/A</v>
      </c>
      <c r="G891" t="str">
        <f t="shared" si="57"/>
        <v/>
      </c>
      <c r="H891" t="str">
        <f t="shared" si="58"/>
        <v/>
      </c>
      <c r="I891" t="e">
        <f>VLOOKUP(B891,NRG_IBM!$A$1:$G$1986,2,FALSE)</f>
        <v>#N/A</v>
      </c>
    </row>
    <row r="892" spans="3:9" x14ac:dyDescent="0.25">
      <c r="C892" t="str">
        <f>IFERROR(VLOOKUP(B892,'NRG_MS Teams'!$A$1:$G$1981,2,FALSE),"")</f>
        <v/>
      </c>
      <c r="D892" t="str">
        <f t="shared" si="55"/>
        <v/>
      </c>
      <c r="E892" t="str">
        <f t="shared" si="56"/>
        <v/>
      </c>
      <c r="F892" t="e">
        <f>VLOOKUP(B892,'NRG_MS Teams'!$A$1:$G$1981,2,FALSE)</f>
        <v>#N/A</v>
      </c>
      <c r="G892" t="str">
        <f t="shared" si="57"/>
        <v/>
      </c>
      <c r="H892" t="str">
        <f t="shared" si="58"/>
        <v/>
      </c>
      <c r="I892" t="e">
        <f>VLOOKUP(B892,NRG_IBM!$A$1:$G$1986,2,FALSE)</f>
        <v>#N/A</v>
      </c>
    </row>
    <row r="893" spans="3:9" x14ac:dyDescent="0.25">
      <c r="C893" t="str">
        <f>IFERROR(VLOOKUP(B893,'NRG_MS Teams'!$A$1:$G$1981,2,FALSE),"")</f>
        <v/>
      </c>
      <c r="D893" t="str">
        <f t="shared" si="55"/>
        <v/>
      </c>
      <c r="E893" t="str">
        <f t="shared" si="56"/>
        <v/>
      </c>
      <c r="F893" t="e">
        <f>VLOOKUP(B893,'NRG_MS Teams'!$A$1:$G$1981,2,FALSE)</f>
        <v>#N/A</v>
      </c>
      <c r="G893" t="str">
        <f t="shared" si="57"/>
        <v/>
      </c>
      <c r="H893" t="str">
        <f t="shared" si="58"/>
        <v/>
      </c>
      <c r="I893" t="e">
        <f>VLOOKUP(B893,NRG_IBM!$A$1:$G$1986,2,FALSE)</f>
        <v>#N/A</v>
      </c>
    </row>
    <row r="894" spans="3:9" x14ac:dyDescent="0.25">
      <c r="C894" t="str">
        <f>IFERROR(VLOOKUP(B894,'NRG_MS Teams'!$A$1:$G$1981,2,FALSE),"")</f>
        <v/>
      </c>
      <c r="D894" t="str">
        <f t="shared" si="55"/>
        <v/>
      </c>
      <c r="E894" t="str">
        <f t="shared" si="56"/>
        <v/>
      </c>
      <c r="F894" t="e">
        <f>VLOOKUP(B894,'NRG_MS Teams'!$A$1:$G$1981,2,FALSE)</f>
        <v>#N/A</v>
      </c>
      <c r="G894" t="str">
        <f t="shared" si="57"/>
        <v/>
      </c>
      <c r="H894" t="str">
        <f t="shared" si="58"/>
        <v/>
      </c>
      <c r="I894" t="e">
        <f>VLOOKUP(B894,NRG_IBM!$A$1:$G$1986,2,FALSE)</f>
        <v>#N/A</v>
      </c>
    </row>
    <row r="895" spans="3:9" x14ac:dyDescent="0.25">
      <c r="C895" t="str">
        <f>IFERROR(VLOOKUP(B895,'NRG_MS Teams'!$A$1:$G$1981,2,FALSE),"")</f>
        <v/>
      </c>
      <c r="D895" t="str">
        <f t="shared" si="55"/>
        <v/>
      </c>
      <c r="E895" t="str">
        <f t="shared" si="56"/>
        <v/>
      </c>
      <c r="F895" t="e">
        <f>VLOOKUP(B895,'NRG_MS Teams'!$A$1:$G$1981,2,FALSE)</f>
        <v>#N/A</v>
      </c>
      <c r="G895" t="str">
        <f t="shared" si="57"/>
        <v/>
      </c>
      <c r="H895" t="str">
        <f t="shared" si="58"/>
        <v/>
      </c>
      <c r="I895" t="e">
        <f>VLOOKUP(B895,NRG_IBM!$A$1:$G$1986,2,FALSE)</f>
        <v>#N/A</v>
      </c>
    </row>
    <row r="896" spans="3:9" x14ac:dyDescent="0.25">
      <c r="C896" t="str">
        <f>IFERROR(VLOOKUP(B896,'NRG_MS Teams'!$A$1:$G$1981,2,FALSE),"")</f>
        <v/>
      </c>
      <c r="D896" t="str">
        <f t="shared" si="55"/>
        <v/>
      </c>
      <c r="E896" t="str">
        <f t="shared" si="56"/>
        <v/>
      </c>
      <c r="F896" t="e">
        <f>VLOOKUP(B896,'NRG_MS Teams'!$A$1:$G$1981,2,FALSE)</f>
        <v>#N/A</v>
      </c>
      <c r="G896" t="str">
        <f t="shared" si="57"/>
        <v/>
      </c>
      <c r="H896" t="str">
        <f t="shared" si="58"/>
        <v/>
      </c>
      <c r="I896" t="e">
        <f>VLOOKUP(B896,NRG_IBM!$A$1:$G$1986,2,FALSE)</f>
        <v>#N/A</v>
      </c>
    </row>
    <row r="897" spans="3:9" x14ac:dyDescent="0.25">
      <c r="C897" t="str">
        <f>IFERROR(VLOOKUP(B897,'NRG_MS Teams'!$A$1:$G$1981,2,FALSE),"")</f>
        <v/>
      </c>
      <c r="D897" t="str">
        <f t="shared" ref="D897:D960" si="59">IF(E897="","","x")</f>
        <v/>
      </c>
      <c r="E897" t="str">
        <f t="shared" si="56"/>
        <v/>
      </c>
      <c r="F897" t="e">
        <f>VLOOKUP(B897,'NRG_MS Teams'!$A$1:$G$1981,2,FALSE)</f>
        <v>#N/A</v>
      </c>
      <c r="G897" t="str">
        <f t="shared" si="57"/>
        <v/>
      </c>
      <c r="H897" t="str">
        <f t="shared" si="58"/>
        <v/>
      </c>
      <c r="I897" t="e">
        <f>VLOOKUP(B897,NRG_IBM!$A$1:$G$1986,2,FALSE)</f>
        <v>#N/A</v>
      </c>
    </row>
    <row r="898" spans="3:9" x14ac:dyDescent="0.25">
      <c r="C898" t="str">
        <f>IFERROR(VLOOKUP(B898,'NRG_MS Teams'!$A$1:$G$1981,2,FALSE),"")</f>
        <v/>
      </c>
      <c r="D898" t="str">
        <f t="shared" si="59"/>
        <v/>
      </c>
      <c r="E898" t="str">
        <f t="shared" ref="E898:E961" si="60">IFERROR(F898,"")</f>
        <v/>
      </c>
      <c r="F898" t="e">
        <f>VLOOKUP(B898,'NRG_MS Teams'!$A$1:$G$1981,2,FALSE)</f>
        <v>#N/A</v>
      </c>
      <c r="G898" t="str">
        <f t="shared" ref="G898:G961" si="61">IF(H898="","","x")</f>
        <v/>
      </c>
      <c r="H898" t="str">
        <f t="shared" ref="H898:H961" si="62">IFERROR(I898,"")</f>
        <v/>
      </c>
      <c r="I898" t="e">
        <f>VLOOKUP(B898,NRG_IBM!$A$1:$G$1986,2,FALSE)</f>
        <v>#N/A</v>
      </c>
    </row>
    <row r="899" spans="3:9" x14ac:dyDescent="0.25">
      <c r="C899" t="str">
        <f>IFERROR(VLOOKUP(B899,'NRG_MS Teams'!$A$1:$G$1981,2,FALSE),"")</f>
        <v/>
      </c>
      <c r="D899" t="str">
        <f t="shared" si="59"/>
        <v/>
      </c>
      <c r="E899" t="str">
        <f t="shared" si="60"/>
        <v/>
      </c>
      <c r="F899" t="e">
        <f>VLOOKUP(B899,'NRG_MS Teams'!$A$1:$G$1981,2,FALSE)</f>
        <v>#N/A</v>
      </c>
      <c r="G899" t="str">
        <f t="shared" si="61"/>
        <v/>
      </c>
      <c r="H899" t="str">
        <f t="shared" si="62"/>
        <v/>
      </c>
      <c r="I899" t="e">
        <f>VLOOKUP(B899,NRG_IBM!$A$1:$G$1986,2,FALSE)</f>
        <v>#N/A</v>
      </c>
    </row>
    <row r="900" spans="3:9" x14ac:dyDescent="0.25">
      <c r="C900" t="str">
        <f>IFERROR(VLOOKUP(B900,'NRG_MS Teams'!$A$1:$G$1981,2,FALSE),"")</f>
        <v/>
      </c>
      <c r="D900" t="str">
        <f t="shared" si="59"/>
        <v/>
      </c>
      <c r="E900" t="str">
        <f t="shared" si="60"/>
        <v/>
      </c>
      <c r="F900" t="e">
        <f>VLOOKUP(B900,'NRG_MS Teams'!$A$1:$G$1981,2,FALSE)</f>
        <v>#N/A</v>
      </c>
      <c r="G900" t="str">
        <f t="shared" si="61"/>
        <v/>
      </c>
      <c r="H900" t="str">
        <f t="shared" si="62"/>
        <v/>
      </c>
      <c r="I900" t="e">
        <f>VLOOKUP(B900,NRG_IBM!$A$1:$G$1986,2,FALSE)</f>
        <v>#N/A</v>
      </c>
    </row>
    <row r="901" spans="3:9" x14ac:dyDescent="0.25">
      <c r="C901" t="str">
        <f>IFERROR(VLOOKUP(B901,'NRG_MS Teams'!$A$1:$G$1981,2,FALSE),"")</f>
        <v/>
      </c>
      <c r="D901" t="str">
        <f t="shared" si="59"/>
        <v/>
      </c>
      <c r="E901" t="str">
        <f t="shared" si="60"/>
        <v/>
      </c>
      <c r="F901" t="e">
        <f>VLOOKUP(B901,'NRG_MS Teams'!$A$1:$G$1981,2,FALSE)</f>
        <v>#N/A</v>
      </c>
      <c r="G901" t="str">
        <f t="shared" si="61"/>
        <v/>
      </c>
      <c r="H901" t="str">
        <f t="shared" si="62"/>
        <v/>
      </c>
      <c r="I901" t="e">
        <f>VLOOKUP(B901,NRG_IBM!$A$1:$G$1986,2,FALSE)</f>
        <v>#N/A</v>
      </c>
    </row>
    <row r="902" spans="3:9" x14ac:dyDescent="0.25">
      <c r="C902" t="str">
        <f>IFERROR(VLOOKUP(B902,'NRG_MS Teams'!$A$1:$G$1981,2,FALSE),"")</f>
        <v/>
      </c>
      <c r="D902" t="str">
        <f t="shared" si="59"/>
        <v/>
      </c>
      <c r="E902" t="str">
        <f t="shared" si="60"/>
        <v/>
      </c>
      <c r="F902" t="e">
        <f>VLOOKUP(B902,'NRG_MS Teams'!$A$1:$G$1981,2,FALSE)</f>
        <v>#N/A</v>
      </c>
      <c r="G902" t="str">
        <f t="shared" si="61"/>
        <v/>
      </c>
      <c r="H902" t="str">
        <f t="shared" si="62"/>
        <v/>
      </c>
      <c r="I902" t="e">
        <f>VLOOKUP(B902,NRG_IBM!$A$1:$G$1986,2,FALSE)</f>
        <v>#N/A</v>
      </c>
    </row>
    <row r="903" spans="3:9" x14ac:dyDescent="0.25">
      <c r="C903" t="str">
        <f>IFERROR(VLOOKUP(B903,'NRG_MS Teams'!$A$1:$G$1981,2,FALSE),"")</f>
        <v/>
      </c>
      <c r="D903" t="str">
        <f t="shared" si="59"/>
        <v/>
      </c>
      <c r="E903" t="str">
        <f t="shared" si="60"/>
        <v/>
      </c>
      <c r="F903" t="e">
        <f>VLOOKUP(B903,'NRG_MS Teams'!$A$1:$G$1981,2,FALSE)</f>
        <v>#N/A</v>
      </c>
      <c r="G903" t="str">
        <f t="shared" si="61"/>
        <v/>
      </c>
      <c r="H903" t="str">
        <f t="shared" si="62"/>
        <v/>
      </c>
      <c r="I903" t="e">
        <f>VLOOKUP(B903,NRG_IBM!$A$1:$G$1986,2,FALSE)</f>
        <v>#N/A</v>
      </c>
    </row>
    <row r="904" spans="3:9" x14ac:dyDescent="0.25">
      <c r="C904" t="str">
        <f>IFERROR(VLOOKUP(B904,'NRG_MS Teams'!$A$1:$G$1981,2,FALSE),"")</f>
        <v/>
      </c>
      <c r="D904" t="str">
        <f t="shared" si="59"/>
        <v/>
      </c>
      <c r="E904" t="str">
        <f t="shared" si="60"/>
        <v/>
      </c>
      <c r="F904" t="e">
        <f>VLOOKUP(B904,'NRG_MS Teams'!$A$1:$G$1981,2,FALSE)</f>
        <v>#N/A</v>
      </c>
      <c r="G904" t="str">
        <f t="shared" si="61"/>
        <v/>
      </c>
      <c r="H904" t="str">
        <f t="shared" si="62"/>
        <v/>
      </c>
      <c r="I904" t="e">
        <f>VLOOKUP(B904,NRG_IBM!$A$1:$G$1986,2,FALSE)</f>
        <v>#N/A</v>
      </c>
    </row>
    <row r="905" spans="3:9" x14ac:dyDescent="0.25">
      <c r="C905" t="str">
        <f>IFERROR(VLOOKUP(B905,'NRG_MS Teams'!$A$1:$G$1981,2,FALSE),"")</f>
        <v/>
      </c>
      <c r="D905" t="str">
        <f t="shared" si="59"/>
        <v/>
      </c>
      <c r="E905" t="str">
        <f t="shared" si="60"/>
        <v/>
      </c>
      <c r="F905" t="e">
        <f>VLOOKUP(B905,'NRG_MS Teams'!$A$1:$G$1981,2,FALSE)</f>
        <v>#N/A</v>
      </c>
      <c r="G905" t="str">
        <f t="shared" si="61"/>
        <v/>
      </c>
      <c r="H905" t="str">
        <f t="shared" si="62"/>
        <v/>
      </c>
      <c r="I905" t="e">
        <f>VLOOKUP(B905,NRG_IBM!$A$1:$G$1986,2,FALSE)</f>
        <v>#N/A</v>
      </c>
    </row>
    <row r="906" spans="3:9" x14ac:dyDescent="0.25">
      <c r="C906" t="str">
        <f>IFERROR(VLOOKUP(B906,'NRG_MS Teams'!$A$1:$G$1981,2,FALSE),"")</f>
        <v/>
      </c>
      <c r="D906" t="str">
        <f t="shared" si="59"/>
        <v/>
      </c>
      <c r="E906" t="str">
        <f t="shared" si="60"/>
        <v/>
      </c>
      <c r="F906" t="e">
        <f>VLOOKUP(B906,'NRG_MS Teams'!$A$1:$G$1981,2,FALSE)</f>
        <v>#N/A</v>
      </c>
      <c r="G906" t="str">
        <f t="shared" si="61"/>
        <v/>
      </c>
      <c r="H906" t="str">
        <f t="shared" si="62"/>
        <v/>
      </c>
      <c r="I906" t="e">
        <f>VLOOKUP(B906,NRG_IBM!$A$1:$G$1986,2,FALSE)</f>
        <v>#N/A</v>
      </c>
    </row>
    <row r="907" spans="3:9" x14ac:dyDescent="0.25">
      <c r="C907" t="str">
        <f>IFERROR(VLOOKUP(B907,'NRG_MS Teams'!$A$1:$G$1981,2,FALSE),"")</f>
        <v/>
      </c>
      <c r="D907" t="str">
        <f t="shared" si="59"/>
        <v/>
      </c>
      <c r="E907" t="str">
        <f t="shared" si="60"/>
        <v/>
      </c>
      <c r="F907" t="e">
        <f>VLOOKUP(B907,'NRG_MS Teams'!$A$1:$G$1981,2,FALSE)</f>
        <v>#N/A</v>
      </c>
      <c r="G907" t="str">
        <f t="shared" si="61"/>
        <v/>
      </c>
      <c r="H907" t="str">
        <f t="shared" si="62"/>
        <v/>
      </c>
      <c r="I907" t="e">
        <f>VLOOKUP(B907,NRG_IBM!$A$1:$G$1986,2,FALSE)</f>
        <v>#N/A</v>
      </c>
    </row>
    <row r="908" spans="3:9" x14ac:dyDescent="0.25">
      <c r="C908" t="str">
        <f>IFERROR(VLOOKUP(B908,'NRG_MS Teams'!$A$1:$G$1981,2,FALSE),"")</f>
        <v/>
      </c>
      <c r="D908" t="str">
        <f t="shared" si="59"/>
        <v/>
      </c>
      <c r="E908" t="str">
        <f t="shared" si="60"/>
        <v/>
      </c>
      <c r="F908" t="e">
        <f>VLOOKUP(B908,'NRG_MS Teams'!$A$1:$G$1981,2,FALSE)</f>
        <v>#N/A</v>
      </c>
      <c r="G908" t="str">
        <f t="shared" si="61"/>
        <v/>
      </c>
      <c r="H908" t="str">
        <f t="shared" si="62"/>
        <v/>
      </c>
      <c r="I908" t="e">
        <f>VLOOKUP(B908,NRG_IBM!$A$1:$G$1986,2,FALSE)</f>
        <v>#N/A</v>
      </c>
    </row>
    <row r="909" spans="3:9" x14ac:dyDescent="0.25">
      <c r="C909" t="str">
        <f>IFERROR(VLOOKUP(B909,'NRG_MS Teams'!$A$1:$G$1981,2,FALSE),"")</f>
        <v/>
      </c>
      <c r="D909" t="str">
        <f t="shared" si="59"/>
        <v/>
      </c>
      <c r="E909" t="str">
        <f t="shared" si="60"/>
        <v/>
      </c>
      <c r="F909" t="e">
        <f>VLOOKUP(B909,'NRG_MS Teams'!$A$1:$G$1981,2,FALSE)</f>
        <v>#N/A</v>
      </c>
      <c r="G909" t="str">
        <f t="shared" si="61"/>
        <v/>
      </c>
      <c r="H909" t="str">
        <f t="shared" si="62"/>
        <v/>
      </c>
      <c r="I909" t="e">
        <f>VLOOKUP(B909,NRG_IBM!$A$1:$G$1986,2,FALSE)</f>
        <v>#N/A</v>
      </c>
    </row>
    <row r="910" spans="3:9" x14ac:dyDescent="0.25">
      <c r="C910" t="str">
        <f>IFERROR(VLOOKUP(B910,'NRG_MS Teams'!$A$1:$G$1981,2,FALSE),"")</f>
        <v/>
      </c>
      <c r="D910" t="str">
        <f t="shared" si="59"/>
        <v/>
      </c>
      <c r="E910" t="str">
        <f t="shared" si="60"/>
        <v/>
      </c>
      <c r="F910" t="e">
        <f>VLOOKUP(B910,'NRG_MS Teams'!$A$1:$G$1981,2,FALSE)</f>
        <v>#N/A</v>
      </c>
      <c r="G910" t="str">
        <f t="shared" si="61"/>
        <v/>
      </c>
      <c r="H910" t="str">
        <f t="shared" si="62"/>
        <v/>
      </c>
      <c r="I910" t="e">
        <f>VLOOKUP(B910,NRG_IBM!$A$1:$G$1986,2,FALSE)</f>
        <v>#N/A</v>
      </c>
    </row>
    <row r="911" spans="3:9" x14ac:dyDescent="0.25">
      <c r="C911" t="str">
        <f>IFERROR(VLOOKUP(B911,'NRG_MS Teams'!$A$1:$G$1981,2,FALSE),"")</f>
        <v/>
      </c>
      <c r="D911" t="str">
        <f t="shared" si="59"/>
        <v/>
      </c>
      <c r="E911" t="str">
        <f t="shared" si="60"/>
        <v/>
      </c>
      <c r="F911" t="e">
        <f>VLOOKUP(B911,'NRG_MS Teams'!$A$1:$G$1981,2,FALSE)</f>
        <v>#N/A</v>
      </c>
      <c r="G911" t="str">
        <f t="shared" si="61"/>
        <v/>
      </c>
      <c r="H911" t="str">
        <f t="shared" si="62"/>
        <v/>
      </c>
      <c r="I911" t="e">
        <f>VLOOKUP(B911,NRG_IBM!$A$1:$G$1986,2,FALSE)</f>
        <v>#N/A</v>
      </c>
    </row>
    <row r="912" spans="3:9" x14ac:dyDescent="0.25">
      <c r="C912" t="str">
        <f>IFERROR(VLOOKUP(B912,'NRG_MS Teams'!$A$1:$G$1981,2,FALSE),"")</f>
        <v/>
      </c>
      <c r="D912" t="str">
        <f t="shared" si="59"/>
        <v/>
      </c>
      <c r="E912" t="str">
        <f t="shared" si="60"/>
        <v/>
      </c>
      <c r="F912" t="e">
        <f>VLOOKUP(B912,'NRG_MS Teams'!$A$1:$G$1981,2,FALSE)</f>
        <v>#N/A</v>
      </c>
      <c r="G912" t="str">
        <f t="shared" si="61"/>
        <v/>
      </c>
      <c r="H912" t="str">
        <f t="shared" si="62"/>
        <v/>
      </c>
      <c r="I912" t="e">
        <f>VLOOKUP(B912,NRG_IBM!$A$1:$G$1986,2,FALSE)</f>
        <v>#N/A</v>
      </c>
    </row>
    <row r="913" spans="3:9" x14ac:dyDescent="0.25">
      <c r="C913" t="str">
        <f>IFERROR(VLOOKUP(B913,'NRG_MS Teams'!$A$1:$G$1981,2,FALSE),"")</f>
        <v/>
      </c>
      <c r="D913" t="str">
        <f t="shared" si="59"/>
        <v/>
      </c>
      <c r="E913" t="str">
        <f t="shared" si="60"/>
        <v/>
      </c>
      <c r="F913" t="e">
        <f>VLOOKUP(B913,'NRG_MS Teams'!$A$1:$G$1981,2,FALSE)</f>
        <v>#N/A</v>
      </c>
      <c r="G913" t="str">
        <f t="shared" si="61"/>
        <v/>
      </c>
      <c r="H913" t="str">
        <f t="shared" si="62"/>
        <v/>
      </c>
      <c r="I913" t="e">
        <f>VLOOKUP(B913,NRG_IBM!$A$1:$G$1986,2,FALSE)</f>
        <v>#N/A</v>
      </c>
    </row>
    <row r="914" spans="3:9" x14ac:dyDescent="0.25">
      <c r="C914" t="str">
        <f>IFERROR(VLOOKUP(B914,'NRG_MS Teams'!$A$1:$G$1981,2,FALSE),"")</f>
        <v/>
      </c>
      <c r="D914" t="str">
        <f t="shared" si="59"/>
        <v/>
      </c>
      <c r="E914" t="str">
        <f t="shared" si="60"/>
        <v/>
      </c>
      <c r="F914" t="e">
        <f>VLOOKUP(B914,'NRG_MS Teams'!$A$1:$G$1981,2,FALSE)</f>
        <v>#N/A</v>
      </c>
      <c r="G914" t="str">
        <f t="shared" si="61"/>
        <v/>
      </c>
      <c r="H914" t="str">
        <f t="shared" si="62"/>
        <v/>
      </c>
      <c r="I914" t="e">
        <f>VLOOKUP(B914,NRG_IBM!$A$1:$G$1986,2,FALSE)</f>
        <v>#N/A</v>
      </c>
    </row>
    <row r="915" spans="3:9" x14ac:dyDescent="0.25">
      <c r="C915" t="str">
        <f>IFERROR(VLOOKUP(B915,'NRG_MS Teams'!$A$1:$G$1981,2,FALSE),"")</f>
        <v/>
      </c>
      <c r="D915" t="str">
        <f t="shared" si="59"/>
        <v/>
      </c>
      <c r="E915" t="str">
        <f t="shared" si="60"/>
        <v/>
      </c>
      <c r="F915" t="e">
        <f>VLOOKUP(B915,'NRG_MS Teams'!$A$1:$G$1981,2,FALSE)</f>
        <v>#N/A</v>
      </c>
      <c r="G915" t="str">
        <f t="shared" si="61"/>
        <v/>
      </c>
      <c r="H915" t="str">
        <f t="shared" si="62"/>
        <v/>
      </c>
      <c r="I915" t="e">
        <f>VLOOKUP(B915,NRG_IBM!$A$1:$G$1986,2,FALSE)</f>
        <v>#N/A</v>
      </c>
    </row>
    <row r="916" spans="3:9" x14ac:dyDescent="0.25">
      <c r="C916" t="str">
        <f>IFERROR(VLOOKUP(B916,'NRG_MS Teams'!$A$1:$G$1981,2,FALSE),"")</f>
        <v/>
      </c>
      <c r="D916" t="str">
        <f t="shared" si="59"/>
        <v/>
      </c>
      <c r="E916" t="str">
        <f t="shared" si="60"/>
        <v/>
      </c>
      <c r="F916" t="e">
        <f>VLOOKUP(B916,'NRG_MS Teams'!$A$1:$G$1981,2,FALSE)</f>
        <v>#N/A</v>
      </c>
      <c r="G916" t="str">
        <f t="shared" si="61"/>
        <v/>
      </c>
      <c r="H916" t="str">
        <f t="shared" si="62"/>
        <v/>
      </c>
      <c r="I916" t="e">
        <f>VLOOKUP(B916,NRG_IBM!$A$1:$G$1986,2,FALSE)</f>
        <v>#N/A</v>
      </c>
    </row>
    <row r="917" spans="3:9" x14ac:dyDescent="0.25">
      <c r="C917" t="str">
        <f>IFERROR(VLOOKUP(B917,'NRG_MS Teams'!$A$1:$G$1981,2,FALSE),"")</f>
        <v/>
      </c>
      <c r="D917" t="str">
        <f t="shared" si="59"/>
        <v/>
      </c>
      <c r="E917" t="str">
        <f t="shared" si="60"/>
        <v/>
      </c>
      <c r="F917" t="e">
        <f>VLOOKUP(B917,'NRG_MS Teams'!$A$1:$G$1981,2,FALSE)</f>
        <v>#N/A</v>
      </c>
      <c r="G917" t="str">
        <f t="shared" si="61"/>
        <v/>
      </c>
      <c r="H917" t="str">
        <f t="shared" si="62"/>
        <v/>
      </c>
      <c r="I917" t="e">
        <f>VLOOKUP(B917,NRG_IBM!$A$1:$G$1986,2,FALSE)</f>
        <v>#N/A</v>
      </c>
    </row>
    <row r="918" spans="3:9" x14ac:dyDescent="0.25">
      <c r="C918" t="str">
        <f>IFERROR(VLOOKUP(B918,'NRG_MS Teams'!$A$1:$G$1981,2,FALSE),"")</f>
        <v/>
      </c>
      <c r="D918" t="str">
        <f t="shared" si="59"/>
        <v/>
      </c>
      <c r="E918" t="str">
        <f t="shared" si="60"/>
        <v/>
      </c>
      <c r="F918" t="e">
        <f>VLOOKUP(B918,'NRG_MS Teams'!$A$1:$G$1981,2,FALSE)</f>
        <v>#N/A</v>
      </c>
      <c r="G918" t="str">
        <f t="shared" si="61"/>
        <v/>
      </c>
      <c r="H918" t="str">
        <f t="shared" si="62"/>
        <v/>
      </c>
      <c r="I918" t="e">
        <f>VLOOKUP(B918,NRG_IBM!$A$1:$G$1986,2,FALSE)</f>
        <v>#N/A</v>
      </c>
    </row>
    <row r="919" spans="3:9" x14ac:dyDescent="0.25">
      <c r="C919" t="str">
        <f>IFERROR(VLOOKUP(B919,'NRG_MS Teams'!$A$1:$G$1981,2,FALSE),"")</f>
        <v/>
      </c>
      <c r="D919" t="str">
        <f t="shared" si="59"/>
        <v/>
      </c>
      <c r="E919" t="str">
        <f t="shared" si="60"/>
        <v/>
      </c>
      <c r="F919" t="e">
        <f>VLOOKUP(B919,'NRG_MS Teams'!$A$1:$G$1981,2,FALSE)</f>
        <v>#N/A</v>
      </c>
      <c r="G919" t="str">
        <f t="shared" si="61"/>
        <v/>
      </c>
      <c r="H919" t="str">
        <f t="shared" si="62"/>
        <v/>
      </c>
      <c r="I919" t="e">
        <f>VLOOKUP(B919,NRG_IBM!$A$1:$G$1986,2,FALSE)</f>
        <v>#N/A</v>
      </c>
    </row>
    <row r="920" spans="3:9" x14ac:dyDescent="0.25">
      <c r="C920" t="str">
        <f>IFERROR(VLOOKUP(B920,'NRG_MS Teams'!$A$1:$G$1981,2,FALSE),"")</f>
        <v/>
      </c>
      <c r="D920" t="str">
        <f t="shared" si="59"/>
        <v/>
      </c>
      <c r="E920" t="str">
        <f t="shared" si="60"/>
        <v/>
      </c>
      <c r="F920" t="e">
        <f>VLOOKUP(B920,'NRG_MS Teams'!$A$1:$G$1981,2,FALSE)</f>
        <v>#N/A</v>
      </c>
      <c r="G920" t="str">
        <f t="shared" si="61"/>
        <v/>
      </c>
      <c r="H920" t="str">
        <f t="shared" si="62"/>
        <v/>
      </c>
      <c r="I920" t="e">
        <f>VLOOKUP(B920,NRG_IBM!$A$1:$G$1986,2,FALSE)</f>
        <v>#N/A</v>
      </c>
    </row>
    <row r="921" spans="3:9" x14ac:dyDescent="0.25">
      <c r="C921" t="str">
        <f>IFERROR(VLOOKUP(B921,'NRG_MS Teams'!$A$1:$G$1981,2,FALSE),"")</f>
        <v/>
      </c>
      <c r="D921" t="str">
        <f t="shared" si="59"/>
        <v/>
      </c>
      <c r="E921" t="str">
        <f t="shared" si="60"/>
        <v/>
      </c>
      <c r="F921" t="e">
        <f>VLOOKUP(B921,'NRG_MS Teams'!$A$1:$G$1981,2,FALSE)</f>
        <v>#N/A</v>
      </c>
      <c r="G921" t="str">
        <f t="shared" si="61"/>
        <v/>
      </c>
      <c r="H921" t="str">
        <f t="shared" si="62"/>
        <v/>
      </c>
      <c r="I921" t="e">
        <f>VLOOKUP(B921,NRG_IBM!$A$1:$G$1986,2,FALSE)</f>
        <v>#N/A</v>
      </c>
    </row>
    <row r="922" spans="3:9" x14ac:dyDescent="0.25">
      <c r="C922" t="str">
        <f>IFERROR(VLOOKUP(B922,'NRG_MS Teams'!$A$1:$G$1981,2,FALSE),"")</f>
        <v/>
      </c>
      <c r="D922" t="str">
        <f t="shared" si="59"/>
        <v/>
      </c>
      <c r="E922" t="str">
        <f t="shared" si="60"/>
        <v/>
      </c>
      <c r="F922" t="e">
        <f>VLOOKUP(B922,'NRG_MS Teams'!$A$1:$G$1981,2,FALSE)</f>
        <v>#N/A</v>
      </c>
      <c r="G922" t="str">
        <f t="shared" si="61"/>
        <v/>
      </c>
      <c r="H922" t="str">
        <f t="shared" si="62"/>
        <v/>
      </c>
      <c r="I922" t="e">
        <f>VLOOKUP(B922,NRG_IBM!$A$1:$G$1986,2,FALSE)</f>
        <v>#N/A</v>
      </c>
    </row>
    <row r="923" spans="3:9" x14ac:dyDescent="0.25">
      <c r="C923" t="str">
        <f>IFERROR(VLOOKUP(B923,'NRG_MS Teams'!$A$1:$G$1981,2,FALSE),"")</f>
        <v/>
      </c>
      <c r="D923" t="str">
        <f t="shared" si="59"/>
        <v/>
      </c>
      <c r="E923" t="str">
        <f t="shared" si="60"/>
        <v/>
      </c>
      <c r="F923" t="e">
        <f>VLOOKUP(B923,'NRG_MS Teams'!$A$1:$G$1981,2,FALSE)</f>
        <v>#N/A</v>
      </c>
      <c r="G923" t="str">
        <f t="shared" si="61"/>
        <v/>
      </c>
      <c r="H923" t="str">
        <f t="shared" si="62"/>
        <v/>
      </c>
      <c r="I923" t="e">
        <f>VLOOKUP(B923,NRG_IBM!$A$1:$G$1986,2,FALSE)</f>
        <v>#N/A</v>
      </c>
    </row>
    <row r="924" spans="3:9" x14ac:dyDescent="0.25">
      <c r="C924" t="str">
        <f>IFERROR(VLOOKUP(B924,'NRG_MS Teams'!$A$1:$G$1981,2,FALSE),"")</f>
        <v/>
      </c>
      <c r="D924" t="str">
        <f t="shared" si="59"/>
        <v/>
      </c>
      <c r="E924" t="str">
        <f t="shared" si="60"/>
        <v/>
      </c>
      <c r="F924" t="e">
        <f>VLOOKUP(B924,'NRG_MS Teams'!$A$1:$G$1981,2,FALSE)</f>
        <v>#N/A</v>
      </c>
      <c r="G924" t="str">
        <f t="shared" si="61"/>
        <v/>
      </c>
      <c r="H924" t="str">
        <f t="shared" si="62"/>
        <v/>
      </c>
      <c r="I924" t="e">
        <f>VLOOKUP(B924,NRG_IBM!$A$1:$G$1986,2,FALSE)</f>
        <v>#N/A</v>
      </c>
    </row>
    <row r="925" spans="3:9" x14ac:dyDescent="0.25">
      <c r="C925" t="str">
        <f>IFERROR(VLOOKUP(B925,'NRG_MS Teams'!$A$1:$G$1981,2,FALSE),"")</f>
        <v/>
      </c>
      <c r="D925" t="str">
        <f t="shared" si="59"/>
        <v/>
      </c>
      <c r="E925" t="str">
        <f t="shared" si="60"/>
        <v/>
      </c>
      <c r="F925" t="e">
        <f>VLOOKUP(B925,'NRG_MS Teams'!$A$1:$G$1981,2,FALSE)</f>
        <v>#N/A</v>
      </c>
      <c r="G925" t="str">
        <f t="shared" si="61"/>
        <v/>
      </c>
      <c r="H925" t="str">
        <f t="shared" si="62"/>
        <v/>
      </c>
      <c r="I925" t="e">
        <f>VLOOKUP(B925,NRG_IBM!$A$1:$G$1986,2,FALSE)</f>
        <v>#N/A</v>
      </c>
    </row>
    <row r="926" spans="3:9" x14ac:dyDescent="0.25">
      <c r="C926" t="str">
        <f>IFERROR(VLOOKUP(B926,'NRG_MS Teams'!$A$1:$G$1981,2,FALSE),"")</f>
        <v/>
      </c>
      <c r="D926" t="str">
        <f t="shared" si="59"/>
        <v/>
      </c>
      <c r="E926" t="str">
        <f t="shared" si="60"/>
        <v/>
      </c>
      <c r="F926" t="e">
        <f>VLOOKUP(B926,'NRG_MS Teams'!$A$1:$G$1981,2,FALSE)</f>
        <v>#N/A</v>
      </c>
      <c r="G926" t="str">
        <f t="shared" si="61"/>
        <v/>
      </c>
      <c r="H926" t="str">
        <f t="shared" si="62"/>
        <v/>
      </c>
      <c r="I926" t="e">
        <f>VLOOKUP(B926,NRG_IBM!$A$1:$G$1986,2,FALSE)</f>
        <v>#N/A</v>
      </c>
    </row>
    <row r="927" spans="3:9" x14ac:dyDescent="0.25">
      <c r="C927" t="str">
        <f>IFERROR(VLOOKUP(B927,'NRG_MS Teams'!$A$1:$G$1981,2,FALSE),"")</f>
        <v/>
      </c>
      <c r="D927" t="str">
        <f t="shared" si="59"/>
        <v/>
      </c>
      <c r="E927" t="str">
        <f t="shared" si="60"/>
        <v/>
      </c>
      <c r="F927" t="e">
        <f>VLOOKUP(B927,'NRG_MS Teams'!$A$1:$G$1981,2,FALSE)</f>
        <v>#N/A</v>
      </c>
      <c r="G927" t="str">
        <f t="shared" si="61"/>
        <v/>
      </c>
      <c r="H927" t="str">
        <f t="shared" si="62"/>
        <v/>
      </c>
      <c r="I927" t="e">
        <f>VLOOKUP(B927,NRG_IBM!$A$1:$G$1986,2,FALSE)</f>
        <v>#N/A</v>
      </c>
    </row>
    <row r="928" spans="3:9" x14ac:dyDescent="0.25">
      <c r="C928" t="str">
        <f>IFERROR(VLOOKUP(B928,'NRG_MS Teams'!$A$1:$G$1981,2,FALSE),"")</f>
        <v/>
      </c>
      <c r="D928" t="str">
        <f t="shared" si="59"/>
        <v/>
      </c>
      <c r="E928" t="str">
        <f t="shared" si="60"/>
        <v/>
      </c>
      <c r="F928" t="e">
        <f>VLOOKUP(B928,'NRG_MS Teams'!$A$1:$G$1981,2,FALSE)</f>
        <v>#N/A</v>
      </c>
      <c r="G928" t="str">
        <f t="shared" si="61"/>
        <v/>
      </c>
      <c r="H928" t="str">
        <f t="shared" si="62"/>
        <v/>
      </c>
      <c r="I928" t="e">
        <f>VLOOKUP(B928,NRG_IBM!$A$1:$G$1986,2,FALSE)</f>
        <v>#N/A</v>
      </c>
    </row>
    <row r="929" spans="3:9" x14ac:dyDescent="0.25">
      <c r="C929" t="str">
        <f>IFERROR(VLOOKUP(B929,'NRG_MS Teams'!$A$1:$G$1981,2,FALSE),"")</f>
        <v/>
      </c>
      <c r="D929" t="str">
        <f t="shared" si="59"/>
        <v/>
      </c>
      <c r="E929" t="str">
        <f t="shared" si="60"/>
        <v/>
      </c>
      <c r="F929" t="e">
        <f>VLOOKUP(B929,'NRG_MS Teams'!$A$1:$G$1981,2,FALSE)</f>
        <v>#N/A</v>
      </c>
      <c r="G929" t="str">
        <f t="shared" si="61"/>
        <v/>
      </c>
      <c r="H929" t="str">
        <f t="shared" si="62"/>
        <v/>
      </c>
      <c r="I929" t="e">
        <f>VLOOKUP(B929,NRG_IBM!$A$1:$G$1986,2,FALSE)</f>
        <v>#N/A</v>
      </c>
    </row>
    <row r="930" spans="3:9" x14ac:dyDescent="0.25">
      <c r="C930" t="str">
        <f>IFERROR(VLOOKUP(B930,'NRG_MS Teams'!$A$1:$G$1981,2,FALSE),"")</f>
        <v/>
      </c>
      <c r="D930" t="str">
        <f t="shared" si="59"/>
        <v/>
      </c>
      <c r="E930" t="str">
        <f t="shared" si="60"/>
        <v/>
      </c>
      <c r="F930" t="e">
        <f>VLOOKUP(B930,'NRG_MS Teams'!$A$1:$G$1981,2,FALSE)</f>
        <v>#N/A</v>
      </c>
      <c r="G930" t="str">
        <f t="shared" si="61"/>
        <v/>
      </c>
      <c r="H930" t="str">
        <f t="shared" si="62"/>
        <v/>
      </c>
      <c r="I930" t="e">
        <f>VLOOKUP(B930,NRG_IBM!$A$1:$G$1986,2,FALSE)</f>
        <v>#N/A</v>
      </c>
    </row>
    <row r="931" spans="3:9" x14ac:dyDescent="0.25">
      <c r="C931" t="str">
        <f>IFERROR(VLOOKUP(B931,'NRG_MS Teams'!$A$1:$G$1981,2,FALSE),"")</f>
        <v/>
      </c>
      <c r="D931" t="str">
        <f t="shared" si="59"/>
        <v/>
      </c>
      <c r="E931" t="str">
        <f t="shared" si="60"/>
        <v/>
      </c>
      <c r="F931" t="e">
        <f>VLOOKUP(B931,'NRG_MS Teams'!$A$1:$G$1981,2,FALSE)</f>
        <v>#N/A</v>
      </c>
      <c r="G931" t="str">
        <f t="shared" si="61"/>
        <v/>
      </c>
      <c r="H931" t="str">
        <f t="shared" si="62"/>
        <v/>
      </c>
      <c r="I931" t="e">
        <f>VLOOKUP(B931,NRG_IBM!$A$1:$G$1986,2,FALSE)</f>
        <v>#N/A</v>
      </c>
    </row>
    <row r="932" spans="3:9" x14ac:dyDescent="0.25">
      <c r="C932" t="str">
        <f>IFERROR(VLOOKUP(B932,'NRG_MS Teams'!$A$1:$G$1981,2,FALSE),"")</f>
        <v/>
      </c>
      <c r="D932" t="str">
        <f t="shared" si="59"/>
        <v/>
      </c>
      <c r="E932" t="str">
        <f t="shared" si="60"/>
        <v/>
      </c>
      <c r="F932" t="e">
        <f>VLOOKUP(B932,'NRG_MS Teams'!$A$1:$G$1981,2,FALSE)</f>
        <v>#N/A</v>
      </c>
      <c r="G932" t="str">
        <f t="shared" si="61"/>
        <v/>
      </c>
      <c r="H932" t="str">
        <f t="shared" si="62"/>
        <v/>
      </c>
      <c r="I932" t="e">
        <f>VLOOKUP(B932,NRG_IBM!$A$1:$G$1986,2,FALSE)</f>
        <v>#N/A</v>
      </c>
    </row>
    <row r="933" spans="3:9" x14ac:dyDescent="0.25">
      <c r="C933" t="str">
        <f>IFERROR(VLOOKUP(B933,'NRG_MS Teams'!$A$1:$G$1981,2,FALSE),"")</f>
        <v/>
      </c>
      <c r="D933" t="str">
        <f t="shared" si="59"/>
        <v/>
      </c>
      <c r="E933" t="str">
        <f t="shared" si="60"/>
        <v/>
      </c>
      <c r="F933" t="e">
        <f>VLOOKUP(B933,'NRG_MS Teams'!$A$1:$G$1981,2,FALSE)</f>
        <v>#N/A</v>
      </c>
      <c r="G933" t="str">
        <f t="shared" si="61"/>
        <v/>
      </c>
      <c r="H933" t="str">
        <f t="shared" si="62"/>
        <v/>
      </c>
      <c r="I933" t="e">
        <f>VLOOKUP(B933,NRG_IBM!$A$1:$G$1986,2,FALSE)</f>
        <v>#N/A</v>
      </c>
    </row>
    <row r="934" spans="3:9" x14ac:dyDescent="0.25">
      <c r="C934" t="str">
        <f>IFERROR(VLOOKUP(B934,'NRG_MS Teams'!$A$1:$G$1981,2,FALSE),"")</f>
        <v/>
      </c>
      <c r="D934" t="str">
        <f t="shared" si="59"/>
        <v/>
      </c>
      <c r="E934" t="str">
        <f t="shared" si="60"/>
        <v/>
      </c>
      <c r="F934" t="e">
        <f>VLOOKUP(B934,'NRG_MS Teams'!$A$1:$G$1981,2,FALSE)</f>
        <v>#N/A</v>
      </c>
      <c r="G934" t="str">
        <f t="shared" si="61"/>
        <v/>
      </c>
      <c r="H934" t="str">
        <f t="shared" si="62"/>
        <v/>
      </c>
      <c r="I934" t="e">
        <f>VLOOKUP(B934,NRG_IBM!$A$1:$G$1986,2,FALSE)</f>
        <v>#N/A</v>
      </c>
    </row>
    <row r="935" spans="3:9" x14ac:dyDescent="0.25">
      <c r="C935" t="str">
        <f>IFERROR(VLOOKUP(B935,'NRG_MS Teams'!$A$1:$G$1981,2,FALSE),"")</f>
        <v/>
      </c>
      <c r="D935" t="str">
        <f t="shared" si="59"/>
        <v/>
      </c>
      <c r="E935" t="str">
        <f t="shared" si="60"/>
        <v/>
      </c>
      <c r="F935" t="e">
        <f>VLOOKUP(B935,'NRG_MS Teams'!$A$1:$G$1981,2,FALSE)</f>
        <v>#N/A</v>
      </c>
      <c r="G935" t="str">
        <f t="shared" si="61"/>
        <v/>
      </c>
      <c r="H935" t="str">
        <f t="shared" si="62"/>
        <v/>
      </c>
      <c r="I935" t="e">
        <f>VLOOKUP(B935,NRG_IBM!$A$1:$G$1986,2,FALSE)</f>
        <v>#N/A</v>
      </c>
    </row>
    <row r="936" spans="3:9" x14ac:dyDescent="0.25">
      <c r="C936" t="str">
        <f>IFERROR(VLOOKUP(B936,'NRG_MS Teams'!$A$1:$G$1981,2,FALSE),"")</f>
        <v/>
      </c>
      <c r="D936" t="str">
        <f t="shared" si="59"/>
        <v/>
      </c>
      <c r="E936" t="str">
        <f t="shared" si="60"/>
        <v/>
      </c>
      <c r="F936" t="e">
        <f>VLOOKUP(B936,'NRG_MS Teams'!$A$1:$G$1981,2,FALSE)</f>
        <v>#N/A</v>
      </c>
      <c r="G936" t="str">
        <f t="shared" si="61"/>
        <v/>
      </c>
      <c r="H936" t="str">
        <f t="shared" si="62"/>
        <v/>
      </c>
      <c r="I936" t="e">
        <f>VLOOKUP(B936,NRG_IBM!$A$1:$G$1986,2,FALSE)</f>
        <v>#N/A</v>
      </c>
    </row>
    <row r="937" spans="3:9" x14ac:dyDescent="0.25">
      <c r="C937" t="str">
        <f>IFERROR(VLOOKUP(B937,'NRG_MS Teams'!$A$1:$G$1981,2,FALSE),"")</f>
        <v/>
      </c>
      <c r="D937" t="str">
        <f t="shared" si="59"/>
        <v/>
      </c>
      <c r="E937" t="str">
        <f t="shared" si="60"/>
        <v/>
      </c>
      <c r="F937" t="e">
        <f>VLOOKUP(B937,'NRG_MS Teams'!$A$1:$G$1981,2,FALSE)</f>
        <v>#N/A</v>
      </c>
      <c r="G937" t="str">
        <f t="shared" si="61"/>
        <v/>
      </c>
      <c r="H937" t="str">
        <f t="shared" si="62"/>
        <v/>
      </c>
      <c r="I937" t="e">
        <f>VLOOKUP(B937,NRG_IBM!$A$1:$G$1986,2,FALSE)</f>
        <v>#N/A</v>
      </c>
    </row>
    <row r="938" spans="3:9" x14ac:dyDescent="0.25">
      <c r="C938" t="str">
        <f>IFERROR(VLOOKUP(B938,'NRG_MS Teams'!$A$1:$G$1981,2,FALSE),"")</f>
        <v/>
      </c>
      <c r="D938" t="str">
        <f t="shared" si="59"/>
        <v/>
      </c>
      <c r="E938" t="str">
        <f t="shared" si="60"/>
        <v/>
      </c>
      <c r="F938" t="e">
        <f>VLOOKUP(B938,'NRG_MS Teams'!$A$1:$G$1981,2,FALSE)</f>
        <v>#N/A</v>
      </c>
      <c r="G938" t="str">
        <f t="shared" si="61"/>
        <v/>
      </c>
      <c r="H938" t="str">
        <f t="shared" si="62"/>
        <v/>
      </c>
      <c r="I938" t="e">
        <f>VLOOKUP(B938,NRG_IBM!$A$1:$G$1986,2,FALSE)</f>
        <v>#N/A</v>
      </c>
    </row>
    <row r="939" spans="3:9" x14ac:dyDescent="0.25">
      <c r="C939" t="str">
        <f>IFERROR(VLOOKUP(B939,'NRG_MS Teams'!$A$1:$G$1981,2,FALSE),"")</f>
        <v/>
      </c>
      <c r="D939" t="str">
        <f t="shared" si="59"/>
        <v/>
      </c>
      <c r="E939" t="str">
        <f t="shared" si="60"/>
        <v/>
      </c>
      <c r="F939" t="e">
        <f>VLOOKUP(B939,'NRG_MS Teams'!$A$1:$G$1981,2,FALSE)</f>
        <v>#N/A</v>
      </c>
      <c r="G939" t="str">
        <f t="shared" si="61"/>
        <v/>
      </c>
      <c r="H939" t="str">
        <f t="shared" si="62"/>
        <v/>
      </c>
      <c r="I939" t="e">
        <f>VLOOKUP(B939,NRG_IBM!$A$1:$G$1986,2,FALSE)</f>
        <v>#N/A</v>
      </c>
    </row>
    <row r="940" spans="3:9" x14ac:dyDescent="0.25">
      <c r="C940" t="str">
        <f>IFERROR(VLOOKUP(B940,'NRG_MS Teams'!$A$1:$G$1981,2,FALSE),"")</f>
        <v/>
      </c>
      <c r="D940" t="str">
        <f t="shared" si="59"/>
        <v/>
      </c>
      <c r="E940" t="str">
        <f t="shared" si="60"/>
        <v/>
      </c>
      <c r="F940" t="e">
        <f>VLOOKUP(B940,'NRG_MS Teams'!$A$1:$G$1981,2,FALSE)</f>
        <v>#N/A</v>
      </c>
      <c r="G940" t="str">
        <f t="shared" si="61"/>
        <v/>
      </c>
      <c r="H940" t="str">
        <f t="shared" si="62"/>
        <v/>
      </c>
      <c r="I940" t="e">
        <f>VLOOKUP(B940,NRG_IBM!$A$1:$G$1986,2,FALSE)</f>
        <v>#N/A</v>
      </c>
    </row>
    <row r="941" spans="3:9" x14ac:dyDescent="0.25">
      <c r="C941" t="str">
        <f>IFERROR(VLOOKUP(B941,'NRG_MS Teams'!$A$1:$G$1981,2,FALSE),"")</f>
        <v/>
      </c>
      <c r="D941" t="str">
        <f t="shared" si="59"/>
        <v/>
      </c>
      <c r="E941" t="str">
        <f t="shared" si="60"/>
        <v/>
      </c>
      <c r="F941" t="e">
        <f>VLOOKUP(B941,'NRG_MS Teams'!$A$1:$G$1981,2,FALSE)</f>
        <v>#N/A</v>
      </c>
      <c r="G941" t="str">
        <f t="shared" si="61"/>
        <v/>
      </c>
      <c r="H941" t="str">
        <f t="shared" si="62"/>
        <v/>
      </c>
      <c r="I941" t="e">
        <f>VLOOKUP(B941,NRG_IBM!$A$1:$G$1986,2,FALSE)</f>
        <v>#N/A</v>
      </c>
    </row>
    <row r="942" spans="3:9" x14ac:dyDescent="0.25">
      <c r="C942" t="str">
        <f>IFERROR(VLOOKUP(B942,'NRG_MS Teams'!$A$1:$G$1981,2,FALSE),"")</f>
        <v/>
      </c>
      <c r="D942" t="str">
        <f t="shared" si="59"/>
        <v/>
      </c>
      <c r="E942" t="str">
        <f t="shared" si="60"/>
        <v/>
      </c>
      <c r="F942" t="e">
        <f>VLOOKUP(B942,'NRG_MS Teams'!$A$1:$G$1981,2,FALSE)</f>
        <v>#N/A</v>
      </c>
      <c r="G942" t="str">
        <f t="shared" si="61"/>
        <v/>
      </c>
      <c r="H942" t="str">
        <f t="shared" si="62"/>
        <v/>
      </c>
      <c r="I942" t="e">
        <f>VLOOKUP(B942,NRG_IBM!$A$1:$G$1986,2,FALSE)</f>
        <v>#N/A</v>
      </c>
    </row>
    <row r="943" spans="3:9" x14ac:dyDescent="0.25">
      <c r="C943" t="str">
        <f>IFERROR(VLOOKUP(B943,'NRG_MS Teams'!$A$1:$G$1981,2,FALSE),"")</f>
        <v/>
      </c>
      <c r="D943" t="str">
        <f t="shared" si="59"/>
        <v/>
      </c>
      <c r="E943" t="str">
        <f t="shared" si="60"/>
        <v/>
      </c>
      <c r="F943" t="e">
        <f>VLOOKUP(B943,'NRG_MS Teams'!$A$1:$G$1981,2,FALSE)</f>
        <v>#N/A</v>
      </c>
      <c r="G943" t="str">
        <f t="shared" si="61"/>
        <v/>
      </c>
      <c r="H943" t="str">
        <f t="shared" si="62"/>
        <v/>
      </c>
      <c r="I943" t="e">
        <f>VLOOKUP(B943,NRG_IBM!$A$1:$G$1986,2,FALSE)</f>
        <v>#N/A</v>
      </c>
    </row>
    <row r="944" spans="3:9" x14ac:dyDescent="0.25">
      <c r="C944" t="str">
        <f>IFERROR(VLOOKUP(B944,'NRG_MS Teams'!$A$1:$G$1981,2,FALSE),"")</f>
        <v/>
      </c>
      <c r="D944" t="str">
        <f t="shared" si="59"/>
        <v/>
      </c>
      <c r="E944" t="str">
        <f t="shared" si="60"/>
        <v/>
      </c>
      <c r="F944" t="e">
        <f>VLOOKUP(B944,'NRG_MS Teams'!$A$1:$G$1981,2,FALSE)</f>
        <v>#N/A</v>
      </c>
      <c r="G944" t="str">
        <f t="shared" si="61"/>
        <v/>
      </c>
      <c r="H944" t="str">
        <f t="shared" si="62"/>
        <v/>
      </c>
      <c r="I944" t="e">
        <f>VLOOKUP(B944,NRG_IBM!$A$1:$G$1986,2,FALSE)</f>
        <v>#N/A</v>
      </c>
    </row>
    <row r="945" spans="3:9" x14ac:dyDescent="0.25">
      <c r="C945" t="str">
        <f>IFERROR(VLOOKUP(B945,'NRG_MS Teams'!$A$1:$G$1981,2,FALSE),"")</f>
        <v/>
      </c>
      <c r="D945" t="str">
        <f t="shared" si="59"/>
        <v/>
      </c>
      <c r="E945" t="str">
        <f t="shared" si="60"/>
        <v/>
      </c>
      <c r="F945" t="e">
        <f>VLOOKUP(B945,'NRG_MS Teams'!$A$1:$G$1981,2,FALSE)</f>
        <v>#N/A</v>
      </c>
      <c r="G945" t="str">
        <f t="shared" si="61"/>
        <v/>
      </c>
      <c r="H945" t="str">
        <f t="shared" si="62"/>
        <v/>
      </c>
      <c r="I945" t="e">
        <f>VLOOKUP(B945,NRG_IBM!$A$1:$G$1986,2,FALSE)</f>
        <v>#N/A</v>
      </c>
    </row>
    <row r="946" spans="3:9" x14ac:dyDescent="0.25">
      <c r="C946" t="str">
        <f>IFERROR(VLOOKUP(B946,'NRG_MS Teams'!$A$1:$G$1981,2,FALSE),"")</f>
        <v/>
      </c>
      <c r="D946" t="str">
        <f t="shared" si="59"/>
        <v/>
      </c>
      <c r="E946" t="str">
        <f t="shared" si="60"/>
        <v/>
      </c>
      <c r="F946" t="e">
        <f>VLOOKUP(B946,'NRG_MS Teams'!$A$1:$G$1981,2,FALSE)</f>
        <v>#N/A</v>
      </c>
      <c r="G946" t="str">
        <f t="shared" si="61"/>
        <v/>
      </c>
      <c r="H946" t="str">
        <f t="shared" si="62"/>
        <v/>
      </c>
      <c r="I946" t="e">
        <f>VLOOKUP(B946,NRG_IBM!$A$1:$G$1986,2,FALSE)</f>
        <v>#N/A</v>
      </c>
    </row>
    <row r="947" spans="3:9" x14ac:dyDescent="0.25">
      <c r="C947" t="str">
        <f>IFERROR(VLOOKUP(B947,'NRG_MS Teams'!$A$1:$G$1981,2,FALSE),"")</f>
        <v/>
      </c>
      <c r="D947" t="str">
        <f t="shared" si="59"/>
        <v/>
      </c>
      <c r="E947" t="str">
        <f t="shared" si="60"/>
        <v/>
      </c>
      <c r="F947" t="e">
        <f>VLOOKUP(B947,'NRG_MS Teams'!$A$1:$G$1981,2,FALSE)</f>
        <v>#N/A</v>
      </c>
      <c r="G947" t="str">
        <f t="shared" si="61"/>
        <v/>
      </c>
      <c r="H947" t="str">
        <f t="shared" si="62"/>
        <v/>
      </c>
      <c r="I947" t="e">
        <f>VLOOKUP(B947,NRG_IBM!$A$1:$G$1986,2,FALSE)</f>
        <v>#N/A</v>
      </c>
    </row>
    <row r="948" spans="3:9" x14ac:dyDescent="0.25">
      <c r="C948" t="str">
        <f>IFERROR(VLOOKUP(B948,'NRG_MS Teams'!$A$1:$G$1981,2,FALSE),"")</f>
        <v/>
      </c>
      <c r="D948" t="str">
        <f t="shared" si="59"/>
        <v/>
      </c>
      <c r="E948" t="str">
        <f t="shared" si="60"/>
        <v/>
      </c>
      <c r="F948" t="e">
        <f>VLOOKUP(B948,'NRG_MS Teams'!$A$1:$G$1981,2,FALSE)</f>
        <v>#N/A</v>
      </c>
      <c r="G948" t="str">
        <f t="shared" si="61"/>
        <v/>
      </c>
      <c r="H948" t="str">
        <f t="shared" si="62"/>
        <v/>
      </c>
      <c r="I948" t="e">
        <f>VLOOKUP(B948,NRG_IBM!$A$1:$G$1986,2,FALSE)</f>
        <v>#N/A</v>
      </c>
    </row>
    <row r="949" spans="3:9" x14ac:dyDescent="0.25">
      <c r="C949" t="str">
        <f>IFERROR(VLOOKUP(B949,'NRG_MS Teams'!$A$1:$G$1981,2,FALSE),"")</f>
        <v/>
      </c>
      <c r="D949" t="str">
        <f t="shared" si="59"/>
        <v/>
      </c>
      <c r="E949" t="str">
        <f t="shared" si="60"/>
        <v/>
      </c>
      <c r="F949" t="e">
        <f>VLOOKUP(B949,'NRG_MS Teams'!$A$1:$G$1981,2,FALSE)</f>
        <v>#N/A</v>
      </c>
      <c r="G949" t="str">
        <f t="shared" si="61"/>
        <v/>
      </c>
      <c r="H949" t="str">
        <f t="shared" si="62"/>
        <v/>
      </c>
      <c r="I949" t="e">
        <f>VLOOKUP(B949,NRG_IBM!$A$1:$G$1986,2,FALSE)</f>
        <v>#N/A</v>
      </c>
    </row>
    <row r="950" spans="3:9" x14ac:dyDescent="0.25">
      <c r="C950" t="str">
        <f>IFERROR(VLOOKUP(B950,'NRG_MS Teams'!$A$1:$G$1981,2,FALSE),"")</f>
        <v/>
      </c>
      <c r="D950" t="str">
        <f t="shared" si="59"/>
        <v/>
      </c>
      <c r="E950" t="str">
        <f t="shared" si="60"/>
        <v/>
      </c>
      <c r="F950" t="e">
        <f>VLOOKUP(B950,'NRG_MS Teams'!$A$1:$G$1981,2,FALSE)</f>
        <v>#N/A</v>
      </c>
      <c r="G950" t="str">
        <f t="shared" si="61"/>
        <v/>
      </c>
      <c r="H950" t="str">
        <f t="shared" si="62"/>
        <v/>
      </c>
      <c r="I950" t="e">
        <f>VLOOKUP(B950,NRG_IBM!$A$1:$G$1986,2,FALSE)</f>
        <v>#N/A</v>
      </c>
    </row>
    <row r="951" spans="3:9" x14ac:dyDescent="0.25">
      <c r="C951" t="str">
        <f>IFERROR(VLOOKUP(B951,'NRG_MS Teams'!$A$1:$G$1981,2,FALSE),"")</f>
        <v/>
      </c>
      <c r="D951" t="str">
        <f t="shared" si="59"/>
        <v/>
      </c>
      <c r="E951" t="str">
        <f t="shared" si="60"/>
        <v/>
      </c>
      <c r="F951" t="e">
        <f>VLOOKUP(B951,'NRG_MS Teams'!$A$1:$G$1981,2,FALSE)</f>
        <v>#N/A</v>
      </c>
      <c r="G951" t="str">
        <f t="shared" si="61"/>
        <v/>
      </c>
      <c r="H951" t="str">
        <f t="shared" si="62"/>
        <v/>
      </c>
      <c r="I951" t="e">
        <f>VLOOKUP(B951,NRG_IBM!$A$1:$G$1986,2,FALSE)</f>
        <v>#N/A</v>
      </c>
    </row>
    <row r="952" spans="3:9" x14ac:dyDescent="0.25">
      <c r="C952" t="str">
        <f>IFERROR(VLOOKUP(B952,'NRG_MS Teams'!$A$1:$G$1981,2,FALSE),"")</f>
        <v/>
      </c>
      <c r="D952" t="str">
        <f t="shared" si="59"/>
        <v/>
      </c>
      <c r="E952" t="str">
        <f t="shared" si="60"/>
        <v/>
      </c>
      <c r="F952" t="e">
        <f>VLOOKUP(B952,'NRG_MS Teams'!$A$1:$G$1981,2,FALSE)</f>
        <v>#N/A</v>
      </c>
      <c r="G952" t="str">
        <f t="shared" si="61"/>
        <v/>
      </c>
      <c r="H952" t="str">
        <f t="shared" si="62"/>
        <v/>
      </c>
      <c r="I952" t="e">
        <f>VLOOKUP(B952,NRG_IBM!$A$1:$G$1986,2,FALSE)</f>
        <v>#N/A</v>
      </c>
    </row>
    <row r="953" spans="3:9" x14ac:dyDescent="0.25">
      <c r="C953" t="str">
        <f>IFERROR(VLOOKUP(B953,'NRG_MS Teams'!$A$1:$G$1981,2,FALSE),"")</f>
        <v/>
      </c>
      <c r="D953" t="str">
        <f t="shared" si="59"/>
        <v/>
      </c>
      <c r="E953" t="str">
        <f t="shared" si="60"/>
        <v/>
      </c>
      <c r="F953" t="e">
        <f>VLOOKUP(B953,'NRG_MS Teams'!$A$1:$G$1981,2,FALSE)</f>
        <v>#N/A</v>
      </c>
      <c r="G953" t="str">
        <f t="shared" si="61"/>
        <v/>
      </c>
      <c r="H953" t="str">
        <f t="shared" si="62"/>
        <v/>
      </c>
      <c r="I953" t="e">
        <f>VLOOKUP(B953,NRG_IBM!$A$1:$G$1986,2,FALSE)</f>
        <v>#N/A</v>
      </c>
    </row>
    <row r="954" spans="3:9" x14ac:dyDescent="0.25">
      <c r="C954" t="str">
        <f>IFERROR(VLOOKUP(B954,'NRG_MS Teams'!$A$1:$G$1981,2,FALSE),"")</f>
        <v/>
      </c>
      <c r="D954" t="str">
        <f t="shared" si="59"/>
        <v/>
      </c>
      <c r="E954" t="str">
        <f t="shared" si="60"/>
        <v/>
      </c>
      <c r="F954" t="e">
        <f>VLOOKUP(B954,'NRG_MS Teams'!$A$1:$G$1981,2,FALSE)</f>
        <v>#N/A</v>
      </c>
      <c r="G954" t="str">
        <f t="shared" si="61"/>
        <v/>
      </c>
      <c r="H954" t="str">
        <f t="shared" si="62"/>
        <v/>
      </c>
      <c r="I954" t="e">
        <f>VLOOKUP(B954,NRG_IBM!$A$1:$G$1986,2,FALSE)</f>
        <v>#N/A</v>
      </c>
    </row>
    <row r="955" spans="3:9" x14ac:dyDescent="0.25">
      <c r="C955" t="str">
        <f>IFERROR(VLOOKUP(B955,'NRG_MS Teams'!$A$1:$G$1981,2,FALSE),"")</f>
        <v/>
      </c>
      <c r="D955" t="str">
        <f t="shared" si="59"/>
        <v/>
      </c>
      <c r="E955" t="str">
        <f t="shared" si="60"/>
        <v/>
      </c>
      <c r="F955" t="e">
        <f>VLOOKUP(B955,'NRG_MS Teams'!$A$1:$G$1981,2,FALSE)</f>
        <v>#N/A</v>
      </c>
      <c r="G955" t="str">
        <f t="shared" si="61"/>
        <v/>
      </c>
      <c r="H955" t="str">
        <f t="shared" si="62"/>
        <v/>
      </c>
      <c r="I955" t="e">
        <f>VLOOKUP(B955,NRG_IBM!$A$1:$G$1986,2,FALSE)</f>
        <v>#N/A</v>
      </c>
    </row>
    <row r="956" spans="3:9" x14ac:dyDescent="0.25">
      <c r="C956" t="str">
        <f>IFERROR(VLOOKUP(B956,'NRG_MS Teams'!$A$1:$G$1981,2,FALSE),"")</f>
        <v/>
      </c>
      <c r="D956" t="str">
        <f t="shared" si="59"/>
        <v/>
      </c>
      <c r="E956" t="str">
        <f t="shared" si="60"/>
        <v/>
      </c>
      <c r="F956" t="e">
        <f>VLOOKUP(B956,'NRG_MS Teams'!$A$1:$G$1981,2,FALSE)</f>
        <v>#N/A</v>
      </c>
      <c r="G956" t="str">
        <f t="shared" si="61"/>
        <v/>
      </c>
      <c r="H956" t="str">
        <f t="shared" si="62"/>
        <v/>
      </c>
      <c r="I956" t="e">
        <f>VLOOKUP(B956,NRG_IBM!$A$1:$G$1986,2,FALSE)</f>
        <v>#N/A</v>
      </c>
    </row>
    <row r="957" spans="3:9" x14ac:dyDescent="0.25">
      <c r="C957" t="str">
        <f>IFERROR(VLOOKUP(B957,'NRG_MS Teams'!$A$1:$G$1981,2,FALSE),"")</f>
        <v/>
      </c>
      <c r="D957" t="str">
        <f t="shared" si="59"/>
        <v/>
      </c>
      <c r="E957" t="str">
        <f t="shared" si="60"/>
        <v/>
      </c>
      <c r="F957" t="e">
        <f>VLOOKUP(B957,'NRG_MS Teams'!$A$1:$G$1981,2,FALSE)</f>
        <v>#N/A</v>
      </c>
      <c r="G957" t="str">
        <f t="shared" si="61"/>
        <v/>
      </c>
      <c r="H957" t="str">
        <f t="shared" si="62"/>
        <v/>
      </c>
      <c r="I957" t="e">
        <f>VLOOKUP(B957,NRG_IBM!$A$1:$G$1986,2,FALSE)</f>
        <v>#N/A</v>
      </c>
    </row>
    <row r="958" spans="3:9" x14ac:dyDescent="0.25">
      <c r="C958" t="str">
        <f>IFERROR(VLOOKUP(B958,'NRG_MS Teams'!$A$1:$G$1981,2,FALSE),"")</f>
        <v/>
      </c>
      <c r="D958" t="str">
        <f t="shared" si="59"/>
        <v/>
      </c>
      <c r="E958" t="str">
        <f t="shared" si="60"/>
        <v/>
      </c>
      <c r="F958" t="e">
        <f>VLOOKUP(B958,'NRG_MS Teams'!$A$1:$G$1981,2,FALSE)</f>
        <v>#N/A</v>
      </c>
      <c r="G958" t="str">
        <f t="shared" si="61"/>
        <v/>
      </c>
      <c r="H958" t="str">
        <f t="shared" si="62"/>
        <v/>
      </c>
      <c r="I958" t="e">
        <f>VLOOKUP(B958,NRG_IBM!$A$1:$G$1986,2,FALSE)</f>
        <v>#N/A</v>
      </c>
    </row>
    <row r="959" spans="3:9" x14ac:dyDescent="0.25">
      <c r="C959" t="str">
        <f>IFERROR(VLOOKUP(B959,'NRG_MS Teams'!$A$1:$G$1981,2,FALSE),"")</f>
        <v/>
      </c>
      <c r="D959" t="str">
        <f t="shared" si="59"/>
        <v/>
      </c>
      <c r="E959" t="str">
        <f t="shared" si="60"/>
        <v/>
      </c>
      <c r="F959" t="e">
        <f>VLOOKUP(B959,'NRG_MS Teams'!$A$1:$G$1981,2,FALSE)</f>
        <v>#N/A</v>
      </c>
      <c r="G959" t="str">
        <f t="shared" si="61"/>
        <v/>
      </c>
      <c r="H959" t="str">
        <f t="shared" si="62"/>
        <v/>
      </c>
      <c r="I959" t="e">
        <f>VLOOKUP(B959,NRG_IBM!$A$1:$G$1986,2,FALSE)</f>
        <v>#N/A</v>
      </c>
    </row>
    <row r="960" spans="3:9" x14ac:dyDescent="0.25">
      <c r="C960" t="str">
        <f>IFERROR(VLOOKUP(B960,'NRG_MS Teams'!$A$1:$G$1981,2,FALSE),"")</f>
        <v/>
      </c>
      <c r="D960" t="str">
        <f t="shared" si="59"/>
        <v/>
      </c>
      <c r="E960" t="str">
        <f t="shared" si="60"/>
        <v/>
      </c>
      <c r="F960" t="e">
        <f>VLOOKUP(B960,'NRG_MS Teams'!$A$1:$G$1981,2,FALSE)</f>
        <v>#N/A</v>
      </c>
      <c r="G960" t="str">
        <f t="shared" si="61"/>
        <v/>
      </c>
      <c r="H960" t="str">
        <f t="shared" si="62"/>
        <v/>
      </c>
      <c r="I960" t="e">
        <f>VLOOKUP(B960,NRG_IBM!$A$1:$G$1986,2,FALSE)</f>
        <v>#N/A</v>
      </c>
    </row>
    <row r="961" spans="3:9" x14ac:dyDescent="0.25">
      <c r="C961" t="str">
        <f>IFERROR(VLOOKUP(B961,'NRG_MS Teams'!$A$1:$G$1981,2,FALSE),"")</f>
        <v/>
      </c>
      <c r="D961" t="str">
        <f t="shared" ref="D961:D1024" si="63">IF(E961="","","x")</f>
        <v/>
      </c>
      <c r="E961" t="str">
        <f t="shared" si="60"/>
        <v/>
      </c>
      <c r="F961" t="e">
        <f>VLOOKUP(B961,'NRG_MS Teams'!$A$1:$G$1981,2,FALSE)</f>
        <v>#N/A</v>
      </c>
      <c r="G961" t="str">
        <f t="shared" si="61"/>
        <v/>
      </c>
      <c r="H961" t="str">
        <f t="shared" si="62"/>
        <v/>
      </c>
      <c r="I961" t="e">
        <f>VLOOKUP(B961,NRG_IBM!$A$1:$G$1986,2,FALSE)</f>
        <v>#N/A</v>
      </c>
    </row>
    <row r="962" spans="3:9" x14ac:dyDescent="0.25">
      <c r="C962" t="str">
        <f>IFERROR(VLOOKUP(B962,'NRG_MS Teams'!$A$1:$G$1981,2,FALSE),"")</f>
        <v/>
      </c>
      <c r="D962" t="str">
        <f t="shared" si="63"/>
        <v/>
      </c>
      <c r="E962" t="str">
        <f t="shared" ref="E962:E1025" si="64">IFERROR(F962,"")</f>
        <v/>
      </c>
      <c r="F962" t="e">
        <f>VLOOKUP(B962,'NRG_MS Teams'!$A$1:$G$1981,2,FALSE)</f>
        <v>#N/A</v>
      </c>
      <c r="G962" t="str">
        <f t="shared" ref="G962:G1025" si="65">IF(H962="","","x")</f>
        <v/>
      </c>
      <c r="H962" t="str">
        <f t="shared" ref="H962:H1025" si="66">IFERROR(I962,"")</f>
        <v/>
      </c>
      <c r="I962" t="e">
        <f>VLOOKUP(B962,NRG_IBM!$A$1:$G$1986,2,FALSE)</f>
        <v>#N/A</v>
      </c>
    </row>
    <row r="963" spans="3:9" x14ac:dyDescent="0.25">
      <c r="C963" t="str">
        <f>IFERROR(VLOOKUP(B963,'NRG_MS Teams'!$A$1:$G$1981,2,FALSE),"")</f>
        <v/>
      </c>
      <c r="D963" t="str">
        <f t="shared" si="63"/>
        <v/>
      </c>
      <c r="E963" t="str">
        <f t="shared" si="64"/>
        <v/>
      </c>
      <c r="F963" t="e">
        <f>VLOOKUP(B963,'NRG_MS Teams'!$A$1:$G$1981,2,FALSE)</f>
        <v>#N/A</v>
      </c>
      <c r="G963" t="str">
        <f t="shared" si="65"/>
        <v/>
      </c>
      <c r="H963" t="str">
        <f t="shared" si="66"/>
        <v/>
      </c>
      <c r="I963" t="e">
        <f>VLOOKUP(B963,NRG_IBM!$A$1:$G$1986,2,FALSE)</f>
        <v>#N/A</v>
      </c>
    </row>
    <row r="964" spans="3:9" x14ac:dyDescent="0.25">
      <c r="C964" t="str">
        <f>IFERROR(VLOOKUP(B964,'NRG_MS Teams'!$A$1:$G$1981,2,FALSE),"")</f>
        <v/>
      </c>
      <c r="D964" t="str">
        <f t="shared" si="63"/>
        <v/>
      </c>
      <c r="E964" t="str">
        <f t="shared" si="64"/>
        <v/>
      </c>
      <c r="F964" t="e">
        <f>VLOOKUP(B964,'NRG_MS Teams'!$A$1:$G$1981,2,FALSE)</f>
        <v>#N/A</v>
      </c>
      <c r="G964" t="str">
        <f t="shared" si="65"/>
        <v/>
      </c>
      <c r="H964" t="str">
        <f t="shared" si="66"/>
        <v/>
      </c>
      <c r="I964" t="e">
        <f>VLOOKUP(B964,NRG_IBM!$A$1:$G$1986,2,FALSE)</f>
        <v>#N/A</v>
      </c>
    </row>
    <row r="965" spans="3:9" x14ac:dyDescent="0.25">
      <c r="C965" t="str">
        <f>IFERROR(VLOOKUP(B965,'NRG_MS Teams'!$A$1:$G$1981,2,FALSE),"")</f>
        <v/>
      </c>
      <c r="D965" t="str">
        <f t="shared" si="63"/>
        <v/>
      </c>
      <c r="E965" t="str">
        <f t="shared" si="64"/>
        <v/>
      </c>
      <c r="F965" t="e">
        <f>VLOOKUP(B965,'NRG_MS Teams'!$A$1:$G$1981,2,FALSE)</f>
        <v>#N/A</v>
      </c>
      <c r="G965" t="str">
        <f t="shared" si="65"/>
        <v/>
      </c>
      <c r="H965" t="str">
        <f t="shared" si="66"/>
        <v/>
      </c>
      <c r="I965" t="e">
        <f>VLOOKUP(B965,NRG_IBM!$A$1:$G$1986,2,FALSE)</f>
        <v>#N/A</v>
      </c>
    </row>
    <row r="966" spans="3:9" x14ac:dyDescent="0.25">
      <c r="C966" t="str">
        <f>IFERROR(VLOOKUP(B966,'NRG_MS Teams'!$A$1:$G$1981,2,FALSE),"")</f>
        <v/>
      </c>
      <c r="D966" t="str">
        <f t="shared" si="63"/>
        <v/>
      </c>
      <c r="E966" t="str">
        <f t="shared" si="64"/>
        <v/>
      </c>
      <c r="F966" t="e">
        <f>VLOOKUP(B966,'NRG_MS Teams'!$A$1:$G$1981,2,FALSE)</f>
        <v>#N/A</v>
      </c>
      <c r="G966" t="str">
        <f t="shared" si="65"/>
        <v/>
      </c>
      <c r="H966" t="str">
        <f t="shared" si="66"/>
        <v/>
      </c>
      <c r="I966" t="e">
        <f>VLOOKUP(B966,NRG_IBM!$A$1:$G$1986,2,FALSE)</f>
        <v>#N/A</v>
      </c>
    </row>
    <row r="967" spans="3:9" x14ac:dyDescent="0.25">
      <c r="C967" t="str">
        <f>IFERROR(VLOOKUP(B967,'NRG_MS Teams'!$A$1:$G$1981,2,FALSE),"")</f>
        <v/>
      </c>
      <c r="D967" t="str">
        <f t="shared" si="63"/>
        <v/>
      </c>
      <c r="E967" t="str">
        <f t="shared" si="64"/>
        <v/>
      </c>
      <c r="F967" t="e">
        <f>VLOOKUP(B967,'NRG_MS Teams'!$A$1:$G$1981,2,FALSE)</f>
        <v>#N/A</v>
      </c>
      <c r="G967" t="str">
        <f t="shared" si="65"/>
        <v/>
      </c>
      <c r="H967" t="str">
        <f t="shared" si="66"/>
        <v/>
      </c>
      <c r="I967" t="e">
        <f>VLOOKUP(B967,NRG_IBM!$A$1:$G$1986,2,FALSE)</f>
        <v>#N/A</v>
      </c>
    </row>
    <row r="968" spans="3:9" x14ac:dyDescent="0.25">
      <c r="C968" t="str">
        <f>IFERROR(VLOOKUP(B968,'NRG_MS Teams'!$A$1:$G$1981,2,FALSE),"")</f>
        <v/>
      </c>
      <c r="D968" t="str">
        <f t="shared" si="63"/>
        <v/>
      </c>
      <c r="E968" t="str">
        <f t="shared" si="64"/>
        <v/>
      </c>
      <c r="F968" t="e">
        <f>VLOOKUP(B968,'NRG_MS Teams'!$A$1:$G$1981,2,FALSE)</f>
        <v>#N/A</v>
      </c>
      <c r="G968" t="str">
        <f t="shared" si="65"/>
        <v/>
      </c>
      <c r="H968" t="str">
        <f t="shared" si="66"/>
        <v/>
      </c>
      <c r="I968" t="e">
        <f>VLOOKUP(B968,NRG_IBM!$A$1:$G$1986,2,FALSE)</f>
        <v>#N/A</v>
      </c>
    </row>
    <row r="969" spans="3:9" x14ac:dyDescent="0.25">
      <c r="C969" t="str">
        <f>IFERROR(VLOOKUP(B969,'NRG_MS Teams'!$A$1:$G$1981,2,FALSE),"")</f>
        <v/>
      </c>
      <c r="D969" t="str">
        <f t="shared" si="63"/>
        <v/>
      </c>
      <c r="E969" t="str">
        <f t="shared" si="64"/>
        <v/>
      </c>
      <c r="F969" t="e">
        <f>VLOOKUP(B969,'NRG_MS Teams'!$A$1:$G$1981,2,FALSE)</f>
        <v>#N/A</v>
      </c>
      <c r="G969" t="str">
        <f t="shared" si="65"/>
        <v/>
      </c>
      <c r="H969" t="str">
        <f t="shared" si="66"/>
        <v/>
      </c>
      <c r="I969" t="e">
        <f>VLOOKUP(B969,NRG_IBM!$A$1:$G$1986,2,FALSE)</f>
        <v>#N/A</v>
      </c>
    </row>
    <row r="970" spans="3:9" x14ac:dyDescent="0.25">
      <c r="C970" t="str">
        <f>IFERROR(VLOOKUP(B970,'NRG_MS Teams'!$A$1:$G$1981,2,FALSE),"")</f>
        <v/>
      </c>
      <c r="D970" t="str">
        <f t="shared" si="63"/>
        <v/>
      </c>
      <c r="E970" t="str">
        <f t="shared" si="64"/>
        <v/>
      </c>
      <c r="F970" t="e">
        <f>VLOOKUP(B970,'NRG_MS Teams'!$A$1:$G$1981,2,FALSE)</f>
        <v>#N/A</v>
      </c>
      <c r="G970" t="str">
        <f t="shared" si="65"/>
        <v/>
      </c>
      <c r="H970" t="str">
        <f t="shared" si="66"/>
        <v/>
      </c>
      <c r="I970" t="e">
        <f>VLOOKUP(B970,NRG_IBM!$A$1:$G$1986,2,FALSE)</f>
        <v>#N/A</v>
      </c>
    </row>
    <row r="971" spans="3:9" x14ac:dyDescent="0.25">
      <c r="C971" t="str">
        <f>IFERROR(VLOOKUP(B971,'NRG_MS Teams'!$A$1:$G$1981,2,FALSE),"")</f>
        <v/>
      </c>
      <c r="D971" t="str">
        <f t="shared" si="63"/>
        <v/>
      </c>
      <c r="E971" t="str">
        <f t="shared" si="64"/>
        <v/>
      </c>
      <c r="F971" t="e">
        <f>VLOOKUP(B971,'NRG_MS Teams'!$A$1:$G$1981,2,FALSE)</f>
        <v>#N/A</v>
      </c>
      <c r="G971" t="str">
        <f t="shared" si="65"/>
        <v/>
      </c>
      <c r="H971" t="str">
        <f t="shared" si="66"/>
        <v/>
      </c>
      <c r="I971" t="e">
        <f>VLOOKUP(B971,NRG_IBM!$A$1:$G$1986,2,FALSE)</f>
        <v>#N/A</v>
      </c>
    </row>
    <row r="972" spans="3:9" x14ac:dyDescent="0.25">
      <c r="C972" t="str">
        <f>IFERROR(VLOOKUP(B972,'NRG_MS Teams'!$A$1:$G$1981,2,FALSE),"")</f>
        <v/>
      </c>
      <c r="D972" t="str">
        <f t="shared" si="63"/>
        <v/>
      </c>
      <c r="E972" t="str">
        <f t="shared" si="64"/>
        <v/>
      </c>
      <c r="F972" t="e">
        <f>VLOOKUP(B972,'NRG_MS Teams'!$A$1:$G$1981,2,FALSE)</f>
        <v>#N/A</v>
      </c>
      <c r="G972" t="str">
        <f t="shared" si="65"/>
        <v/>
      </c>
      <c r="H972" t="str">
        <f t="shared" si="66"/>
        <v/>
      </c>
      <c r="I972" t="e">
        <f>VLOOKUP(B972,NRG_IBM!$A$1:$G$1986,2,FALSE)</f>
        <v>#N/A</v>
      </c>
    </row>
    <row r="973" spans="3:9" x14ac:dyDescent="0.25">
      <c r="C973" t="str">
        <f>IFERROR(VLOOKUP(B973,'NRG_MS Teams'!$A$1:$G$1981,2,FALSE),"")</f>
        <v/>
      </c>
      <c r="D973" t="str">
        <f t="shared" si="63"/>
        <v/>
      </c>
      <c r="E973" t="str">
        <f t="shared" si="64"/>
        <v/>
      </c>
      <c r="F973" t="e">
        <f>VLOOKUP(B973,'NRG_MS Teams'!$A$1:$G$1981,2,FALSE)</f>
        <v>#N/A</v>
      </c>
      <c r="G973" t="str">
        <f t="shared" si="65"/>
        <v/>
      </c>
      <c r="H973" t="str">
        <f t="shared" si="66"/>
        <v/>
      </c>
      <c r="I973" t="e">
        <f>VLOOKUP(B973,NRG_IBM!$A$1:$G$1986,2,FALSE)</f>
        <v>#N/A</v>
      </c>
    </row>
    <row r="974" spans="3:9" x14ac:dyDescent="0.25">
      <c r="C974" t="str">
        <f>IFERROR(VLOOKUP(B974,'NRG_MS Teams'!$A$1:$G$1981,2,FALSE),"")</f>
        <v/>
      </c>
      <c r="D974" t="str">
        <f t="shared" si="63"/>
        <v/>
      </c>
      <c r="E974" t="str">
        <f t="shared" si="64"/>
        <v/>
      </c>
      <c r="F974" t="e">
        <f>VLOOKUP(B974,'NRG_MS Teams'!$A$1:$G$1981,2,FALSE)</f>
        <v>#N/A</v>
      </c>
      <c r="G974" t="str">
        <f t="shared" si="65"/>
        <v/>
      </c>
      <c r="H974" t="str">
        <f t="shared" si="66"/>
        <v/>
      </c>
      <c r="I974" t="e">
        <f>VLOOKUP(B974,NRG_IBM!$A$1:$G$1986,2,FALSE)</f>
        <v>#N/A</v>
      </c>
    </row>
    <row r="975" spans="3:9" x14ac:dyDescent="0.25">
      <c r="C975" t="str">
        <f>IFERROR(VLOOKUP(B975,'NRG_MS Teams'!$A$1:$G$1981,2,FALSE),"")</f>
        <v/>
      </c>
      <c r="D975" t="str">
        <f t="shared" si="63"/>
        <v/>
      </c>
      <c r="E975" t="str">
        <f t="shared" si="64"/>
        <v/>
      </c>
      <c r="F975" t="e">
        <f>VLOOKUP(B975,'NRG_MS Teams'!$A$1:$G$1981,2,FALSE)</f>
        <v>#N/A</v>
      </c>
      <c r="G975" t="str">
        <f t="shared" si="65"/>
        <v/>
      </c>
      <c r="H975" t="str">
        <f t="shared" si="66"/>
        <v/>
      </c>
      <c r="I975" t="e">
        <f>VLOOKUP(B975,NRG_IBM!$A$1:$G$1986,2,FALSE)</f>
        <v>#N/A</v>
      </c>
    </row>
    <row r="976" spans="3:9" x14ac:dyDescent="0.25">
      <c r="C976" t="str">
        <f>IFERROR(VLOOKUP(B976,'NRG_MS Teams'!$A$1:$G$1981,2,FALSE),"")</f>
        <v/>
      </c>
      <c r="D976" t="str">
        <f t="shared" si="63"/>
        <v/>
      </c>
      <c r="E976" t="str">
        <f t="shared" si="64"/>
        <v/>
      </c>
      <c r="F976" t="e">
        <f>VLOOKUP(B976,'NRG_MS Teams'!$A$1:$G$1981,2,FALSE)</f>
        <v>#N/A</v>
      </c>
      <c r="G976" t="str">
        <f t="shared" si="65"/>
        <v/>
      </c>
      <c r="H976" t="str">
        <f t="shared" si="66"/>
        <v/>
      </c>
      <c r="I976" t="e">
        <f>VLOOKUP(B976,NRG_IBM!$A$1:$G$1986,2,FALSE)</f>
        <v>#N/A</v>
      </c>
    </row>
    <row r="977" spans="3:9" x14ac:dyDescent="0.25">
      <c r="C977" t="str">
        <f>IFERROR(VLOOKUP(B977,'NRG_MS Teams'!$A$1:$G$1981,2,FALSE),"")</f>
        <v/>
      </c>
      <c r="D977" t="str">
        <f t="shared" si="63"/>
        <v/>
      </c>
      <c r="E977" t="str">
        <f t="shared" si="64"/>
        <v/>
      </c>
      <c r="F977" t="e">
        <f>VLOOKUP(B977,'NRG_MS Teams'!$A$1:$G$1981,2,FALSE)</f>
        <v>#N/A</v>
      </c>
      <c r="G977" t="str">
        <f t="shared" si="65"/>
        <v/>
      </c>
      <c r="H977" t="str">
        <f t="shared" si="66"/>
        <v/>
      </c>
      <c r="I977" t="e">
        <f>VLOOKUP(B977,NRG_IBM!$A$1:$G$1986,2,FALSE)</f>
        <v>#N/A</v>
      </c>
    </row>
    <row r="978" spans="3:9" x14ac:dyDescent="0.25">
      <c r="C978" t="str">
        <f>IFERROR(VLOOKUP(B978,'NRG_MS Teams'!$A$1:$G$1981,2,FALSE),"")</f>
        <v/>
      </c>
      <c r="D978" t="str">
        <f t="shared" si="63"/>
        <v/>
      </c>
      <c r="E978" t="str">
        <f t="shared" si="64"/>
        <v/>
      </c>
      <c r="F978" t="e">
        <f>VLOOKUP(B978,'NRG_MS Teams'!$A$1:$G$1981,2,FALSE)</f>
        <v>#N/A</v>
      </c>
      <c r="G978" t="str">
        <f t="shared" si="65"/>
        <v/>
      </c>
      <c r="H978" t="str">
        <f t="shared" si="66"/>
        <v/>
      </c>
      <c r="I978" t="e">
        <f>VLOOKUP(B978,NRG_IBM!$A$1:$G$1986,2,FALSE)</f>
        <v>#N/A</v>
      </c>
    </row>
    <row r="979" spans="3:9" x14ac:dyDescent="0.25">
      <c r="C979" t="str">
        <f>IFERROR(VLOOKUP(B979,'NRG_MS Teams'!$A$1:$G$1981,2,FALSE),"")</f>
        <v/>
      </c>
      <c r="D979" t="str">
        <f t="shared" si="63"/>
        <v/>
      </c>
      <c r="E979" t="str">
        <f t="shared" si="64"/>
        <v/>
      </c>
      <c r="F979" t="e">
        <f>VLOOKUP(B979,'NRG_MS Teams'!$A$1:$G$1981,2,FALSE)</f>
        <v>#N/A</v>
      </c>
      <c r="G979" t="str">
        <f t="shared" si="65"/>
        <v/>
      </c>
      <c r="H979" t="str">
        <f t="shared" si="66"/>
        <v/>
      </c>
      <c r="I979" t="e">
        <f>VLOOKUP(B979,NRG_IBM!$A$1:$G$1986,2,FALSE)</f>
        <v>#N/A</v>
      </c>
    </row>
    <row r="980" spans="3:9" x14ac:dyDescent="0.25">
      <c r="C980" t="str">
        <f>IFERROR(VLOOKUP(B980,'NRG_MS Teams'!$A$1:$G$1981,2,FALSE),"")</f>
        <v/>
      </c>
      <c r="D980" t="str">
        <f t="shared" si="63"/>
        <v/>
      </c>
      <c r="E980" t="str">
        <f t="shared" si="64"/>
        <v/>
      </c>
      <c r="F980" t="e">
        <f>VLOOKUP(B980,'NRG_MS Teams'!$A$1:$G$1981,2,FALSE)</f>
        <v>#N/A</v>
      </c>
      <c r="G980" t="str">
        <f t="shared" si="65"/>
        <v/>
      </c>
      <c r="H980" t="str">
        <f t="shared" si="66"/>
        <v/>
      </c>
      <c r="I980" t="e">
        <f>VLOOKUP(B980,NRG_IBM!$A$1:$G$1986,2,FALSE)</f>
        <v>#N/A</v>
      </c>
    </row>
    <row r="981" spans="3:9" x14ac:dyDescent="0.25">
      <c r="C981" t="str">
        <f>IFERROR(VLOOKUP(B981,'NRG_MS Teams'!$A$1:$G$1981,2,FALSE),"")</f>
        <v/>
      </c>
      <c r="D981" t="str">
        <f t="shared" si="63"/>
        <v/>
      </c>
      <c r="E981" t="str">
        <f t="shared" si="64"/>
        <v/>
      </c>
      <c r="F981" t="e">
        <f>VLOOKUP(B981,'NRG_MS Teams'!$A$1:$G$1981,2,FALSE)</f>
        <v>#N/A</v>
      </c>
      <c r="G981" t="str">
        <f t="shared" si="65"/>
        <v/>
      </c>
      <c r="H981" t="str">
        <f t="shared" si="66"/>
        <v/>
      </c>
      <c r="I981" t="e">
        <f>VLOOKUP(B981,NRG_IBM!$A$1:$G$1986,2,FALSE)</f>
        <v>#N/A</v>
      </c>
    </row>
    <row r="982" spans="3:9" x14ac:dyDescent="0.25">
      <c r="C982" t="str">
        <f>IFERROR(VLOOKUP(B982,'NRG_MS Teams'!$A$1:$G$1981,2,FALSE),"")</f>
        <v/>
      </c>
      <c r="D982" t="str">
        <f t="shared" si="63"/>
        <v/>
      </c>
      <c r="E982" t="str">
        <f t="shared" si="64"/>
        <v/>
      </c>
      <c r="F982" t="e">
        <f>VLOOKUP(B982,'NRG_MS Teams'!$A$1:$G$1981,2,FALSE)</f>
        <v>#N/A</v>
      </c>
      <c r="G982" t="str">
        <f t="shared" si="65"/>
        <v/>
      </c>
      <c r="H982" t="str">
        <f t="shared" si="66"/>
        <v/>
      </c>
      <c r="I982" t="e">
        <f>VLOOKUP(B982,NRG_IBM!$A$1:$G$1986,2,FALSE)</f>
        <v>#N/A</v>
      </c>
    </row>
    <row r="983" spans="3:9" x14ac:dyDescent="0.25">
      <c r="C983" t="str">
        <f>IFERROR(VLOOKUP(B983,'NRG_MS Teams'!$A$1:$G$1981,2,FALSE),"")</f>
        <v/>
      </c>
      <c r="D983" t="str">
        <f t="shared" si="63"/>
        <v/>
      </c>
      <c r="E983" t="str">
        <f t="shared" si="64"/>
        <v/>
      </c>
      <c r="F983" t="e">
        <f>VLOOKUP(B983,'NRG_MS Teams'!$A$1:$G$1981,2,FALSE)</f>
        <v>#N/A</v>
      </c>
      <c r="G983" t="str">
        <f t="shared" si="65"/>
        <v/>
      </c>
      <c r="H983" t="str">
        <f t="shared" si="66"/>
        <v/>
      </c>
      <c r="I983" t="e">
        <f>VLOOKUP(B983,NRG_IBM!$A$1:$G$1986,2,FALSE)</f>
        <v>#N/A</v>
      </c>
    </row>
    <row r="984" spans="3:9" x14ac:dyDescent="0.25">
      <c r="C984" t="str">
        <f>IFERROR(VLOOKUP(B984,'NRG_MS Teams'!$A$1:$G$1981,2,FALSE),"")</f>
        <v/>
      </c>
      <c r="D984" t="str">
        <f t="shared" si="63"/>
        <v/>
      </c>
      <c r="E984" t="str">
        <f t="shared" si="64"/>
        <v/>
      </c>
      <c r="F984" t="e">
        <f>VLOOKUP(B984,'NRG_MS Teams'!$A$1:$G$1981,2,FALSE)</f>
        <v>#N/A</v>
      </c>
      <c r="G984" t="str">
        <f t="shared" si="65"/>
        <v/>
      </c>
      <c r="H984" t="str">
        <f t="shared" si="66"/>
        <v/>
      </c>
      <c r="I984" t="e">
        <f>VLOOKUP(B984,NRG_IBM!$A$1:$G$1986,2,FALSE)</f>
        <v>#N/A</v>
      </c>
    </row>
    <row r="985" spans="3:9" x14ac:dyDescent="0.25">
      <c r="C985" t="str">
        <f>IFERROR(VLOOKUP(B985,'NRG_MS Teams'!$A$1:$G$1981,2,FALSE),"")</f>
        <v/>
      </c>
      <c r="D985" t="str">
        <f t="shared" si="63"/>
        <v/>
      </c>
      <c r="E985" t="str">
        <f t="shared" si="64"/>
        <v/>
      </c>
      <c r="F985" t="e">
        <f>VLOOKUP(B985,'NRG_MS Teams'!$A$1:$G$1981,2,FALSE)</f>
        <v>#N/A</v>
      </c>
      <c r="G985" t="str">
        <f t="shared" si="65"/>
        <v/>
      </c>
      <c r="H985" t="str">
        <f t="shared" si="66"/>
        <v/>
      </c>
      <c r="I985" t="e">
        <f>VLOOKUP(B985,NRG_IBM!$A$1:$G$1986,2,FALSE)</f>
        <v>#N/A</v>
      </c>
    </row>
    <row r="986" spans="3:9" x14ac:dyDescent="0.25">
      <c r="C986" t="str">
        <f>IFERROR(VLOOKUP(B986,'NRG_MS Teams'!$A$1:$G$1981,2,FALSE),"")</f>
        <v/>
      </c>
      <c r="D986" t="str">
        <f t="shared" si="63"/>
        <v/>
      </c>
      <c r="E986" t="str">
        <f t="shared" si="64"/>
        <v/>
      </c>
      <c r="F986" t="e">
        <f>VLOOKUP(B986,'NRG_MS Teams'!$A$1:$G$1981,2,FALSE)</f>
        <v>#N/A</v>
      </c>
      <c r="G986" t="str">
        <f t="shared" si="65"/>
        <v/>
      </c>
      <c r="H986" t="str">
        <f t="shared" si="66"/>
        <v/>
      </c>
      <c r="I986" t="e">
        <f>VLOOKUP(B986,NRG_IBM!$A$1:$G$1986,2,FALSE)</f>
        <v>#N/A</v>
      </c>
    </row>
    <row r="987" spans="3:9" x14ac:dyDescent="0.25">
      <c r="C987" t="str">
        <f>IFERROR(VLOOKUP(B987,'NRG_MS Teams'!$A$1:$G$1981,2,FALSE),"")</f>
        <v/>
      </c>
      <c r="D987" t="str">
        <f t="shared" si="63"/>
        <v/>
      </c>
      <c r="E987" t="str">
        <f t="shared" si="64"/>
        <v/>
      </c>
      <c r="F987" t="e">
        <f>VLOOKUP(B987,'NRG_MS Teams'!$A$1:$G$1981,2,FALSE)</f>
        <v>#N/A</v>
      </c>
      <c r="G987" t="str">
        <f t="shared" si="65"/>
        <v/>
      </c>
      <c r="H987" t="str">
        <f t="shared" si="66"/>
        <v/>
      </c>
      <c r="I987" t="e">
        <f>VLOOKUP(B987,NRG_IBM!$A$1:$G$1986,2,FALSE)</f>
        <v>#N/A</v>
      </c>
    </row>
    <row r="988" spans="3:9" x14ac:dyDescent="0.25">
      <c r="C988" t="str">
        <f>IFERROR(VLOOKUP(B988,'NRG_MS Teams'!$A$1:$G$1981,2,FALSE),"")</f>
        <v/>
      </c>
      <c r="D988" t="str">
        <f t="shared" si="63"/>
        <v/>
      </c>
      <c r="E988" t="str">
        <f t="shared" si="64"/>
        <v/>
      </c>
      <c r="F988" t="e">
        <f>VLOOKUP(B988,'NRG_MS Teams'!$A$1:$G$1981,2,FALSE)</f>
        <v>#N/A</v>
      </c>
      <c r="G988" t="str">
        <f t="shared" si="65"/>
        <v/>
      </c>
      <c r="H988" t="str">
        <f t="shared" si="66"/>
        <v/>
      </c>
      <c r="I988" t="e">
        <f>VLOOKUP(B988,NRG_IBM!$A$1:$G$1986,2,FALSE)</f>
        <v>#N/A</v>
      </c>
    </row>
    <row r="989" spans="3:9" x14ac:dyDescent="0.25">
      <c r="C989" t="str">
        <f>IFERROR(VLOOKUP(B989,'NRG_MS Teams'!$A$1:$G$1981,2,FALSE),"")</f>
        <v/>
      </c>
      <c r="D989" t="str">
        <f t="shared" si="63"/>
        <v/>
      </c>
      <c r="E989" t="str">
        <f t="shared" si="64"/>
        <v/>
      </c>
      <c r="F989" t="e">
        <f>VLOOKUP(B989,'NRG_MS Teams'!$A$1:$G$1981,2,FALSE)</f>
        <v>#N/A</v>
      </c>
      <c r="G989" t="str">
        <f t="shared" si="65"/>
        <v/>
      </c>
      <c r="H989" t="str">
        <f t="shared" si="66"/>
        <v/>
      </c>
      <c r="I989" t="e">
        <f>VLOOKUP(B989,NRG_IBM!$A$1:$G$1986,2,FALSE)</f>
        <v>#N/A</v>
      </c>
    </row>
    <row r="990" spans="3:9" x14ac:dyDescent="0.25">
      <c r="C990" t="str">
        <f>IFERROR(VLOOKUP(B990,'NRG_MS Teams'!$A$1:$G$1981,2,FALSE),"")</f>
        <v/>
      </c>
      <c r="D990" t="str">
        <f t="shared" si="63"/>
        <v/>
      </c>
      <c r="E990" t="str">
        <f t="shared" si="64"/>
        <v/>
      </c>
      <c r="F990" t="e">
        <f>VLOOKUP(B990,'NRG_MS Teams'!$A$1:$G$1981,2,FALSE)</f>
        <v>#N/A</v>
      </c>
      <c r="G990" t="str">
        <f t="shared" si="65"/>
        <v/>
      </c>
      <c r="H990" t="str">
        <f t="shared" si="66"/>
        <v/>
      </c>
      <c r="I990" t="e">
        <f>VLOOKUP(B990,NRG_IBM!$A$1:$G$1986,2,FALSE)</f>
        <v>#N/A</v>
      </c>
    </row>
    <row r="991" spans="3:9" x14ac:dyDescent="0.25">
      <c r="C991" t="str">
        <f>IFERROR(VLOOKUP(B991,'NRG_MS Teams'!$A$1:$G$1981,2,FALSE),"")</f>
        <v/>
      </c>
      <c r="D991" t="str">
        <f t="shared" si="63"/>
        <v/>
      </c>
      <c r="E991" t="str">
        <f t="shared" si="64"/>
        <v/>
      </c>
      <c r="F991" t="e">
        <f>VLOOKUP(B991,'NRG_MS Teams'!$A$1:$G$1981,2,FALSE)</f>
        <v>#N/A</v>
      </c>
      <c r="G991" t="str">
        <f t="shared" si="65"/>
        <v/>
      </c>
      <c r="H991" t="str">
        <f t="shared" si="66"/>
        <v/>
      </c>
      <c r="I991" t="e">
        <f>VLOOKUP(B991,NRG_IBM!$A$1:$G$1986,2,FALSE)</f>
        <v>#N/A</v>
      </c>
    </row>
    <row r="992" spans="3:9" x14ac:dyDescent="0.25">
      <c r="C992" t="str">
        <f>IFERROR(VLOOKUP(B992,'NRG_MS Teams'!$A$1:$G$1981,2,FALSE),"")</f>
        <v/>
      </c>
      <c r="D992" t="str">
        <f t="shared" si="63"/>
        <v/>
      </c>
      <c r="E992" t="str">
        <f t="shared" si="64"/>
        <v/>
      </c>
      <c r="F992" t="e">
        <f>VLOOKUP(B992,'NRG_MS Teams'!$A$1:$G$1981,2,FALSE)</f>
        <v>#N/A</v>
      </c>
      <c r="G992" t="str">
        <f t="shared" si="65"/>
        <v/>
      </c>
      <c r="H992" t="str">
        <f t="shared" si="66"/>
        <v/>
      </c>
      <c r="I992" t="e">
        <f>VLOOKUP(B992,NRG_IBM!$A$1:$G$1986,2,FALSE)</f>
        <v>#N/A</v>
      </c>
    </row>
    <row r="993" spans="3:9" x14ac:dyDescent="0.25">
      <c r="C993" t="str">
        <f>IFERROR(VLOOKUP(B993,'NRG_MS Teams'!$A$1:$G$1981,2,FALSE),"")</f>
        <v/>
      </c>
      <c r="D993" t="str">
        <f t="shared" si="63"/>
        <v/>
      </c>
      <c r="E993" t="str">
        <f t="shared" si="64"/>
        <v/>
      </c>
      <c r="F993" t="e">
        <f>VLOOKUP(B993,'NRG_MS Teams'!$A$1:$G$1981,2,FALSE)</f>
        <v>#N/A</v>
      </c>
      <c r="G993" t="str">
        <f t="shared" si="65"/>
        <v/>
      </c>
      <c r="H993" t="str">
        <f t="shared" si="66"/>
        <v/>
      </c>
      <c r="I993" t="e">
        <f>VLOOKUP(B993,NRG_IBM!$A$1:$G$1986,2,FALSE)</f>
        <v>#N/A</v>
      </c>
    </row>
    <row r="994" spans="3:9" x14ac:dyDescent="0.25">
      <c r="C994" t="str">
        <f>IFERROR(VLOOKUP(B994,'NRG_MS Teams'!$A$1:$G$1981,2,FALSE),"")</f>
        <v/>
      </c>
      <c r="D994" t="str">
        <f t="shared" si="63"/>
        <v/>
      </c>
      <c r="E994" t="str">
        <f t="shared" si="64"/>
        <v/>
      </c>
      <c r="F994" t="e">
        <f>VLOOKUP(B994,'NRG_MS Teams'!$A$1:$G$1981,2,FALSE)</f>
        <v>#N/A</v>
      </c>
      <c r="G994" t="str">
        <f t="shared" si="65"/>
        <v/>
      </c>
      <c r="H994" t="str">
        <f t="shared" si="66"/>
        <v/>
      </c>
      <c r="I994" t="e">
        <f>VLOOKUP(B994,NRG_IBM!$A$1:$G$1986,2,FALSE)</f>
        <v>#N/A</v>
      </c>
    </row>
    <row r="995" spans="3:9" x14ac:dyDescent="0.25">
      <c r="C995" t="str">
        <f>IFERROR(VLOOKUP(B995,'NRG_MS Teams'!$A$1:$G$1981,2,FALSE),"")</f>
        <v/>
      </c>
      <c r="D995" t="str">
        <f t="shared" si="63"/>
        <v/>
      </c>
      <c r="E995" t="str">
        <f t="shared" si="64"/>
        <v/>
      </c>
      <c r="F995" t="e">
        <f>VLOOKUP(B995,'NRG_MS Teams'!$A$1:$G$1981,2,FALSE)</f>
        <v>#N/A</v>
      </c>
      <c r="G995" t="str">
        <f t="shared" si="65"/>
        <v/>
      </c>
      <c r="H995" t="str">
        <f t="shared" si="66"/>
        <v/>
      </c>
      <c r="I995" t="e">
        <f>VLOOKUP(B995,NRG_IBM!$A$1:$G$1986,2,FALSE)</f>
        <v>#N/A</v>
      </c>
    </row>
    <row r="996" spans="3:9" x14ac:dyDescent="0.25">
      <c r="C996" t="str">
        <f>IFERROR(VLOOKUP(B996,'NRG_MS Teams'!$A$1:$G$1981,2,FALSE),"")</f>
        <v/>
      </c>
      <c r="D996" t="str">
        <f t="shared" si="63"/>
        <v/>
      </c>
      <c r="E996" t="str">
        <f t="shared" si="64"/>
        <v/>
      </c>
      <c r="F996" t="e">
        <f>VLOOKUP(B996,'NRG_MS Teams'!$A$1:$G$1981,2,FALSE)</f>
        <v>#N/A</v>
      </c>
      <c r="G996" t="str">
        <f t="shared" si="65"/>
        <v/>
      </c>
      <c r="H996" t="str">
        <f t="shared" si="66"/>
        <v/>
      </c>
      <c r="I996" t="e">
        <f>VLOOKUP(B996,NRG_IBM!$A$1:$G$1986,2,FALSE)</f>
        <v>#N/A</v>
      </c>
    </row>
    <row r="997" spans="3:9" x14ac:dyDescent="0.25">
      <c r="C997" t="str">
        <f>IFERROR(VLOOKUP(B997,'NRG_MS Teams'!$A$1:$G$1981,2,FALSE),"")</f>
        <v/>
      </c>
      <c r="D997" t="str">
        <f t="shared" si="63"/>
        <v/>
      </c>
      <c r="E997" t="str">
        <f t="shared" si="64"/>
        <v/>
      </c>
      <c r="F997" t="e">
        <f>VLOOKUP(B997,'NRG_MS Teams'!$A$1:$G$1981,2,FALSE)</f>
        <v>#N/A</v>
      </c>
      <c r="G997" t="str">
        <f t="shared" si="65"/>
        <v/>
      </c>
      <c r="H997" t="str">
        <f t="shared" si="66"/>
        <v/>
      </c>
      <c r="I997" t="e">
        <f>VLOOKUP(B997,NRG_IBM!$A$1:$G$1986,2,FALSE)</f>
        <v>#N/A</v>
      </c>
    </row>
    <row r="998" spans="3:9" x14ac:dyDescent="0.25">
      <c r="C998" t="str">
        <f>IFERROR(VLOOKUP(B998,'NRG_MS Teams'!$A$1:$G$1981,2,FALSE),"")</f>
        <v/>
      </c>
      <c r="D998" t="str">
        <f t="shared" si="63"/>
        <v/>
      </c>
      <c r="E998" t="str">
        <f t="shared" si="64"/>
        <v/>
      </c>
      <c r="F998" t="e">
        <f>VLOOKUP(B998,'NRG_MS Teams'!$A$1:$G$1981,2,FALSE)</f>
        <v>#N/A</v>
      </c>
      <c r="G998" t="str">
        <f t="shared" si="65"/>
        <v/>
      </c>
      <c r="H998" t="str">
        <f t="shared" si="66"/>
        <v/>
      </c>
      <c r="I998" t="e">
        <f>VLOOKUP(B998,NRG_IBM!$A$1:$G$1986,2,FALSE)</f>
        <v>#N/A</v>
      </c>
    </row>
    <row r="999" spans="3:9" x14ac:dyDescent="0.25">
      <c r="C999" t="str">
        <f>IFERROR(VLOOKUP(B999,'NRG_MS Teams'!$A$1:$G$1981,2,FALSE),"")</f>
        <v/>
      </c>
      <c r="D999" t="str">
        <f t="shared" si="63"/>
        <v/>
      </c>
      <c r="E999" t="str">
        <f t="shared" si="64"/>
        <v/>
      </c>
      <c r="F999" t="e">
        <f>VLOOKUP(B999,'NRG_MS Teams'!$A$1:$G$1981,2,FALSE)</f>
        <v>#N/A</v>
      </c>
      <c r="G999" t="str">
        <f t="shared" si="65"/>
        <v/>
      </c>
      <c r="H999" t="str">
        <f t="shared" si="66"/>
        <v/>
      </c>
      <c r="I999" t="e">
        <f>VLOOKUP(B999,NRG_IBM!$A$1:$G$1986,2,FALSE)</f>
        <v>#N/A</v>
      </c>
    </row>
    <row r="1000" spans="3:9" x14ac:dyDescent="0.25">
      <c r="C1000" t="str">
        <f>IFERROR(VLOOKUP(B1000,'NRG_MS Teams'!$A$1:$G$1981,2,FALSE),"")</f>
        <v/>
      </c>
      <c r="D1000" t="str">
        <f t="shared" si="63"/>
        <v/>
      </c>
      <c r="E1000" t="str">
        <f t="shared" si="64"/>
        <v/>
      </c>
      <c r="F1000" t="e">
        <f>VLOOKUP(B1000,'NRG_MS Teams'!$A$1:$G$1981,2,FALSE)</f>
        <v>#N/A</v>
      </c>
      <c r="G1000" t="str">
        <f t="shared" si="65"/>
        <v/>
      </c>
      <c r="H1000" t="str">
        <f t="shared" si="66"/>
        <v/>
      </c>
      <c r="I1000" t="e">
        <f>VLOOKUP(B1000,NRG_IBM!$A$1:$G$1986,2,FALSE)</f>
        <v>#N/A</v>
      </c>
    </row>
    <row r="1001" spans="3:9" x14ac:dyDescent="0.25">
      <c r="C1001" t="str">
        <f>IFERROR(VLOOKUP(B1001,'NRG_MS Teams'!$A$1:$G$1981,2,FALSE),"")</f>
        <v/>
      </c>
      <c r="D1001" t="str">
        <f t="shared" si="63"/>
        <v/>
      </c>
      <c r="E1001" t="str">
        <f t="shared" si="64"/>
        <v/>
      </c>
      <c r="F1001" t="e">
        <f>VLOOKUP(B1001,'NRG_MS Teams'!$A$1:$G$1981,2,FALSE)</f>
        <v>#N/A</v>
      </c>
      <c r="G1001" t="str">
        <f t="shared" si="65"/>
        <v/>
      </c>
      <c r="H1001" t="str">
        <f t="shared" si="66"/>
        <v/>
      </c>
      <c r="I1001" t="e">
        <f>VLOOKUP(B1001,NRG_IBM!$A$1:$G$1986,2,FALSE)</f>
        <v>#N/A</v>
      </c>
    </row>
    <row r="1002" spans="3:9" x14ac:dyDescent="0.25">
      <c r="C1002" t="str">
        <f>IFERROR(VLOOKUP(B1002,'NRG_MS Teams'!$A$1:$G$1981,2,FALSE),"")</f>
        <v/>
      </c>
      <c r="D1002" t="str">
        <f t="shared" si="63"/>
        <v/>
      </c>
      <c r="E1002" t="str">
        <f t="shared" si="64"/>
        <v/>
      </c>
      <c r="F1002" t="e">
        <f>VLOOKUP(B1002,'NRG_MS Teams'!$A$1:$G$1981,2,FALSE)</f>
        <v>#N/A</v>
      </c>
      <c r="G1002" t="str">
        <f t="shared" si="65"/>
        <v/>
      </c>
      <c r="H1002" t="str">
        <f t="shared" si="66"/>
        <v/>
      </c>
      <c r="I1002" t="e">
        <f>VLOOKUP(B1002,NRG_IBM!$A$1:$G$1986,2,FALSE)</f>
        <v>#N/A</v>
      </c>
    </row>
    <row r="1003" spans="3:9" x14ac:dyDescent="0.25">
      <c r="C1003" t="str">
        <f>IFERROR(VLOOKUP(B1003,'NRG_MS Teams'!$A$1:$G$1981,2,FALSE),"")</f>
        <v/>
      </c>
      <c r="D1003" t="str">
        <f t="shared" si="63"/>
        <v/>
      </c>
      <c r="E1003" t="str">
        <f t="shared" si="64"/>
        <v/>
      </c>
      <c r="F1003" t="e">
        <f>VLOOKUP(B1003,'NRG_MS Teams'!$A$1:$G$1981,2,FALSE)</f>
        <v>#N/A</v>
      </c>
      <c r="G1003" t="str">
        <f t="shared" si="65"/>
        <v/>
      </c>
      <c r="H1003" t="str">
        <f t="shared" si="66"/>
        <v/>
      </c>
      <c r="I1003" t="e">
        <f>VLOOKUP(B1003,NRG_IBM!$A$1:$G$1986,2,FALSE)</f>
        <v>#N/A</v>
      </c>
    </row>
    <row r="1004" spans="3:9" x14ac:dyDescent="0.25">
      <c r="C1004" t="str">
        <f>IFERROR(VLOOKUP(B1004,'NRG_MS Teams'!$A$1:$G$1981,2,FALSE),"")</f>
        <v/>
      </c>
      <c r="D1004" t="str">
        <f t="shared" si="63"/>
        <v/>
      </c>
      <c r="E1004" t="str">
        <f t="shared" si="64"/>
        <v/>
      </c>
      <c r="F1004" t="e">
        <f>VLOOKUP(B1004,'NRG_MS Teams'!$A$1:$G$1981,2,FALSE)</f>
        <v>#N/A</v>
      </c>
      <c r="G1004" t="str">
        <f t="shared" si="65"/>
        <v/>
      </c>
      <c r="H1004" t="str">
        <f t="shared" si="66"/>
        <v/>
      </c>
      <c r="I1004" t="e">
        <f>VLOOKUP(B1004,NRG_IBM!$A$1:$G$1986,2,FALSE)</f>
        <v>#N/A</v>
      </c>
    </row>
    <row r="1005" spans="3:9" x14ac:dyDescent="0.25">
      <c r="C1005" t="str">
        <f>IFERROR(VLOOKUP(B1005,'NRG_MS Teams'!$A$1:$G$1981,2,FALSE),"")</f>
        <v/>
      </c>
      <c r="D1005" t="str">
        <f t="shared" si="63"/>
        <v/>
      </c>
      <c r="E1005" t="str">
        <f t="shared" si="64"/>
        <v/>
      </c>
      <c r="F1005" t="e">
        <f>VLOOKUP(B1005,'NRG_MS Teams'!$A$1:$G$1981,2,FALSE)</f>
        <v>#N/A</v>
      </c>
      <c r="G1005" t="str">
        <f t="shared" si="65"/>
        <v/>
      </c>
      <c r="H1005" t="str">
        <f t="shared" si="66"/>
        <v/>
      </c>
      <c r="I1005" t="e">
        <f>VLOOKUP(B1005,NRG_IBM!$A$1:$G$1986,2,FALSE)</f>
        <v>#N/A</v>
      </c>
    </row>
    <row r="1006" spans="3:9" x14ac:dyDescent="0.25">
      <c r="C1006" t="str">
        <f>IFERROR(VLOOKUP(B1006,'NRG_MS Teams'!$A$1:$G$1981,2,FALSE),"")</f>
        <v/>
      </c>
      <c r="D1006" t="str">
        <f t="shared" si="63"/>
        <v/>
      </c>
      <c r="E1006" t="str">
        <f t="shared" si="64"/>
        <v/>
      </c>
      <c r="F1006" t="e">
        <f>VLOOKUP(B1006,'NRG_MS Teams'!$A$1:$G$1981,2,FALSE)</f>
        <v>#N/A</v>
      </c>
      <c r="G1006" t="str">
        <f t="shared" si="65"/>
        <v/>
      </c>
      <c r="H1006" t="str">
        <f t="shared" si="66"/>
        <v/>
      </c>
      <c r="I1006" t="e">
        <f>VLOOKUP(B1006,NRG_IBM!$A$1:$G$1986,2,FALSE)</f>
        <v>#N/A</v>
      </c>
    </row>
    <row r="1007" spans="3:9" x14ac:dyDescent="0.25">
      <c r="C1007" t="str">
        <f>IFERROR(VLOOKUP(B1007,'NRG_MS Teams'!$A$1:$G$1981,2,FALSE),"")</f>
        <v/>
      </c>
      <c r="D1007" t="str">
        <f t="shared" si="63"/>
        <v/>
      </c>
      <c r="E1007" t="str">
        <f t="shared" si="64"/>
        <v/>
      </c>
      <c r="F1007" t="e">
        <f>VLOOKUP(B1007,'NRG_MS Teams'!$A$1:$G$1981,2,FALSE)</f>
        <v>#N/A</v>
      </c>
      <c r="G1007" t="str">
        <f t="shared" si="65"/>
        <v/>
      </c>
      <c r="H1007" t="str">
        <f t="shared" si="66"/>
        <v/>
      </c>
      <c r="I1007" t="e">
        <f>VLOOKUP(B1007,NRG_IBM!$A$1:$G$1986,2,FALSE)</f>
        <v>#N/A</v>
      </c>
    </row>
    <row r="1008" spans="3:9" x14ac:dyDescent="0.25">
      <c r="C1008" t="str">
        <f>IFERROR(VLOOKUP(B1008,'NRG_MS Teams'!$A$1:$G$1981,2,FALSE),"")</f>
        <v/>
      </c>
      <c r="D1008" t="str">
        <f t="shared" si="63"/>
        <v/>
      </c>
      <c r="E1008" t="str">
        <f t="shared" si="64"/>
        <v/>
      </c>
      <c r="F1008" t="e">
        <f>VLOOKUP(B1008,'NRG_MS Teams'!$A$1:$G$1981,2,FALSE)</f>
        <v>#N/A</v>
      </c>
      <c r="G1008" t="str">
        <f t="shared" si="65"/>
        <v/>
      </c>
      <c r="H1008" t="str">
        <f t="shared" si="66"/>
        <v/>
      </c>
      <c r="I1008" t="e">
        <f>VLOOKUP(B1008,NRG_IBM!$A$1:$G$1986,2,FALSE)</f>
        <v>#N/A</v>
      </c>
    </row>
    <row r="1009" spans="3:9" x14ac:dyDescent="0.25">
      <c r="C1009" t="str">
        <f>IFERROR(VLOOKUP(B1009,'NRG_MS Teams'!$A$1:$G$1981,2,FALSE),"")</f>
        <v/>
      </c>
      <c r="D1009" t="str">
        <f t="shared" si="63"/>
        <v/>
      </c>
      <c r="E1009" t="str">
        <f t="shared" si="64"/>
        <v/>
      </c>
      <c r="F1009" t="e">
        <f>VLOOKUP(B1009,'NRG_MS Teams'!$A$1:$G$1981,2,FALSE)</f>
        <v>#N/A</v>
      </c>
      <c r="G1009" t="str">
        <f t="shared" si="65"/>
        <v/>
      </c>
      <c r="H1009" t="str">
        <f t="shared" si="66"/>
        <v/>
      </c>
      <c r="I1009" t="e">
        <f>VLOOKUP(B1009,NRG_IBM!$A$1:$G$1986,2,FALSE)</f>
        <v>#N/A</v>
      </c>
    </row>
    <row r="1010" spans="3:9" x14ac:dyDescent="0.25">
      <c r="C1010" t="str">
        <f>IFERROR(VLOOKUP(B1010,'NRG_MS Teams'!$A$1:$G$1981,2,FALSE),"")</f>
        <v/>
      </c>
      <c r="D1010" t="str">
        <f t="shared" si="63"/>
        <v/>
      </c>
      <c r="E1010" t="str">
        <f t="shared" si="64"/>
        <v/>
      </c>
      <c r="F1010" t="e">
        <f>VLOOKUP(B1010,'NRG_MS Teams'!$A$1:$G$1981,2,FALSE)</f>
        <v>#N/A</v>
      </c>
      <c r="G1010" t="str">
        <f t="shared" si="65"/>
        <v/>
      </c>
      <c r="H1010" t="str">
        <f t="shared" si="66"/>
        <v/>
      </c>
      <c r="I1010" t="e">
        <f>VLOOKUP(B1010,NRG_IBM!$A$1:$G$1986,2,FALSE)</f>
        <v>#N/A</v>
      </c>
    </row>
    <row r="1011" spans="3:9" x14ac:dyDescent="0.25">
      <c r="C1011" t="str">
        <f>IFERROR(VLOOKUP(B1011,'NRG_MS Teams'!$A$1:$G$1981,2,FALSE),"")</f>
        <v/>
      </c>
      <c r="D1011" t="str">
        <f t="shared" si="63"/>
        <v/>
      </c>
      <c r="E1011" t="str">
        <f t="shared" si="64"/>
        <v/>
      </c>
      <c r="F1011" t="e">
        <f>VLOOKUP(B1011,'NRG_MS Teams'!$A$1:$G$1981,2,FALSE)</f>
        <v>#N/A</v>
      </c>
      <c r="G1011" t="str">
        <f t="shared" si="65"/>
        <v/>
      </c>
      <c r="H1011" t="str">
        <f t="shared" si="66"/>
        <v/>
      </c>
      <c r="I1011" t="e">
        <f>VLOOKUP(B1011,NRG_IBM!$A$1:$G$1986,2,FALSE)</f>
        <v>#N/A</v>
      </c>
    </row>
    <row r="1012" spans="3:9" x14ac:dyDescent="0.25">
      <c r="C1012" t="str">
        <f>IFERROR(VLOOKUP(B1012,'NRG_MS Teams'!$A$1:$G$1981,2,FALSE),"")</f>
        <v/>
      </c>
      <c r="D1012" t="str">
        <f t="shared" si="63"/>
        <v/>
      </c>
      <c r="E1012" t="str">
        <f t="shared" si="64"/>
        <v/>
      </c>
      <c r="F1012" t="e">
        <f>VLOOKUP(B1012,'NRG_MS Teams'!$A$1:$G$1981,2,FALSE)</f>
        <v>#N/A</v>
      </c>
      <c r="G1012" t="str">
        <f t="shared" si="65"/>
        <v/>
      </c>
      <c r="H1012" t="str">
        <f t="shared" si="66"/>
        <v/>
      </c>
      <c r="I1012" t="e">
        <f>VLOOKUP(B1012,NRG_IBM!$A$1:$G$1986,2,FALSE)</f>
        <v>#N/A</v>
      </c>
    </row>
    <row r="1013" spans="3:9" x14ac:dyDescent="0.25">
      <c r="C1013" t="str">
        <f>IFERROR(VLOOKUP(B1013,'NRG_MS Teams'!$A$1:$G$1981,2,FALSE),"")</f>
        <v/>
      </c>
      <c r="D1013" t="str">
        <f t="shared" si="63"/>
        <v/>
      </c>
      <c r="E1013" t="str">
        <f t="shared" si="64"/>
        <v/>
      </c>
      <c r="F1013" t="e">
        <f>VLOOKUP(B1013,'NRG_MS Teams'!$A$1:$G$1981,2,FALSE)</f>
        <v>#N/A</v>
      </c>
      <c r="G1013" t="str">
        <f t="shared" si="65"/>
        <v/>
      </c>
      <c r="H1013" t="str">
        <f t="shared" si="66"/>
        <v/>
      </c>
      <c r="I1013" t="e">
        <f>VLOOKUP(B1013,NRG_IBM!$A$1:$G$1986,2,FALSE)</f>
        <v>#N/A</v>
      </c>
    </row>
    <row r="1014" spans="3:9" x14ac:dyDescent="0.25">
      <c r="C1014" t="str">
        <f>IFERROR(VLOOKUP(B1014,'NRG_MS Teams'!$A$1:$G$1981,2,FALSE),"")</f>
        <v/>
      </c>
      <c r="D1014" t="str">
        <f t="shared" si="63"/>
        <v/>
      </c>
      <c r="E1014" t="str">
        <f t="shared" si="64"/>
        <v/>
      </c>
      <c r="F1014" t="e">
        <f>VLOOKUP(B1014,'NRG_MS Teams'!$A$1:$G$1981,2,FALSE)</f>
        <v>#N/A</v>
      </c>
      <c r="G1014" t="str">
        <f t="shared" si="65"/>
        <v/>
      </c>
      <c r="H1014" t="str">
        <f t="shared" si="66"/>
        <v/>
      </c>
      <c r="I1014" t="e">
        <f>VLOOKUP(B1014,NRG_IBM!$A$1:$G$1986,2,FALSE)</f>
        <v>#N/A</v>
      </c>
    </row>
    <row r="1015" spans="3:9" x14ac:dyDescent="0.25">
      <c r="C1015" t="str">
        <f>IFERROR(VLOOKUP(B1015,'NRG_MS Teams'!$A$1:$G$1981,2,FALSE),"")</f>
        <v/>
      </c>
      <c r="D1015" t="str">
        <f t="shared" si="63"/>
        <v/>
      </c>
      <c r="E1015" t="str">
        <f t="shared" si="64"/>
        <v/>
      </c>
      <c r="F1015" t="e">
        <f>VLOOKUP(B1015,'NRG_MS Teams'!$A$1:$G$1981,2,FALSE)</f>
        <v>#N/A</v>
      </c>
      <c r="G1015" t="str">
        <f t="shared" si="65"/>
        <v/>
      </c>
      <c r="H1015" t="str">
        <f t="shared" si="66"/>
        <v/>
      </c>
      <c r="I1015" t="e">
        <f>VLOOKUP(B1015,NRG_IBM!$A$1:$G$1986,2,FALSE)</f>
        <v>#N/A</v>
      </c>
    </row>
    <row r="1016" spans="3:9" x14ac:dyDescent="0.25">
      <c r="C1016" t="str">
        <f>IFERROR(VLOOKUP(B1016,'NRG_MS Teams'!$A$1:$G$1981,2,FALSE),"")</f>
        <v/>
      </c>
      <c r="D1016" t="str">
        <f t="shared" si="63"/>
        <v/>
      </c>
      <c r="E1016" t="str">
        <f t="shared" si="64"/>
        <v/>
      </c>
      <c r="F1016" t="e">
        <f>VLOOKUP(B1016,'NRG_MS Teams'!$A$1:$G$1981,2,FALSE)</f>
        <v>#N/A</v>
      </c>
      <c r="G1016" t="str">
        <f t="shared" si="65"/>
        <v/>
      </c>
      <c r="H1016" t="str">
        <f t="shared" si="66"/>
        <v/>
      </c>
      <c r="I1016" t="e">
        <f>VLOOKUP(B1016,NRG_IBM!$A$1:$G$1986,2,FALSE)</f>
        <v>#N/A</v>
      </c>
    </row>
    <row r="1017" spans="3:9" x14ac:dyDescent="0.25">
      <c r="C1017" t="str">
        <f>IFERROR(VLOOKUP(B1017,'NRG_MS Teams'!$A$1:$G$1981,2,FALSE),"")</f>
        <v/>
      </c>
      <c r="D1017" t="str">
        <f t="shared" si="63"/>
        <v/>
      </c>
      <c r="E1017" t="str">
        <f t="shared" si="64"/>
        <v/>
      </c>
      <c r="F1017" t="e">
        <f>VLOOKUP(B1017,'NRG_MS Teams'!$A$1:$G$1981,2,FALSE)</f>
        <v>#N/A</v>
      </c>
      <c r="G1017" t="str">
        <f t="shared" si="65"/>
        <v/>
      </c>
      <c r="H1017" t="str">
        <f t="shared" si="66"/>
        <v/>
      </c>
      <c r="I1017" t="e">
        <f>VLOOKUP(B1017,NRG_IBM!$A$1:$G$1986,2,FALSE)</f>
        <v>#N/A</v>
      </c>
    </row>
    <row r="1018" spans="3:9" x14ac:dyDescent="0.25">
      <c r="C1018" t="str">
        <f>IFERROR(VLOOKUP(B1018,'NRG_MS Teams'!$A$1:$G$1981,2,FALSE),"")</f>
        <v/>
      </c>
      <c r="D1018" t="str">
        <f t="shared" si="63"/>
        <v/>
      </c>
      <c r="E1018" t="str">
        <f t="shared" si="64"/>
        <v/>
      </c>
      <c r="F1018" t="e">
        <f>VLOOKUP(B1018,'NRG_MS Teams'!$A$1:$G$1981,2,FALSE)</f>
        <v>#N/A</v>
      </c>
      <c r="G1018" t="str">
        <f t="shared" si="65"/>
        <v/>
      </c>
      <c r="H1018" t="str">
        <f t="shared" si="66"/>
        <v/>
      </c>
      <c r="I1018" t="e">
        <f>VLOOKUP(B1018,NRG_IBM!$A$1:$G$1986,2,FALSE)</f>
        <v>#N/A</v>
      </c>
    </row>
    <row r="1019" spans="3:9" x14ac:dyDescent="0.25">
      <c r="C1019" t="str">
        <f>IFERROR(VLOOKUP(B1019,'NRG_MS Teams'!$A$1:$G$1981,2,FALSE),"")</f>
        <v/>
      </c>
      <c r="D1019" t="str">
        <f t="shared" si="63"/>
        <v/>
      </c>
      <c r="E1019" t="str">
        <f t="shared" si="64"/>
        <v/>
      </c>
      <c r="F1019" t="e">
        <f>VLOOKUP(B1019,'NRG_MS Teams'!$A$1:$G$1981,2,FALSE)</f>
        <v>#N/A</v>
      </c>
      <c r="G1019" t="str">
        <f t="shared" si="65"/>
        <v/>
      </c>
      <c r="H1019" t="str">
        <f t="shared" si="66"/>
        <v/>
      </c>
      <c r="I1019" t="e">
        <f>VLOOKUP(B1019,NRG_IBM!$A$1:$G$1986,2,FALSE)</f>
        <v>#N/A</v>
      </c>
    </row>
    <row r="1020" spans="3:9" x14ac:dyDescent="0.25">
      <c r="C1020" t="str">
        <f>IFERROR(VLOOKUP(B1020,'NRG_MS Teams'!$A$1:$G$1981,2,FALSE),"")</f>
        <v/>
      </c>
      <c r="D1020" t="str">
        <f t="shared" si="63"/>
        <v/>
      </c>
      <c r="E1020" t="str">
        <f t="shared" si="64"/>
        <v/>
      </c>
      <c r="F1020" t="e">
        <f>VLOOKUP(B1020,'NRG_MS Teams'!$A$1:$G$1981,2,FALSE)</f>
        <v>#N/A</v>
      </c>
      <c r="G1020" t="str">
        <f t="shared" si="65"/>
        <v/>
      </c>
      <c r="H1020" t="str">
        <f t="shared" si="66"/>
        <v/>
      </c>
      <c r="I1020" t="e">
        <f>VLOOKUP(B1020,NRG_IBM!$A$1:$G$1986,2,FALSE)</f>
        <v>#N/A</v>
      </c>
    </row>
    <row r="1021" spans="3:9" x14ac:dyDescent="0.25">
      <c r="C1021" t="str">
        <f>IFERROR(VLOOKUP(B1021,'NRG_MS Teams'!$A$1:$G$1981,2,FALSE),"")</f>
        <v/>
      </c>
      <c r="D1021" t="str">
        <f t="shared" si="63"/>
        <v/>
      </c>
      <c r="E1021" t="str">
        <f t="shared" si="64"/>
        <v/>
      </c>
      <c r="F1021" t="e">
        <f>VLOOKUP(B1021,'NRG_MS Teams'!$A$1:$G$1981,2,FALSE)</f>
        <v>#N/A</v>
      </c>
      <c r="G1021" t="str">
        <f t="shared" si="65"/>
        <v/>
      </c>
      <c r="H1021" t="str">
        <f t="shared" si="66"/>
        <v/>
      </c>
      <c r="I1021" t="e">
        <f>VLOOKUP(B1021,NRG_IBM!$A$1:$G$1986,2,FALSE)</f>
        <v>#N/A</v>
      </c>
    </row>
    <row r="1022" spans="3:9" x14ac:dyDescent="0.25">
      <c r="C1022" t="str">
        <f>IFERROR(VLOOKUP(B1022,'NRG_MS Teams'!$A$1:$G$1981,2,FALSE),"")</f>
        <v/>
      </c>
      <c r="D1022" t="str">
        <f t="shared" si="63"/>
        <v/>
      </c>
      <c r="E1022" t="str">
        <f t="shared" si="64"/>
        <v/>
      </c>
      <c r="F1022" t="e">
        <f>VLOOKUP(B1022,'NRG_MS Teams'!$A$1:$G$1981,2,FALSE)</f>
        <v>#N/A</v>
      </c>
      <c r="G1022" t="str">
        <f t="shared" si="65"/>
        <v/>
      </c>
      <c r="H1022" t="str">
        <f t="shared" si="66"/>
        <v/>
      </c>
      <c r="I1022" t="e">
        <f>VLOOKUP(B1022,NRG_IBM!$A$1:$G$1986,2,FALSE)</f>
        <v>#N/A</v>
      </c>
    </row>
    <row r="1023" spans="3:9" x14ac:dyDescent="0.25">
      <c r="C1023" t="str">
        <f>IFERROR(VLOOKUP(B1023,'NRG_MS Teams'!$A$1:$G$1981,2,FALSE),"")</f>
        <v/>
      </c>
      <c r="D1023" t="str">
        <f t="shared" si="63"/>
        <v/>
      </c>
      <c r="E1023" t="str">
        <f t="shared" si="64"/>
        <v/>
      </c>
      <c r="F1023" t="e">
        <f>VLOOKUP(B1023,'NRG_MS Teams'!$A$1:$G$1981,2,FALSE)</f>
        <v>#N/A</v>
      </c>
      <c r="G1023" t="str">
        <f t="shared" si="65"/>
        <v/>
      </c>
      <c r="H1023" t="str">
        <f t="shared" si="66"/>
        <v/>
      </c>
      <c r="I1023" t="e">
        <f>VLOOKUP(B1023,NRG_IBM!$A$1:$G$1986,2,FALSE)</f>
        <v>#N/A</v>
      </c>
    </row>
    <row r="1024" spans="3:9" x14ac:dyDescent="0.25">
      <c r="C1024" t="str">
        <f>IFERROR(VLOOKUP(B1024,'NRG_MS Teams'!$A$1:$G$1981,2,FALSE),"")</f>
        <v/>
      </c>
      <c r="D1024" t="str">
        <f t="shared" si="63"/>
        <v/>
      </c>
      <c r="E1024" t="str">
        <f t="shared" si="64"/>
        <v/>
      </c>
      <c r="F1024" t="e">
        <f>VLOOKUP(B1024,'NRG_MS Teams'!$A$1:$G$1981,2,FALSE)</f>
        <v>#N/A</v>
      </c>
      <c r="G1024" t="str">
        <f t="shared" si="65"/>
        <v/>
      </c>
      <c r="H1024" t="str">
        <f t="shared" si="66"/>
        <v/>
      </c>
      <c r="I1024" t="e">
        <f>VLOOKUP(B1024,NRG_IBM!$A$1:$G$1986,2,FALSE)</f>
        <v>#N/A</v>
      </c>
    </row>
    <row r="1025" spans="3:9" x14ac:dyDescent="0.25">
      <c r="C1025" t="str">
        <f>IFERROR(VLOOKUP(B1025,'NRG_MS Teams'!$A$1:$G$1981,2,FALSE),"")</f>
        <v/>
      </c>
      <c r="D1025" t="str">
        <f t="shared" ref="D1025:D1088" si="67">IF(E1025="","","x")</f>
        <v/>
      </c>
      <c r="E1025" t="str">
        <f t="shared" si="64"/>
        <v/>
      </c>
      <c r="F1025" t="e">
        <f>VLOOKUP(B1025,'NRG_MS Teams'!$A$1:$G$1981,2,FALSE)</f>
        <v>#N/A</v>
      </c>
      <c r="G1025" t="str">
        <f t="shared" si="65"/>
        <v/>
      </c>
      <c r="H1025" t="str">
        <f t="shared" si="66"/>
        <v/>
      </c>
      <c r="I1025" t="e">
        <f>VLOOKUP(B1025,NRG_IBM!$A$1:$G$1986,2,FALSE)</f>
        <v>#N/A</v>
      </c>
    </row>
    <row r="1026" spans="3:9" x14ac:dyDescent="0.25">
      <c r="C1026" t="str">
        <f>IFERROR(VLOOKUP(B1026,'NRG_MS Teams'!$A$1:$G$1981,2,FALSE),"")</f>
        <v/>
      </c>
      <c r="D1026" t="str">
        <f t="shared" si="67"/>
        <v/>
      </c>
      <c r="E1026" t="str">
        <f t="shared" ref="E1026:E1089" si="68">IFERROR(F1026,"")</f>
        <v/>
      </c>
      <c r="F1026" t="e">
        <f>VLOOKUP(B1026,'NRG_MS Teams'!$A$1:$G$1981,2,FALSE)</f>
        <v>#N/A</v>
      </c>
      <c r="G1026" t="str">
        <f t="shared" ref="G1026:G1089" si="69">IF(H1026="","","x")</f>
        <v/>
      </c>
      <c r="H1026" t="str">
        <f t="shared" ref="H1026:H1089" si="70">IFERROR(I1026,"")</f>
        <v/>
      </c>
      <c r="I1026" t="e">
        <f>VLOOKUP(B1026,NRG_IBM!$A$1:$G$1986,2,FALSE)</f>
        <v>#N/A</v>
      </c>
    </row>
    <row r="1027" spans="3:9" x14ac:dyDescent="0.25">
      <c r="C1027" t="str">
        <f>IFERROR(VLOOKUP(B1027,'NRG_MS Teams'!$A$1:$G$1981,2,FALSE),"")</f>
        <v/>
      </c>
      <c r="D1027" t="str">
        <f t="shared" si="67"/>
        <v/>
      </c>
      <c r="E1027" t="str">
        <f t="shared" si="68"/>
        <v/>
      </c>
      <c r="F1027" t="e">
        <f>VLOOKUP(B1027,'NRG_MS Teams'!$A$1:$G$1981,2,FALSE)</f>
        <v>#N/A</v>
      </c>
      <c r="G1027" t="str">
        <f t="shared" si="69"/>
        <v/>
      </c>
      <c r="H1027" t="str">
        <f t="shared" si="70"/>
        <v/>
      </c>
      <c r="I1027" t="e">
        <f>VLOOKUP(B1027,NRG_IBM!$A$1:$G$1986,2,FALSE)</f>
        <v>#N/A</v>
      </c>
    </row>
    <row r="1028" spans="3:9" x14ac:dyDescent="0.25">
      <c r="C1028" t="str">
        <f>IFERROR(VLOOKUP(B1028,'NRG_MS Teams'!$A$1:$G$1981,2,FALSE),"")</f>
        <v/>
      </c>
      <c r="D1028" t="str">
        <f t="shared" si="67"/>
        <v/>
      </c>
      <c r="E1028" t="str">
        <f t="shared" si="68"/>
        <v/>
      </c>
      <c r="F1028" t="e">
        <f>VLOOKUP(B1028,'NRG_MS Teams'!$A$1:$G$1981,2,FALSE)</f>
        <v>#N/A</v>
      </c>
      <c r="G1028" t="str">
        <f t="shared" si="69"/>
        <v/>
      </c>
      <c r="H1028" t="str">
        <f t="shared" si="70"/>
        <v/>
      </c>
      <c r="I1028" t="e">
        <f>VLOOKUP(B1028,NRG_IBM!$A$1:$G$1986,2,FALSE)</f>
        <v>#N/A</v>
      </c>
    </row>
    <row r="1029" spans="3:9" x14ac:dyDescent="0.25">
      <c r="C1029" t="str">
        <f>IFERROR(VLOOKUP(B1029,'NRG_MS Teams'!$A$1:$G$1981,2,FALSE),"")</f>
        <v/>
      </c>
      <c r="D1029" t="str">
        <f t="shared" si="67"/>
        <v/>
      </c>
      <c r="E1029" t="str">
        <f t="shared" si="68"/>
        <v/>
      </c>
      <c r="F1029" t="e">
        <f>VLOOKUP(B1029,'NRG_MS Teams'!$A$1:$G$1981,2,FALSE)</f>
        <v>#N/A</v>
      </c>
      <c r="G1029" t="str">
        <f t="shared" si="69"/>
        <v/>
      </c>
      <c r="H1029" t="str">
        <f t="shared" si="70"/>
        <v/>
      </c>
      <c r="I1029" t="e">
        <f>VLOOKUP(B1029,NRG_IBM!$A$1:$G$1986,2,FALSE)</f>
        <v>#N/A</v>
      </c>
    </row>
    <row r="1030" spans="3:9" x14ac:dyDescent="0.25">
      <c r="C1030" t="str">
        <f>IFERROR(VLOOKUP(B1030,'NRG_MS Teams'!$A$1:$G$1981,2,FALSE),"")</f>
        <v/>
      </c>
      <c r="D1030" t="str">
        <f t="shared" si="67"/>
        <v/>
      </c>
      <c r="E1030" t="str">
        <f t="shared" si="68"/>
        <v/>
      </c>
      <c r="F1030" t="e">
        <f>VLOOKUP(B1030,'NRG_MS Teams'!$A$1:$G$1981,2,FALSE)</f>
        <v>#N/A</v>
      </c>
      <c r="G1030" t="str">
        <f t="shared" si="69"/>
        <v/>
      </c>
      <c r="H1030" t="str">
        <f t="shared" si="70"/>
        <v/>
      </c>
      <c r="I1030" t="e">
        <f>VLOOKUP(B1030,NRG_IBM!$A$1:$G$1986,2,FALSE)</f>
        <v>#N/A</v>
      </c>
    </row>
    <row r="1031" spans="3:9" x14ac:dyDescent="0.25">
      <c r="C1031" t="str">
        <f>IFERROR(VLOOKUP(B1031,'NRG_MS Teams'!$A$1:$G$1981,2,FALSE),"")</f>
        <v/>
      </c>
      <c r="D1031" t="str">
        <f t="shared" si="67"/>
        <v/>
      </c>
      <c r="E1031" t="str">
        <f t="shared" si="68"/>
        <v/>
      </c>
      <c r="F1031" t="e">
        <f>VLOOKUP(B1031,'NRG_MS Teams'!$A$1:$G$1981,2,FALSE)</f>
        <v>#N/A</v>
      </c>
      <c r="G1031" t="str">
        <f t="shared" si="69"/>
        <v/>
      </c>
      <c r="H1031" t="str">
        <f t="shared" si="70"/>
        <v/>
      </c>
      <c r="I1031" t="e">
        <f>VLOOKUP(B1031,NRG_IBM!$A$1:$G$1986,2,FALSE)</f>
        <v>#N/A</v>
      </c>
    </row>
    <row r="1032" spans="3:9" x14ac:dyDescent="0.25">
      <c r="C1032" t="str">
        <f>IFERROR(VLOOKUP(B1032,'NRG_MS Teams'!$A$1:$G$1981,2,FALSE),"")</f>
        <v/>
      </c>
      <c r="D1032" t="str">
        <f t="shared" si="67"/>
        <v/>
      </c>
      <c r="E1032" t="str">
        <f t="shared" si="68"/>
        <v/>
      </c>
      <c r="F1032" t="e">
        <f>VLOOKUP(B1032,'NRG_MS Teams'!$A$1:$G$1981,2,FALSE)</f>
        <v>#N/A</v>
      </c>
      <c r="G1032" t="str">
        <f t="shared" si="69"/>
        <v/>
      </c>
      <c r="H1032" t="str">
        <f t="shared" si="70"/>
        <v/>
      </c>
      <c r="I1032" t="e">
        <f>VLOOKUP(B1032,NRG_IBM!$A$1:$G$1986,2,FALSE)</f>
        <v>#N/A</v>
      </c>
    </row>
    <row r="1033" spans="3:9" x14ac:dyDescent="0.25">
      <c r="C1033" t="str">
        <f>IFERROR(VLOOKUP(B1033,'NRG_MS Teams'!$A$1:$G$1981,2,FALSE),"")</f>
        <v/>
      </c>
      <c r="D1033" t="str">
        <f t="shared" si="67"/>
        <v/>
      </c>
      <c r="E1033" t="str">
        <f t="shared" si="68"/>
        <v/>
      </c>
      <c r="F1033" t="e">
        <f>VLOOKUP(B1033,'NRG_MS Teams'!$A$1:$G$1981,2,FALSE)</f>
        <v>#N/A</v>
      </c>
      <c r="G1033" t="str">
        <f t="shared" si="69"/>
        <v/>
      </c>
      <c r="H1033" t="str">
        <f t="shared" si="70"/>
        <v/>
      </c>
      <c r="I1033" t="e">
        <f>VLOOKUP(B1033,NRG_IBM!$A$1:$G$1986,2,FALSE)</f>
        <v>#N/A</v>
      </c>
    </row>
    <row r="1034" spans="3:9" x14ac:dyDescent="0.25">
      <c r="C1034" t="str">
        <f>IFERROR(VLOOKUP(B1034,'NRG_MS Teams'!$A$1:$G$1981,2,FALSE),"")</f>
        <v/>
      </c>
      <c r="D1034" t="str">
        <f t="shared" si="67"/>
        <v/>
      </c>
      <c r="E1034" t="str">
        <f t="shared" si="68"/>
        <v/>
      </c>
      <c r="F1034" t="e">
        <f>VLOOKUP(B1034,'NRG_MS Teams'!$A$1:$G$1981,2,FALSE)</f>
        <v>#N/A</v>
      </c>
      <c r="G1034" t="str">
        <f t="shared" si="69"/>
        <v/>
      </c>
      <c r="H1034" t="str">
        <f t="shared" si="70"/>
        <v/>
      </c>
      <c r="I1034" t="e">
        <f>VLOOKUP(B1034,NRG_IBM!$A$1:$G$1986,2,FALSE)</f>
        <v>#N/A</v>
      </c>
    </row>
    <row r="1035" spans="3:9" x14ac:dyDescent="0.25">
      <c r="C1035" t="str">
        <f>IFERROR(VLOOKUP(B1035,'NRG_MS Teams'!$A$1:$G$1981,2,FALSE),"")</f>
        <v/>
      </c>
      <c r="D1035" t="str">
        <f t="shared" si="67"/>
        <v/>
      </c>
      <c r="E1035" t="str">
        <f t="shared" si="68"/>
        <v/>
      </c>
      <c r="F1035" t="e">
        <f>VLOOKUP(B1035,'NRG_MS Teams'!$A$1:$G$1981,2,FALSE)</f>
        <v>#N/A</v>
      </c>
      <c r="G1035" t="str">
        <f t="shared" si="69"/>
        <v/>
      </c>
      <c r="H1035" t="str">
        <f t="shared" si="70"/>
        <v/>
      </c>
      <c r="I1035" t="e">
        <f>VLOOKUP(B1035,NRG_IBM!$A$1:$G$1986,2,FALSE)</f>
        <v>#N/A</v>
      </c>
    </row>
    <row r="1036" spans="3:9" x14ac:dyDescent="0.25">
      <c r="C1036" t="str">
        <f>IFERROR(VLOOKUP(B1036,'NRG_MS Teams'!$A$1:$G$1981,2,FALSE),"")</f>
        <v/>
      </c>
      <c r="D1036" t="str">
        <f t="shared" si="67"/>
        <v/>
      </c>
      <c r="E1036" t="str">
        <f t="shared" si="68"/>
        <v/>
      </c>
      <c r="F1036" t="e">
        <f>VLOOKUP(B1036,'NRG_MS Teams'!$A$1:$G$1981,2,FALSE)</f>
        <v>#N/A</v>
      </c>
      <c r="G1036" t="str">
        <f t="shared" si="69"/>
        <v/>
      </c>
      <c r="H1036" t="str">
        <f t="shared" si="70"/>
        <v/>
      </c>
      <c r="I1036" t="e">
        <f>VLOOKUP(B1036,NRG_IBM!$A$1:$G$1986,2,FALSE)</f>
        <v>#N/A</v>
      </c>
    </row>
    <row r="1037" spans="3:9" x14ac:dyDescent="0.25">
      <c r="C1037" t="str">
        <f>IFERROR(VLOOKUP(B1037,'NRG_MS Teams'!$A$1:$G$1981,2,FALSE),"")</f>
        <v/>
      </c>
      <c r="D1037" t="str">
        <f t="shared" si="67"/>
        <v/>
      </c>
      <c r="E1037" t="str">
        <f t="shared" si="68"/>
        <v/>
      </c>
      <c r="F1037" t="e">
        <f>VLOOKUP(B1037,'NRG_MS Teams'!$A$1:$G$1981,2,FALSE)</f>
        <v>#N/A</v>
      </c>
      <c r="G1037" t="str">
        <f t="shared" si="69"/>
        <v/>
      </c>
      <c r="H1037" t="str">
        <f t="shared" si="70"/>
        <v/>
      </c>
      <c r="I1037" t="e">
        <f>VLOOKUP(B1037,NRG_IBM!$A$1:$G$1986,2,FALSE)</f>
        <v>#N/A</v>
      </c>
    </row>
    <row r="1038" spans="3:9" x14ac:dyDescent="0.25">
      <c r="C1038" t="str">
        <f>IFERROR(VLOOKUP(B1038,'NRG_MS Teams'!$A$1:$G$1981,2,FALSE),"")</f>
        <v/>
      </c>
      <c r="D1038" t="str">
        <f t="shared" si="67"/>
        <v/>
      </c>
      <c r="E1038" t="str">
        <f t="shared" si="68"/>
        <v/>
      </c>
      <c r="F1038" t="e">
        <f>VLOOKUP(B1038,'NRG_MS Teams'!$A$1:$G$1981,2,FALSE)</f>
        <v>#N/A</v>
      </c>
      <c r="G1038" t="str">
        <f t="shared" si="69"/>
        <v/>
      </c>
      <c r="H1038" t="str">
        <f t="shared" si="70"/>
        <v/>
      </c>
      <c r="I1038" t="e">
        <f>VLOOKUP(B1038,NRG_IBM!$A$1:$G$1986,2,FALSE)</f>
        <v>#N/A</v>
      </c>
    </row>
    <row r="1039" spans="3:9" x14ac:dyDescent="0.25">
      <c r="C1039" t="str">
        <f>IFERROR(VLOOKUP(B1039,'NRG_MS Teams'!$A$1:$G$1981,2,FALSE),"")</f>
        <v/>
      </c>
      <c r="D1039" t="str">
        <f t="shared" si="67"/>
        <v/>
      </c>
      <c r="E1039" t="str">
        <f t="shared" si="68"/>
        <v/>
      </c>
      <c r="F1039" t="e">
        <f>VLOOKUP(B1039,'NRG_MS Teams'!$A$1:$G$1981,2,FALSE)</f>
        <v>#N/A</v>
      </c>
      <c r="G1039" t="str">
        <f t="shared" si="69"/>
        <v/>
      </c>
      <c r="H1039" t="str">
        <f t="shared" si="70"/>
        <v/>
      </c>
      <c r="I1039" t="e">
        <f>VLOOKUP(B1039,NRG_IBM!$A$1:$G$1986,2,FALSE)</f>
        <v>#N/A</v>
      </c>
    </row>
    <row r="1040" spans="3:9" x14ac:dyDescent="0.25">
      <c r="C1040" t="str">
        <f>IFERROR(VLOOKUP(B1040,'NRG_MS Teams'!$A$1:$G$1981,2,FALSE),"")</f>
        <v/>
      </c>
      <c r="D1040" t="str">
        <f t="shared" si="67"/>
        <v/>
      </c>
      <c r="E1040" t="str">
        <f t="shared" si="68"/>
        <v/>
      </c>
      <c r="F1040" t="e">
        <f>VLOOKUP(B1040,'NRG_MS Teams'!$A$1:$G$1981,2,FALSE)</f>
        <v>#N/A</v>
      </c>
      <c r="G1040" t="str">
        <f t="shared" si="69"/>
        <v/>
      </c>
      <c r="H1040" t="str">
        <f t="shared" si="70"/>
        <v/>
      </c>
      <c r="I1040" t="e">
        <f>VLOOKUP(B1040,NRG_IBM!$A$1:$G$1986,2,FALSE)</f>
        <v>#N/A</v>
      </c>
    </row>
    <row r="1041" spans="3:9" x14ac:dyDescent="0.25">
      <c r="C1041" t="str">
        <f>IFERROR(VLOOKUP(B1041,'NRG_MS Teams'!$A$1:$G$1981,2,FALSE),"")</f>
        <v/>
      </c>
      <c r="D1041" t="str">
        <f t="shared" si="67"/>
        <v/>
      </c>
      <c r="E1041" t="str">
        <f t="shared" si="68"/>
        <v/>
      </c>
      <c r="F1041" t="e">
        <f>VLOOKUP(B1041,'NRG_MS Teams'!$A$1:$G$1981,2,FALSE)</f>
        <v>#N/A</v>
      </c>
      <c r="G1041" t="str">
        <f t="shared" si="69"/>
        <v/>
      </c>
      <c r="H1041" t="str">
        <f t="shared" si="70"/>
        <v/>
      </c>
      <c r="I1041" t="e">
        <f>VLOOKUP(B1041,NRG_IBM!$A$1:$G$1986,2,FALSE)</f>
        <v>#N/A</v>
      </c>
    </row>
    <row r="1042" spans="3:9" x14ac:dyDescent="0.25">
      <c r="C1042" t="str">
        <f>IFERROR(VLOOKUP(B1042,'NRG_MS Teams'!$A$1:$G$1981,2,FALSE),"")</f>
        <v/>
      </c>
      <c r="D1042" t="str">
        <f t="shared" si="67"/>
        <v/>
      </c>
      <c r="E1042" t="str">
        <f t="shared" si="68"/>
        <v/>
      </c>
      <c r="F1042" t="e">
        <f>VLOOKUP(B1042,'NRG_MS Teams'!$A$1:$G$1981,2,FALSE)</f>
        <v>#N/A</v>
      </c>
      <c r="G1042" t="str">
        <f t="shared" si="69"/>
        <v/>
      </c>
      <c r="H1042" t="str">
        <f t="shared" si="70"/>
        <v/>
      </c>
      <c r="I1042" t="e">
        <f>VLOOKUP(B1042,NRG_IBM!$A$1:$G$1986,2,FALSE)</f>
        <v>#N/A</v>
      </c>
    </row>
    <row r="1043" spans="3:9" x14ac:dyDescent="0.25">
      <c r="C1043" t="str">
        <f>IFERROR(VLOOKUP(B1043,'NRG_MS Teams'!$A$1:$G$1981,2,FALSE),"")</f>
        <v/>
      </c>
      <c r="D1043" t="str">
        <f t="shared" si="67"/>
        <v/>
      </c>
      <c r="E1043" t="str">
        <f t="shared" si="68"/>
        <v/>
      </c>
      <c r="F1043" t="e">
        <f>VLOOKUP(B1043,'NRG_MS Teams'!$A$1:$G$1981,2,FALSE)</f>
        <v>#N/A</v>
      </c>
      <c r="G1043" t="str">
        <f t="shared" si="69"/>
        <v/>
      </c>
      <c r="H1043" t="str">
        <f t="shared" si="70"/>
        <v/>
      </c>
      <c r="I1043" t="e">
        <f>VLOOKUP(B1043,NRG_IBM!$A$1:$G$1986,2,FALSE)</f>
        <v>#N/A</v>
      </c>
    </row>
    <row r="1044" spans="3:9" x14ac:dyDescent="0.25">
      <c r="C1044" t="str">
        <f>IFERROR(VLOOKUP(B1044,'NRG_MS Teams'!$A$1:$G$1981,2,FALSE),"")</f>
        <v/>
      </c>
      <c r="D1044" t="str">
        <f t="shared" si="67"/>
        <v/>
      </c>
      <c r="E1044" t="str">
        <f t="shared" si="68"/>
        <v/>
      </c>
      <c r="F1044" t="e">
        <f>VLOOKUP(B1044,'NRG_MS Teams'!$A$1:$G$1981,2,FALSE)</f>
        <v>#N/A</v>
      </c>
      <c r="G1044" t="str">
        <f t="shared" si="69"/>
        <v/>
      </c>
      <c r="H1044" t="str">
        <f t="shared" si="70"/>
        <v/>
      </c>
      <c r="I1044" t="e">
        <f>VLOOKUP(B1044,NRG_IBM!$A$1:$G$1986,2,FALSE)</f>
        <v>#N/A</v>
      </c>
    </row>
    <row r="1045" spans="3:9" x14ac:dyDescent="0.25">
      <c r="C1045" t="str">
        <f>IFERROR(VLOOKUP(B1045,'NRG_MS Teams'!$A$1:$G$1981,2,FALSE),"")</f>
        <v/>
      </c>
      <c r="D1045" t="str">
        <f t="shared" si="67"/>
        <v/>
      </c>
      <c r="E1045" t="str">
        <f t="shared" si="68"/>
        <v/>
      </c>
      <c r="F1045" t="e">
        <f>VLOOKUP(B1045,'NRG_MS Teams'!$A$1:$G$1981,2,FALSE)</f>
        <v>#N/A</v>
      </c>
      <c r="G1045" t="str">
        <f t="shared" si="69"/>
        <v/>
      </c>
      <c r="H1045" t="str">
        <f t="shared" si="70"/>
        <v/>
      </c>
      <c r="I1045" t="e">
        <f>VLOOKUP(B1045,NRG_IBM!$A$1:$G$1986,2,FALSE)</f>
        <v>#N/A</v>
      </c>
    </row>
    <row r="1046" spans="3:9" x14ac:dyDescent="0.25">
      <c r="C1046" t="str">
        <f>IFERROR(VLOOKUP(B1046,'NRG_MS Teams'!$A$1:$G$1981,2,FALSE),"")</f>
        <v/>
      </c>
      <c r="D1046" t="str">
        <f t="shared" si="67"/>
        <v/>
      </c>
      <c r="E1046" t="str">
        <f t="shared" si="68"/>
        <v/>
      </c>
      <c r="F1046" t="e">
        <f>VLOOKUP(B1046,'NRG_MS Teams'!$A$1:$G$1981,2,FALSE)</f>
        <v>#N/A</v>
      </c>
      <c r="G1046" t="str">
        <f t="shared" si="69"/>
        <v/>
      </c>
      <c r="H1046" t="str">
        <f t="shared" si="70"/>
        <v/>
      </c>
      <c r="I1046" t="e">
        <f>VLOOKUP(B1046,NRG_IBM!$A$1:$G$1986,2,FALSE)</f>
        <v>#N/A</v>
      </c>
    </row>
    <row r="1047" spans="3:9" x14ac:dyDescent="0.25">
      <c r="C1047" t="str">
        <f>IFERROR(VLOOKUP(B1047,'NRG_MS Teams'!$A$1:$G$1981,2,FALSE),"")</f>
        <v/>
      </c>
      <c r="D1047" t="str">
        <f t="shared" si="67"/>
        <v/>
      </c>
      <c r="E1047" t="str">
        <f t="shared" si="68"/>
        <v/>
      </c>
      <c r="F1047" t="e">
        <f>VLOOKUP(B1047,'NRG_MS Teams'!$A$1:$G$1981,2,FALSE)</f>
        <v>#N/A</v>
      </c>
      <c r="G1047" t="str">
        <f t="shared" si="69"/>
        <v/>
      </c>
      <c r="H1047" t="str">
        <f t="shared" si="70"/>
        <v/>
      </c>
      <c r="I1047" t="e">
        <f>VLOOKUP(B1047,NRG_IBM!$A$1:$G$1986,2,FALSE)</f>
        <v>#N/A</v>
      </c>
    </row>
    <row r="1048" spans="3:9" x14ac:dyDescent="0.25">
      <c r="C1048" t="str">
        <f>IFERROR(VLOOKUP(B1048,'NRG_MS Teams'!$A$1:$G$1981,2,FALSE),"")</f>
        <v/>
      </c>
      <c r="D1048" t="str">
        <f t="shared" si="67"/>
        <v/>
      </c>
      <c r="E1048" t="str">
        <f t="shared" si="68"/>
        <v/>
      </c>
      <c r="F1048" t="e">
        <f>VLOOKUP(B1048,'NRG_MS Teams'!$A$1:$G$1981,2,FALSE)</f>
        <v>#N/A</v>
      </c>
      <c r="G1048" t="str">
        <f t="shared" si="69"/>
        <v/>
      </c>
      <c r="H1048" t="str">
        <f t="shared" si="70"/>
        <v/>
      </c>
      <c r="I1048" t="e">
        <f>VLOOKUP(B1048,NRG_IBM!$A$1:$G$1986,2,FALSE)</f>
        <v>#N/A</v>
      </c>
    </row>
    <row r="1049" spans="3:9" x14ac:dyDescent="0.25">
      <c r="C1049" t="str">
        <f>IFERROR(VLOOKUP(B1049,'NRG_MS Teams'!$A$1:$G$1981,2,FALSE),"")</f>
        <v/>
      </c>
      <c r="D1049" t="str">
        <f t="shared" si="67"/>
        <v/>
      </c>
      <c r="E1049" t="str">
        <f t="shared" si="68"/>
        <v/>
      </c>
      <c r="F1049" t="e">
        <f>VLOOKUP(B1049,'NRG_MS Teams'!$A$1:$G$1981,2,FALSE)</f>
        <v>#N/A</v>
      </c>
      <c r="G1049" t="str">
        <f t="shared" si="69"/>
        <v/>
      </c>
      <c r="H1049" t="str">
        <f t="shared" si="70"/>
        <v/>
      </c>
      <c r="I1049" t="e">
        <f>VLOOKUP(B1049,NRG_IBM!$A$1:$G$1986,2,FALSE)</f>
        <v>#N/A</v>
      </c>
    </row>
    <row r="1050" spans="3:9" x14ac:dyDescent="0.25">
      <c r="C1050" t="str">
        <f>IFERROR(VLOOKUP(B1050,'NRG_MS Teams'!$A$1:$G$1981,2,FALSE),"")</f>
        <v/>
      </c>
      <c r="D1050" t="str">
        <f t="shared" si="67"/>
        <v/>
      </c>
      <c r="E1050" t="str">
        <f t="shared" si="68"/>
        <v/>
      </c>
      <c r="F1050" t="e">
        <f>VLOOKUP(B1050,'NRG_MS Teams'!$A$1:$G$1981,2,FALSE)</f>
        <v>#N/A</v>
      </c>
      <c r="G1050" t="str">
        <f t="shared" si="69"/>
        <v/>
      </c>
      <c r="H1050" t="str">
        <f t="shared" si="70"/>
        <v/>
      </c>
      <c r="I1050" t="e">
        <f>VLOOKUP(B1050,NRG_IBM!$A$1:$G$1986,2,FALSE)</f>
        <v>#N/A</v>
      </c>
    </row>
    <row r="1051" spans="3:9" x14ac:dyDescent="0.25">
      <c r="C1051" t="str">
        <f>IFERROR(VLOOKUP(B1051,'NRG_MS Teams'!$A$1:$G$1981,2,FALSE),"")</f>
        <v/>
      </c>
      <c r="D1051" t="str">
        <f t="shared" si="67"/>
        <v/>
      </c>
      <c r="E1051" t="str">
        <f t="shared" si="68"/>
        <v/>
      </c>
      <c r="F1051" t="e">
        <f>VLOOKUP(B1051,'NRG_MS Teams'!$A$1:$G$1981,2,FALSE)</f>
        <v>#N/A</v>
      </c>
      <c r="G1051" t="str">
        <f t="shared" si="69"/>
        <v/>
      </c>
      <c r="H1051" t="str">
        <f t="shared" si="70"/>
        <v/>
      </c>
      <c r="I1051" t="e">
        <f>VLOOKUP(B1051,NRG_IBM!$A$1:$G$1986,2,FALSE)</f>
        <v>#N/A</v>
      </c>
    </row>
    <row r="1052" spans="3:9" x14ac:dyDescent="0.25">
      <c r="C1052" t="str">
        <f>IFERROR(VLOOKUP(B1052,'NRG_MS Teams'!$A$1:$G$1981,2,FALSE),"")</f>
        <v/>
      </c>
      <c r="D1052" t="str">
        <f t="shared" si="67"/>
        <v/>
      </c>
      <c r="E1052" t="str">
        <f t="shared" si="68"/>
        <v/>
      </c>
      <c r="F1052" t="e">
        <f>VLOOKUP(B1052,'NRG_MS Teams'!$A$1:$G$1981,2,FALSE)</f>
        <v>#N/A</v>
      </c>
      <c r="G1052" t="str">
        <f t="shared" si="69"/>
        <v/>
      </c>
      <c r="H1052" t="str">
        <f t="shared" si="70"/>
        <v/>
      </c>
      <c r="I1052" t="e">
        <f>VLOOKUP(B1052,NRG_IBM!$A$1:$G$1986,2,FALSE)</f>
        <v>#N/A</v>
      </c>
    </row>
    <row r="1053" spans="3:9" x14ac:dyDescent="0.25">
      <c r="C1053" t="str">
        <f>IFERROR(VLOOKUP(B1053,'NRG_MS Teams'!$A$1:$G$1981,2,FALSE),"")</f>
        <v/>
      </c>
      <c r="D1053" t="str">
        <f t="shared" si="67"/>
        <v/>
      </c>
      <c r="E1053" t="str">
        <f t="shared" si="68"/>
        <v/>
      </c>
      <c r="F1053" t="e">
        <f>VLOOKUP(B1053,'NRG_MS Teams'!$A$1:$G$1981,2,FALSE)</f>
        <v>#N/A</v>
      </c>
      <c r="G1053" t="str">
        <f t="shared" si="69"/>
        <v/>
      </c>
      <c r="H1053" t="str">
        <f t="shared" si="70"/>
        <v/>
      </c>
      <c r="I1053" t="e">
        <f>VLOOKUP(B1053,NRG_IBM!$A$1:$G$1986,2,FALSE)</f>
        <v>#N/A</v>
      </c>
    </row>
    <row r="1054" spans="3:9" x14ac:dyDescent="0.25">
      <c r="C1054" t="str">
        <f>IFERROR(VLOOKUP(B1054,'NRG_MS Teams'!$A$1:$G$1981,2,FALSE),"")</f>
        <v/>
      </c>
      <c r="D1054" t="str">
        <f t="shared" si="67"/>
        <v/>
      </c>
      <c r="E1054" t="str">
        <f t="shared" si="68"/>
        <v/>
      </c>
      <c r="F1054" t="e">
        <f>VLOOKUP(B1054,'NRG_MS Teams'!$A$1:$G$1981,2,FALSE)</f>
        <v>#N/A</v>
      </c>
      <c r="G1054" t="str">
        <f t="shared" si="69"/>
        <v/>
      </c>
      <c r="H1054" t="str">
        <f t="shared" si="70"/>
        <v/>
      </c>
      <c r="I1054" t="e">
        <f>VLOOKUP(B1054,NRG_IBM!$A$1:$G$1986,2,FALSE)</f>
        <v>#N/A</v>
      </c>
    </row>
    <row r="1055" spans="3:9" x14ac:dyDescent="0.25">
      <c r="C1055" t="str">
        <f>IFERROR(VLOOKUP(B1055,'NRG_MS Teams'!$A$1:$G$1981,2,FALSE),"")</f>
        <v/>
      </c>
      <c r="D1055" t="str">
        <f t="shared" si="67"/>
        <v/>
      </c>
      <c r="E1055" t="str">
        <f t="shared" si="68"/>
        <v/>
      </c>
      <c r="F1055" t="e">
        <f>VLOOKUP(B1055,'NRG_MS Teams'!$A$1:$G$1981,2,FALSE)</f>
        <v>#N/A</v>
      </c>
      <c r="G1055" t="str">
        <f t="shared" si="69"/>
        <v/>
      </c>
      <c r="H1055" t="str">
        <f t="shared" si="70"/>
        <v/>
      </c>
      <c r="I1055" t="e">
        <f>VLOOKUP(B1055,NRG_IBM!$A$1:$G$1986,2,FALSE)</f>
        <v>#N/A</v>
      </c>
    </row>
    <row r="1056" spans="3:9" x14ac:dyDescent="0.25">
      <c r="C1056" t="str">
        <f>IFERROR(VLOOKUP(B1056,'NRG_MS Teams'!$A$1:$G$1981,2,FALSE),"")</f>
        <v/>
      </c>
      <c r="D1056" t="str">
        <f t="shared" si="67"/>
        <v/>
      </c>
      <c r="E1056" t="str">
        <f t="shared" si="68"/>
        <v/>
      </c>
      <c r="F1056" t="e">
        <f>VLOOKUP(B1056,'NRG_MS Teams'!$A$1:$G$1981,2,FALSE)</f>
        <v>#N/A</v>
      </c>
      <c r="G1056" t="str">
        <f t="shared" si="69"/>
        <v/>
      </c>
      <c r="H1056" t="str">
        <f t="shared" si="70"/>
        <v/>
      </c>
      <c r="I1056" t="e">
        <f>VLOOKUP(B1056,NRG_IBM!$A$1:$G$1986,2,FALSE)</f>
        <v>#N/A</v>
      </c>
    </row>
    <row r="1057" spans="3:9" x14ac:dyDescent="0.25">
      <c r="C1057" t="str">
        <f>IFERROR(VLOOKUP(B1057,'NRG_MS Teams'!$A$1:$G$1981,2,FALSE),"")</f>
        <v/>
      </c>
      <c r="D1057" t="str">
        <f t="shared" si="67"/>
        <v/>
      </c>
      <c r="E1057" t="str">
        <f t="shared" si="68"/>
        <v/>
      </c>
      <c r="F1057" t="e">
        <f>VLOOKUP(B1057,'NRG_MS Teams'!$A$1:$G$1981,2,FALSE)</f>
        <v>#N/A</v>
      </c>
      <c r="G1057" t="str">
        <f t="shared" si="69"/>
        <v/>
      </c>
      <c r="H1057" t="str">
        <f t="shared" si="70"/>
        <v/>
      </c>
      <c r="I1057" t="e">
        <f>VLOOKUP(B1057,NRG_IBM!$A$1:$G$1986,2,FALSE)</f>
        <v>#N/A</v>
      </c>
    </row>
    <row r="1058" spans="3:9" x14ac:dyDescent="0.25">
      <c r="C1058" t="str">
        <f>IFERROR(VLOOKUP(B1058,'NRG_MS Teams'!$A$1:$G$1981,2,FALSE),"")</f>
        <v/>
      </c>
      <c r="D1058" t="str">
        <f t="shared" si="67"/>
        <v/>
      </c>
      <c r="E1058" t="str">
        <f t="shared" si="68"/>
        <v/>
      </c>
      <c r="F1058" t="e">
        <f>VLOOKUP(B1058,'NRG_MS Teams'!$A$1:$G$1981,2,FALSE)</f>
        <v>#N/A</v>
      </c>
      <c r="G1058" t="str">
        <f t="shared" si="69"/>
        <v/>
      </c>
      <c r="H1058" t="str">
        <f t="shared" si="70"/>
        <v/>
      </c>
      <c r="I1058" t="e">
        <f>VLOOKUP(B1058,NRG_IBM!$A$1:$G$1986,2,FALSE)</f>
        <v>#N/A</v>
      </c>
    </row>
    <row r="1059" spans="3:9" x14ac:dyDescent="0.25">
      <c r="C1059" t="str">
        <f>IFERROR(VLOOKUP(B1059,'NRG_MS Teams'!$A$1:$G$1981,2,FALSE),"")</f>
        <v/>
      </c>
      <c r="D1059" t="str">
        <f t="shared" si="67"/>
        <v/>
      </c>
      <c r="E1059" t="str">
        <f t="shared" si="68"/>
        <v/>
      </c>
      <c r="F1059" t="e">
        <f>VLOOKUP(B1059,'NRG_MS Teams'!$A$1:$G$1981,2,FALSE)</f>
        <v>#N/A</v>
      </c>
      <c r="G1059" t="str">
        <f t="shared" si="69"/>
        <v/>
      </c>
      <c r="H1059" t="str">
        <f t="shared" si="70"/>
        <v/>
      </c>
      <c r="I1059" t="e">
        <f>VLOOKUP(B1059,NRG_IBM!$A$1:$G$1986,2,FALSE)</f>
        <v>#N/A</v>
      </c>
    </row>
    <row r="1060" spans="3:9" x14ac:dyDescent="0.25">
      <c r="C1060" t="str">
        <f>IFERROR(VLOOKUP(B1060,'NRG_MS Teams'!$A$1:$G$1981,2,FALSE),"")</f>
        <v/>
      </c>
      <c r="D1060" t="str">
        <f t="shared" si="67"/>
        <v/>
      </c>
      <c r="E1060" t="str">
        <f t="shared" si="68"/>
        <v/>
      </c>
      <c r="F1060" t="e">
        <f>VLOOKUP(B1060,'NRG_MS Teams'!$A$1:$G$1981,2,FALSE)</f>
        <v>#N/A</v>
      </c>
      <c r="G1060" t="str">
        <f t="shared" si="69"/>
        <v/>
      </c>
      <c r="H1060" t="str">
        <f t="shared" si="70"/>
        <v/>
      </c>
      <c r="I1060" t="e">
        <f>VLOOKUP(B1060,NRG_IBM!$A$1:$G$1986,2,FALSE)</f>
        <v>#N/A</v>
      </c>
    </row>
    <row r="1061" spans="3:9" x14ac:dyDescent="0.25">
      <c r="C1061" t="str">
        <f>IFERROR(VLOOKUP(B1061,'NRG_MS Teams'!$A$1:$G$1981,2,FALSE),"")</f>
        <v/>
      </c>
      <c r="D1061" t="str">
        <f t="shared" si="67"/>
        <v/>
      </c>
      <c r="E1061" t="str">
        <f t="shared" si="68"/>
        <v/>
      </c>
      <c r="F1061" t="e">
        <f>VLOOKUP(B1061,'NRG_MS Teams'!$A$1:$G$1981,2,FALSE)</f>
        <v>#N/A</v>
      </c>
      <c r="G1061" t="str">
        <f t="shared" si="69"/>
        <v/>
      </c>
      <c r="H1061" t="str">
        <f t="shared" si="70"/>
        <v/>
      </c>
      <c r="I1061" t="e">
        <f>VLOOKUP(B1061,NRG_IBM!$A$1:$G$1986,2,FALSE)</f>
        <v>#N/A</v>
      </c>
    </row>
    <row r="1062" spans="3:9" x14ac:dyDescent="0.25">
      <c r="C1062" t="str">
        <f>IFERROR(VLOOKUP(B1062,'NRG_MS Teams'!$A$1:$G$1981,2,FALSE),"")</f>
        <v/>
      </c>
      <c r="D1062" t="str">
        <f t="shared" si="67"/>
        <v/>
      </c>
      <c r="E1062" t="str">
        <f t="shared" si="68"/>
        <v/>
      </c>
      <c r="F1062" t="e">
        <f>VLOOKUP(B1062,'NRG_MS Teams'!$A$1:$G$1981,2,FALSE)</f>
        <v>#N/A</v>
      </c>
      <c r="G1062" t="str">
        <f t="shared" si="69"/>
        <v/>
      </c>
      <c r="H1062" t="str">
        <f t="shared" si="70"/>
        <v/>
      </c>
      <c r="I1062" t="e">
        <f>VLOOKUP(B1062,NRG_IBM!$A$1:$G$1986,2,FALSE)</f>
        <v>#N/A</v>
      </c>
    </row>
    <row r="1063" spans="3:9" x14ac:dyDescent="0.25">
      <c r="C1063" t="str">
        <f>IFERROR(VLOOKUP(B1063,'NRG_MS Teams'!$A$1:$G$1981,2,FALSE),"")</f>
        <v/>
      </c>
      <c r="D1063" t="str">
        <f t="shared" si="67"/>
        <v/>
      </c>
      <c r="E1063" t="str">
        <f t="shared" si="68"/>
        <v/>
      </c>
      <c r="F1063" t="e">
        <f>VLOOKUP(B1063,'NRG_MS Teams'!$A$1:$G$1981,2,FALSE)</f>
        <v>#N/A</v>
      </c>
      <c r="G1063" t="str">
        <f t="shared" si="69"/>
        <v/>
      </c>
      <c r="H1063" t="str">
        <f t="shared" si="70"/>
        <v/>
      </c>
      <c r="I1063" t="e">
        <f>VLOOKUP(B1063,NRG_IBM!$A$1:$G$1986,2,FALSE)</f>
        <v>#N/A</v>
      </c>
    </row>
    <row r="1064" spans="3:9" x14ac:dyDescent="0.25">
      <c r="C1064" t="str">
        <f>IFERROR(VLOOKUP(B1064,'NRG_MS Teams'!$A$1:$G$1981,2,FALSE),"")</f>
        <v/>
      </c>
      <c r="D1064" t="str">
        <f t="shared" si="67"/>
        <v/>
      </c>
      <c r="E1064" t="str">
        <f t="shared" si="68"/>
        <v/>
      </c>
      <c r="F1064" t="e">
        <f>VLOOKUP(B1064,'NRG_MS Teams'!$A$1:$G$1981,2,FALSE)</f>
        <v>#N/A</v>
      </c>
      <c r="G1064" t="str">
        <f t="shared" si="69"/>
        <v/>
      </c>
      <c r="H1064" t="str">
        <f t="shared" si="70"/>
        <v/>
      </c>
      <c r="I1064" t="e">
        <f>VLOOKUP(B1064,NRG_IBM!$A$1:$G$1986,2,FALSE)</f>
        <v>#N/A</v>
      </c>
    </row>
    <row r="1065" spans="3:9" x14ac:dyDescent="0.25">
      <c r="C1065" t="str">
        <f>IFERROR(VLOOKUP(B1065,'NRG_MS Teams'!$A$1:$G$1981,2,FALSE),"")</f>
        <v/>
      </c>
      <c r="D1065" t="str">
        <f t="shared" si="67"/>
        <v/>
      </c>
      <c r="E1065" t="str">
        <f t="shared" si="68"/>
        <v/>
      </c>
      <c r="F1065" t="e">
        <f>VLOOKUP(B1065,'NRG_MS Teams'!$A$1:$G$1981,2,FALSE)</f>
        <v>#N/A</v>
      </c>
      <c r="G1065" t="str">
        <f t="shared" si="69"/>
        <v/>
      </c>
      <c r="H1065" t="str">
        <f t="shared" si="70"/>
        <v/>
      </c>
      <c r="I1065" t="e">
        <f>VLOOKUP(B1065,NRG_IBM!$A$1:$G$1986,2,FALSE)</f>
        <v>#N/A</v>
      </c>
    </row>
    <row r="1066" spans="3:9" x14ac:dyDescent="0.25">
      <c r="C1066" t="str">
        <f>IFERROR(VLOOKUP(B1066,'NRG_MS Teams'!$A$1:$G$1981,2,FALSE),"")</f>
        <v/>
      </c>
      <c r="D1066" t="str">
        <f t="shared" si="67"/>
        <v/>
      </c>
      <c r="E1066" t="str">
        <f t="shared" si="68"/>
        <v/>
      </c>
      <c r="F1066" t="e">
        <f>VLOOKUP(B1066,'NRG_MS Teams'!$A$1:$G$1981,2,FALSE)</f>
        <v>#N/A</v>
      </c>
      <c r="G1066" t="str">
        <f t="shared" si="69"/>
        <v/>
      </c>
      <c r="H1066" t="str">
        <f t="shared" si="70"/>
        <v/>
      </c>
      <c r="I1066" t="e">
        <f>VLOOKUP(B1066,NRG_IBM!$A$1:$G$1986,2,FALSE)</f>
        <v>#N/A</v>
      </c>
    </row>
    <row r="1067" spans="3:9" x14ac:dyDescent="0.25">
      <c r="C1067" t="str">
        <f>IFERROR(VLOOKUP(B1067,'NRG_MS Teams'!$A$1:$G$1981,2,FALSE),"")</f>
        <v/>
      </c>
      <c r="D1067" t="str">
        <f t="shared" si="67"/>
        <v/>
      </c>
      <c r="E1067" t="str">
        <f t="shared" si="68"/>
        <v/>
      </c>
      <c r="F1067" t="e">
        <f>VLOOKUP(B1067,'NRG_MS Teams'!$A$1:$G$1981,2,FALSE)</f>
        <v>#N/A</v>
      </c>
      <c r="G1067" t="str">
        <f t="shared" si="69"/>
        <v/>
      </c>
      <c r="H1067" t="str">
        <f t="shared" si="70"/>
        <v/>
      </c>
      <c r="I1067" t="e">
        <f>VLOOKUP(B1067,NRG_IBM!$A$1:$G$1986,2,FALSE)</f>
        <v>#N/A</v>
      </c>
    </row>
    <row r="1068" spans="3:9" x14ac:dyDescent="0.25">
      <c r="C1068" t="str">
        <f>IFERROR(VLOOKUP(B1068,'NRG_MS Teams'!$A$1:$G$1981,2,FALSE),"")</f>
        <v/>
      </c>
      <c r="D1068" t="str">
        <f t="shared" si="67"/>
        <v/>
      </c>
      <c r="E1068" t="str">
        <f t="shared" si="68"/>
        <v/>
      </c>
      <c r="F1068" t="e">
        <f>VLOOKUP(B1068,'NRG_MS Teams'!$A$1:$G$1981,2,FALSE)</f>
        <v>#N/A</v>
      </c>
      <c r="G1068" t="str">
        <f t="shared" si="69"/>
        <v/>
      </c>
      <c r="H1068" t="str">
        <f t="shared" si="70"/>
        <v/>
      </c>
      <c r="I1068" t="e">
        <f>VLOOKUP(B1068,NRG_IBM!$A$1:$G$1986,2,FALSE)</f>
        <v>#N/A</v>
      </c>
    </row>
    <row r="1069" spans="3:9" x14ac:dyDescent="0.25">
      <c r="C1069" t="str">
        <f>IFERROR(VLOOKUP(B1069,'NRG_MS Teams'!$A$1:$G$1981,2,FALSE),"")</f>
        <v/>
      </c>
      <c r="D1069" t="str">
        <f t="shared" si="67"/>
        <v/>
      </c>
      <c r="E1069" t="str">
        <f t="shared" si="68"/>
        <v/>
      </c>
      <c r="F1069" t="e">
        <f>VLOOKUP(B1069,'NRG_MS Teams'!$A$1:$G$1981,2,FALSE)</f>
        <v>#N/A</v>
      </c>
      <c r="G1069" t="str">
        <f t="shared" si="69"/>
        <v/>
      </c>
      <c r="H1069" t="str">
        <f t="shared" si="70"/>
        <v/>
      </c>
      <c r="I1069" t="e">
        <f>VLOOKUP(B1069,NRG_IBM!$A$1:$G$1986,2,FALSE)</f>
        <v>#N/A</v>
      </c>
    </row>
    <row r="1070" spans="3:9" x14ac:dyDescent="0.25">
      <c r="C1070" t="str">
        <f>IFERROR(VLOOKUP(B1070,'NRG_MS Teams'!$A$1:$G$1981,2,FALSE),"")</f>
        <v/>
      </c>
      <c r="D1070" t="str">
        <f t="shared" si="67"/>
        <v/>
      </c>
      <c r="E1070" t="str">
        <f t="shared" si="68"/>
        <v/>
      </c>
      <c r="F1070" t="e">
        <f>VLOOKUP(B1070,'NRG_MS Teams'!$A$1:$G$1981,2,FALSE)</f>
        <v>#N/A</v>
      </c>
      <c r="G1070" t="str">
        <f t="shared" si="69"/>
        <v/>
      </c>
      <c r="H1070" t="str">
        <f t="shared" si="70"/>
        <v/>
      </c>
      <c r="I1070" t="e">
        <f>VLOOKUP(B1070,NRG_IBM!$A$1:$G$1986,2,FALSE)</f>
        <v>#N/A</v>
      </c>
    </row>
    <row r="1071" spans="3:9" x14ac:dyDescent="0.25">
      <c r="C1071" t="str">
        <f>IFERROR(VLOOKUP(B1071,'NRG_MS Teams'!$A$1:$G$1981,2,FALSE),"")</f>
        <v/>
      </c>
      <c r="D1071" t="str">
        <f t="shared" si="67"/>
        <v/>
      </c>
      <c r="E1071" t="str">
        <f t="shared" si="68"/>
        <v/>
      </c>
      <c r="F1071" t="e">
        <f>VLOOKUP(B1071,'NRG_MS Teams'!$A$1:$G$1981,2,FALSE)</f>
        <v>#N/A</v>
      </c>
      <c r="G1071" t="str">
        <f t="shared" si="69"/>
        <v/>
      </c>
      <c r="H1071" t="str">
        <f t="shared" si="70"/>
        <v/>
      </c>
      <c r="I1071" t="e">
        <f>VLOOKUP(B1071,NRG_IBM!$A$1:$G$1986,2,FALSE)</f>
        <v>#N/A</v>
      </c>
    </row>
    <row r="1072" spans="3:9" x14ac:dyDescent="0.25">
      <c r="C1072" t="str">
        <f>IFERROR(VLOOKUP(B1072,'NRG_MS Teams'!$A$1:$G$1981,2,FALSE),"")</f>
        <v/>
      </c>
      <c r="D1072" t="str">
        <f t="shared" si="67"/>
        <v/>
      </c>
      <c r="E1072" t="str">
        <f t="shared" si="68"/>
        <v/>
      </c>
      <c r="F1072" t="e">
        <f>VLOOKUP(B1072,'NRG_MS Teams'!$A$1:$G$1981,2,FALSE)</f>
        <v>#N/A</v>
      </c>
      <c r="G1072" t="str">
        <f t="shared" si="69"/>
        <v/>
      </c>
      <c r="H1072" t="str">
        <f t="shared" si="70"/>
        <v/>
      </c>
      <c r="I1072" t="e">
        <f>VLOOKUP(B1072,NRG_IBM!$A$1:$G$1986,2,FALSE)</f>
        <v>#N/A</v>
      </c>
    </row>
    <row r="1073" spans="3:9" x14ac:dyDescent="0.25">
      <c r="C1073" t="str">
        <f>IFERROR(VLOOKUP(B1073,'NRG_MS Teams'!$A$1:$G$1981,2,FALSE),"")</f>
        <v/>
      </c>
      <c r="D1073" t="str">
        <f t="shared" si="67"/>
        <v/>
      </c>
      <c r="E1073" t="str">
        <f t="shared" si="68"/>
        <v/>
      </c>
      <c r="F1073" t="e">
        <f>VLOOKUP(B1073,'NRG_MS Teams'!$A$1:$G$1981,2,FALSE)</f>
        <v>#N/A</v>
      </c>
      <c r="G1073" t="str">
        <f t="shared" si="69"/>
        <v/>
      </c>
      <c r="H1073" t="str">
        <f t="shared" si="70"/>
        <v/>
      </c>
      <c r="I1073" t="e">
        <f>VLOOKUP(B1073,NRG_IBM!$A$1:$G$1986,2,FALSE)</f>
        <v>#N/A</v>
      </c>
    </row>
    <row r="1074" spans="3:9" x14ac:dyDescent="0.25">
      <c r="C1074" t="str">
        <f>IFERROR(VLOOKUP(B1074,'NRG_MS Teams'!$A$1:$G$1981,2,FALSE),"")</f>
        <v/>
      </c>
      <c r="D1074" t="str">
        <f t="shared" si="67"/>
        <v/>
      </c>
      <c r="E1074" t="str">
        <f t="shared" si="68"/>
        <v/>
      </c>
      <c r="F1074" t="e">
        <f>VLOOKUP(B1074,'NRG_MS Teams'!$A$1:$G$1981,2,FALSE)</f>
        <v>#N/A</v>
      </c>
      <c r="G1074" t="str">
        <f t="shared" si="69"/>
        <v/>
      </c>
      <c r="H1074" t="str">
        <f t="shared" si="70"/>
        <v/>
      </c>
      <c r="I1074" t="e">
        <f>VLOOKUP(B1074,NRG_IBM!$A$1:$G$1986,2,FALSE)</f>
        <v>#N/A</v>
      </c>
    </row>
    <row r="1075" spans="3:9" x14ac:dyDescent="0.25">
      <c r="C1075" t="str">
        <f>IFERROR(VLOOKUP(B1075,'NRG_MS Teams'!$A$1:$G$1981,2,FALSE),"")</f>
        <v/>
      </c>
      <c r="D1075" t="str">
        <f t="shared" si="67"/>
        <v/>
      </c>
      <c r="E1075" t="str">
        <f t="shared" si="68"/>
        <v/>
      </c>
      <c r="F1075" t="e">
        <f>VLOOKUP(B1075,'NRG_MS Teams'!$A$1:$G$1981,2,FALSE)</f>
        <v>#N/A</v>
      </c>
      <c r="G1075" t="str">
        <f t="shared" si="69"/>
        <v/>
      </c>
      <c r="H1075" t="str">
        <f t="shared" si="70"/>
        <v/>
      </c>
      <c r="I1075" t="e">
        <f>VLOOKUP(B1075,NRG_IBM!$A$1:$G$1986,2,FALSE)</f>
        <v>#N/A</v>
      </c>
    </row>
    <row r="1076" spans="3:9" x14ac:dyDescent="0.25">
      <c r="C1076" t="str">
        <f>IFERROR(VLOOKUP(B1076,'NRG_MS Teams'!$A$1:$G$1981,2,FALSE),"")</f>
        <v/>
      </c>
      <c r="D1076" t="str">
        <f t="shared" si="67"/>
        <v/>
      </c>
      <c r="E1076" t="str">
        <f t="shared" si="68"/>
        <v/>
      </c>
      <c r="F1076" t="e">
        <f>VLOOKUP(B1076,'NRG_MS Teams'!$A$1:$G$1981,2,FALSE)</f>
        <v>#N/A</v>
      </c>
      <c r="G1076" t="str">
        <f t="shared" si="69"/>
        <v/>
      </c>
      <c r="H1076" t="str">
        <f t="shared" si="70"/>
        <v/>
      </c>
      <c r="I1076" t="e">
        <f>VLOOKUP(B1076,NRG_IBM!$A$1:$G$1986,2,FALSE)</f>
        <v>#N/A</v>
      </c>
    </row>
    <row r="1077" spans="3:9" x14ac:dyDescent="0.25">
      <c r="C1077" t="str">
        <f>IFERROR(VLOOKUP(B1077,'NRG_MS Teams'!$A$1:$G$1981,2,FALSE),"")</f>
        <v/>
      </c>
      <c r="D1077" t="str">
        <f t="shared" si="67"/>
        <v/>
      </c>
      <c r="E1077" t="str">
        <f t="shared" si="68"/>
        <v/>
      </c>
      <c r="F1077" t="e">
        <f>VLOOKUP(B1077,'NRG_MS Teams'!$A$1:$G$1981,2,FALSE)</f>
        <v>#N/A</v>
      </c>
      <c r="G1077" t="str">
        <f t="shared" si="69"/>
        <v/>
      </c>
      <c r="H1077" t="str">
        <f t="shared" si="70"/>
        <v/>
      </c>
      <c r="I1077" t="e">
        <f>VLOOKUP(B1077,NRG_IBM!$A$1:$G$1986,2,FALSE)</f>
        <v>#N/A</v>
      </c>
    </row>
    <row r="1078" spans="3:9" x14ac:dyDescent="0.25">
      <c r="C1078" t="str">
        <f>IFERROR(VLOOKUP(B1078,'NRG_MS Teams'!$A$1:$G$1981,2,FALSE),"")</f>
        <v/>
      </c>
      <c r="D1078" t="str">
        <f t="shared" si="67"/>
        <v/>
      </c>
      <c r="E1078" t="str">
        <f t="shared" si="68"/>
        <v/>
      </c>
      <c r="F1078" t="e">
        <f>VLOOKUP(B1078,'NRG_MS Teams'!$A$1:$G$1981,2,FALSE)</f>
        <v>#N/A</v>
      </c>
      <c r="G1078" t="str">
        <f t="shared" si="69"/>
        <v/>
      </c>
      <c r="H1078" t="str">
        <f t="shared" si="70"/>
        <v/>
      </c>
      <c r="I1078" t="e">
        <f>VLOOKUP(B1078,NRG_IBM!$A$1:$G$1986,2,FALSE)</f>
        <v>#N/A</v>
      </c>
    </row>
    <row r="1079" spans="3:9" x14ac:dyDescent="0.25">
      <c r="C1079" t="str">
        <f>IFERROR(VLOOKUP(B1079,'NRG_MS Teams'!$A$1:$G$1981,2,FALSE),"")</f>
        <v/>
      </c>
      <c r="D1079" t="str">
        <f t="shared" si="67"/>
        <v/>
      </c>
      <c r="E1079" t="str">
        <f t="shared" si="68"/>
        <v/>
      </c>
      <c r="F1079" t="e">
        <f>VLOOKUP(B1079,'NRG_MS Teams'!$A$1:$G$1981,2,FALSE)</f>
        <v>#N/A</v>
      </c>
      <c r="G1079" t="str">
        <f t="shared" si="69"/>
        <v/>
      </c>
      <c r="H1079" t="str">
        <f t="shared" si="70"/>
        <v/>
      </c>
      <c r="I1079" t="e">
        <f>VLOOKUP(B1079,NRG_IBM!$A$1:$G$1986,2,FALSE)</f>
        <v>#N/A</v>
      </c>
    </row>
    <row r="1080" spans="3:9" x14ac:dyDescent="0.25">
      <c r="C1080" t="str">
        <f>IFERROR(VLOOKUP(B1080,'NRG_MS Teams'!$A$1:$G$1981,2,FALSE),"")</f>
        <v/>
      </c>
      <c r="D1080" t="str">
        <f t="shared" si="67"/>
        <v/>
      </c>
      <c r="E1080" t="str">
        <f t="shared" si="68"/>
        <v/>
      </c>
      <c r="F1080" t="e">
        <f>VLOOKUP(B1080,'NRG_MS Teams'!$A$1:$G$1981,2,FALSE)</f>
        <v>#N/A</v>
      </c>
      <c r="G1080" t="str">
        <f t="shared" si="69"/>
        <v/>
      </c>
      <c r="H1080" t="str">
        <f t="shared" si="70"/>
        <v/>
      </c>
      <c r="I1080" t="e">
        <f>VLOOKUP(B1080,NRG_IBM!$A$1:$G$1986,2,FALSE)</f>
        <v>#N/A</v>
      </c>
    </row>
    <row r="1081" spans="3:9" x14ac:dyDescent="0.25">
      <c r="C1081" t="str">
        <f>IFERROR(VLOOKUP(B1081,'NRG_MS Teams'!$A$1:$G$1981,2,FALSE),"")</f>
        <v/>
      </c>
      <c r="D1081" t="str">
        <f t="shared" si="67"/>
        <v/>
      </c>
      <c r="E1081" t="str">
        <f t="shared" si="68"/>
        <v/>
      </c>
      <c r="F1081" t="e">
        <f>VLOOKUP(B1081,'NRG_MS Teams'!$A$1:$G$1981,2,FALSE)</f>
        <v>#N/A</v>
      </c>
      <c r="G1081" t="str">
        <f t="shared" si="69"/>
        <v/>
      </c>
      <c r="H1081" t="str">
        <f t="shared" si="70"/>
        <v/>
      </c>
      <c r="I1081" t="e">
        <f>VLOOKUP(B1081,NRG_IBM!$A$1:$G$1986,2,FALSE)</f>
        <v>#N/A</v>
      </c>
    </row>
    <row r="1082" spans="3:9" x14ac:dyDescent="0.25">
      <c r="C1082" t="str">
        <f>IFERROR(VLOOKUP(B1082,'NRG_MS Teams'!$A$1:$G$1981,2,FALSE),"")</f>
        <v/>
      </c>
      <c r="D1082" t="str">
        <f t="shared" si="67"/>
        <v/>
      </c>
      <c r="E1082" t="str">
        <f t="shared" si="68"/>
        <v/>
      </c>
      <c r="F1082" t="e">
        <f>VLOOKUP(B1082,'NRG_MS Teams'!$A$1:$G$1981,2,FALSE)</f>
        <v>#N/A</v>
      </c>
      <c r="G1082" t="str">
        <f t="shared" si="69"/>
        <v/>
      </c>
      <c r="H1082" t="str">
        <f t="shared" si="70"/>
        <v/>
      </c>
      <c r="I1082" t="e">
        <f>VLOOKUP(B1082,NRG_IBM!$A$1:$G$1986,2,FALSE)</f>
        <v>#N/A</v>
      </c>
    </row>
    <row r="1083" spans="3:9" x14ac:dyDescent="0.25">
      <c r="C1083" t="str">
        <f>IFERROR(VLOOKUP(B1083,'NRG_MS Teams'!$A$1:$G$1981,2,FALSE),"")</f>
        <v/>
      </c>
      <c r="D1083" t="str">
        <f t="shared" si="67"/>
        <v/>
      </c>
      <c r="E1083" t="str">
        <f t="shared" si="68"/>
        <v/>
      </c>
      <c r="F1083" t="e">
        <f>VLOOKUP(B1083,'NRG_MS Teams'!$A$1:$G$1981,2,FALSE)</f>
        <v>#N/A</v>
      </c>
      <c r="G1083" t="str">
        <f t="shared" si="69"/>
        <v/>
      </c>
      <c r="H1083" t="str">
        <f t="shared" si="70"/>
        <v/>
      </c>
      <c r="I1083" t="e">
        <f>VLOOKUP(B1083,NRG_IBM!$A$1:$G$1986,2,FALSE)</f>
        <v>#N/A</v>
      </c>
    </row>
    <row r="1084" spans="3:9" x14ac:dyDescent="0.25">
      <c r="C1084" t="str">
        <f>IFERROR(VLOOKUP(B1084,'NRG_MS Teams'!$A$1:$G$1981,2,FALSE),"")</f>
        <v/>
      </c>
      <c r="D1084" t="str">
        <f t="shared" si="67"/>
        <v/>
      </c>
      <c r="E1084" t="str">
        <f t="shared" si="68"/>
        <v/>
      </c>
      <c r="F1084" t="e">
        <f>VLOOKUP(B1084,'NRG_MS Teams'!$A$1:$G$1981,2,FALSE)</f>
        <v>#N/A</v>
      </c>
      <c r="G1084" t="str">
        <f t="shared" si="69"/>
        <v/>
      </c>
      <c r="H1084" t="str">
        <f t="shared" si="70"/>
        <v/>
      </c>
      <c r="I1084" t="e">
        <f>VLOOKUP(B1084,NRG_IBM!$A$1:$G$1986,2,FALSE)</f>
        <v>#N/A</v>
      </c>
    </row>
    <row r="1085" spans="3:9" x14ac:dyDescent="0.25">
      <c r="C1085" t="str">
        <f>IFERROR(VLOOKUP(B1085,'NRG_MS Teams'!$A$1:$G$1981,2,FALSE),"")</f>
        <v/>
      </c>
      <c r="D1085" t="str">
        <f t="shared" si="67"/>
        <v/>
      </c>
      <c r="E1085" t="str">
        <f t="shared" si="68"/>
        <v/>
      </c>
      <c r="F1085" t="e">
        <f>VLOOKUP(B1085,'NRG_MS Teams'!$A$1:$G$1981,2,FALSE)</f>
        <v>#N/A</v>
      </c>
      <c r="G1085" t="str">
        <f t="shared" si="69"/>
        <v/>
      </c>
      <c r="H1085" t="str">
        <f t="shared" si="70"/>
        <v/>
      </c>
      <c r="I1085" t="e">
        <f>VLOOKUP(B1085,NRG_IBM!$A$1:$G$1986,2,FALSE)</f>
        <v>#N/A</v>
      </c>
    </row>
    <row r="1086" spans="3:9" x14ac:dyDescent="0.25">
      <c r="C1086" t="str">
        <f>IFERROR(VLOOKUP(B1086,'NRG_MS Teams'!$A$1:$G$1981,2,FALSE),"")</f>
        <v/>
      </c>
      <c r="D1086" t="str">
        <f t="shared" si="67"/>
        <v/>
      </c>
      <c r="E1086" t="str">
        <f t="shared" si="68"/>
        <v/>
      </c>
      <c r="F1086" t="e">
        <f>VLOOKUP(B1086,'NRG_MS Teams'!$A$1:$G$1981,2,FALSE)</f>
        <v>#N/A</v>
      </c>
      <c r="G1086" t="str">
        <f t="shared" si="69"/>
        <v/>
      </c>
      <c r="H1086" t="str">
        <f t="shared" si="70"/>
        <v/>
      </c>
      <c r="I1086" t="e">
        <f>VLOOKUP(B1086,NRG_IBM!$A$1:$G$1986,2,FALSE)</f>
        <v>#N/A</v>
      </c>
    </row>
    <row r="1087" spans="3:9" x14ac:dyDescent="0.25">
      <c r="C1087" t="str">
        <f>IFERROR(VLOOKUP(B1087,'NRG_MS Teams'!$A$1:$G$1981,2,FALSE),"")</f>
        <v/>
      </c>
      <c r="D1087" t="str">
        <f t="shared" si="67"/>
        <v/>
      </c>
      <c r="E1087" t="str">
        <f t="shared" si="68"/>
        <v/>
      </c>
      <c r="F1087" t="e">
        <f>VLOOKUP(B1087,'NRG_MS Teams'!$A$1:$G$1981,2,FALSE)</f>
        <v>#N/A</v>
      </c>
      <c r="G1087" t="str">
        <f t="shared" si="69"/>
        <v/>
      </c>
      <c r="H1087" t="str">
        <f t="shared" si="70"/>
        <v/>
      </c>
      <c r="I1087" t="e">
        <f>VLOOKUP(B1087,NRG_IBM!$A$1:$G$1986,2,FALSE)</f>
        <v>#N/A</v>
      </c>
    </row>
    <row r="1088" spans="3:9" x14ac:dyDescent="0.25">
      <c r="C1088" t="str">
        <f>IFERROR(VLOOKUP(B1088,'NRG_MS Teams'!$A$1:$G$1981,2,FALSE),"")</f>
        <v/>
      </c>
      <c r="D1088" t="str">
        <f t="shared" si="67"/>
        <v/>
      </c>
      <c r="E1088" t="str">
        <f t="shared" si="68"/>
        <v/>
      </c>
      <c r="F1088" t="e">
        <f>VLOOKUP(B1088,'NRG_MS Teams'!$A$1:$G$1981,2,FALSE)</f>
        <v>#N/A</v>
      </c>
      <c r="G1088" t="str">
        <f t="shared" si="69"/>
        <v/>
      </c>
      <c r="H1088" t="str">
        <f t="shared" si="70"/>
        <v/>
      </c>
      <c r="I1088" t="e">
        <f>VLOOKUP(B1088,NRG_IBM!$A$1:$G$1986,2,FALSE)</f>
        <v>#N/A</v>
      </c>
    </row>
    <row r="1089" spans="3:9" x14ac:dyDescent="0.25">
      <c r="C1089" t="str">
        <f>IFERROR(VLOOKUP(B1089,'NRG_MS Teams'!$A$1:$G$1981,2,FALSE),"")</f>
        <v/>
      </c>
      <c r="D1089" t="str">
        <f t="shared" ref="D1089:D1152" si="71">IF(E1089="","","x")</f>
        <v/>
      </c>
      <c r="E1089" t="str">
        <f t="shared" si="68"/>
        <v/>
      </c>
      <c r="F1089" t="e">
        <f>VLOOKUP(B1089,'NRG_MS Teams'!$A$1:$G$1981,2,FALSE)</f>
        <v>#N/A</v>
      </c>
      <c r="G1089" t="str">
        <f t="shared" si="69"/>
        <v/>
      </c>
      <c r="H1089" t="str">
        <f t="shared" si="70"/>
        <v/>
      </c>
      <c r="I1089" t="e">
        <f>VLOOKUP(B1089,NRG_IBM!$A$1:$G$1986,2,FALSE)</f>
        <v>#N/A</v>
      </c>
    </row>
    <row r="1090" spans="3:9" x14ac:dyDescent="0.25">
      <c r="C1090" t="str">
        <f>IFERROR(VLOOKUP(B1090,'NRG_MS Teams'!$A$1:$G$1981,2,FALSE),"")</f>
        <v/>
      </c>
      <c r="D1090" t="str">
        <f t="shared" si="71"/>
        <v/>
      </c>
      <c r="E1090" t="str">
        <f t="shared" ref="E1090:E1153" si="72">IFERROR(F1090,"")</f>
        <v/>
      </c>
      <c r="F1090" t="e">
        <f>VLOOKUP(B1090,'NRG_MS Teams'!$A$1:$G$1981,2,FALSE)</f>
        <v>#N/A</v>
      </c>
      <c r="G1090" t="str">
        <f t="shared" ref="G1090:G1153" si="73">IF(H1090="","","x")</f>
        <v/>
      </c>
      <c r="H1090" t="str">
        <f t="shared" ref="H1090:H1153" si="74">IFERROR(I1090,"")</f>
        <v/>
      </c>
      <c r="I1090" t="e">
        <f>VLOOKUP(B1090,NRG_IBM!$A$1:$G$1986,2,FALSE)</f>
        <v>#N/A</v>
      </c>
    </row>
    <row r="1091" spans="3:9" x14ac:dyDescent="0.25">
      <c r="C1091" t="str">
        <f>IFERROR(VLOOKUP(B1091,'NRG_MS Teams'!$A$1:$G$1981,2,FALSE),"")</f>
        <v/>
      </c>
      <c r="D1091" t="str">
        <f t="shared" si="71"/>
        <v/>
      </c>
      <c r="E1091" t="str">
        <f t="shared" si="72"/>
        <v/>
      </c>
      <c r="F1091" t="e">
        <f>VLOOKUP(B1091,'NRG_MS Teams'!$A$1:$G$1981,2,FALSE)</f>
        <v>#N/A</v>
      </c>
      <c r="G1091" t="str">
        <f t="shared" si="73"/>
        <v/>
      </c>
      <c r="H1091" t="str">
        <f t="shared" si="74"/>
        <v/>
      </c>
      <c r="I1091" t="e">
        <f>VLOOKUP(B1091,NRG_IBM!$A$1:$G$1986,2,FALSE)</f>
        <v>#N/A</v>
      </c>
    </row>
    <row r="1092" spans="3:9" x14ac:dyDescent="0.25">
      <c r="C1092" t="str">
        <f>IFERROR(VLOOKUP(B1092,'NRG_MS Teams'!$A$1:$G$1981,2,FALSE),"")</f>
        <v/>
      </c>
      <c r="D1092" t="str">
        <f t="shared" si="71"/>
        <v/>
      </c>
      <c r="E1092" t="str">
        <f t="shared" si="72"/>
        <v/>
      </c>
      <c r="F1092" t="e">
        <f>VLOOKUP(B1092,'NRG_MS Teams'!$A$1:$G$1981,2,FALSE)</f>
        <v>#N/A</v>
      </c>
      <c r="G1092" t="str">
        <f t="shared" si="73"/>
        <v/>
      </c>
      <c r="H1092" t="str">
        <f t="shared" si="74"/>
        <v/>
      </c>
      <c r="I1092" t="e">
        <f>VLOOKUP(B1092,NRG_IBM!$A$1:$G$1986,2,FALSE)</f>
        <v>#N/A</v>
      </c>
    </row>
    <row r="1093" spans="3:9" x14ac:dyDescent="0.25">
      <c r="C1093" t="str">
        <f>IFERROR(VLOOKUP(B1093,'NRG_MS Teams'!$A$1:$G$1981,2,FALSE),"")</f>
        <v/>
      </c>
      <c r="D1093" t="str">
        <f t="shared" si="71"/>
        <v/>
      </c>
      <c r="E1093" t="str">
        <f t="shared" si="72"/>
        <v/>
      </c>
      <c r="F1093" t="e">
        <f>VLOOKUP(B1093,'NRG_MS Teams'!$A$1:$G$1981,2,FALSE)</f>
        <v>#N/A</v>
      </c>
      <c r="G1093" t="str">
        <f t="shared" si="73"/>
        <v/>
      </c>
      <c r="H1093" t="str">
        <f t="shared" si="74"/>
        <v/>
      </c>
      <c r="I1093" t="e">
        <f>VLOOKUP(B1093,NRG_IBM!$A$1:$G$1986,2,FALSE)</f>
        <v>#N/A</v>
      </c>
    </row>
    <row r="1094" spans="3:9" x14ac:dyDescent="0.25">
      <c r="C1094" t="str">
        <f>IFERROR(VLOOKUP(B1094,'NRG_MS Teams'!$A$1:$G$1981,2,FALSE),"")</f>
        <v/>
      </c>
      <c r="D1094" t="str">
        <f t="shared" si="71"/>
        <v/>
      </c>
      <c r="E1094" t="str">
        <f t="shared" si="72"/>
        <v/>
      </c>
      <c r="F1094" t="e">
        <f>VLOOKUP(B1094,'NRG_MS Teams'!$A$1:$G$1981,2,FALSE)</f>
        <v>#N/A</v>
      </c>
      <c r="G1094" t="str">
        <f t="shared" si="73"/>
        <v/>
      </c>
      <c r="H1094" t="str">
        <f t="shared" si="74"/>
        <v/>
      </c>
      <c r="I1094" t="e">
        <f>VLOOKUP(B1094,NRG_IBM!$A$1:$G$1986,2,FALSE)</f>
        <v>#N/A</v>
      </c>
    </row>
    <row r="1095" spans="3:9" x14ac:dyDescent="0.25">
      <c r="C1095" t="str">
        <f>IFERROR(VLOOKUP(B1095,'NRG_MS Teams'!$A$1:$G$1981,2,FALSE),"")</f>
        <v/>
      </c>
      <c r="D1095" t="str">
        <f t="shared" si="71"/>
        <v/>
      </c>
      <c r="E1095" t="str">
        <f t="shared" si="72"/>
        <v/>
      </c>
      <c r="F1095" t="e">
        <f>VLOOKUP(B1095,'NRG_MS Teams'!$A$1:$G$1981,2,FALSE)</f>
        <v>#N/A</v>
      </c>
      <c r="G1095" t="str">
        <f t="shared" si="73"/>
        <v/>
      </c>
      <c r="H1095" t="str">
        <f t="shared" si="74"/>
        <v/>
      </c>
      <c r="I1095" t="e">
        <f>VLOOKUP(B1095,NRG_IBM!$A$1:$G$1986,2,FALSE)</f>
        <v>#N/A</v>
      </c>
    </row>
    <row r="1096" spans="3:9" x14ac:dyDescent="0.25">
      <c r="C1096" t="str">
        <f>IFERROR(VLOOKUP(B1096,'NRG_MS Teams'!$A$1:$G$1981,2,FALSE),"")</f>
        <v/>
      </c>
      <c r="D1096" t="str">
        <f t="shared" si="71"/>
        <v/>
      </c>
      <c r="E1096" t="str">
        <f t="shared" si="72"/>
        <v/>
      </c>
      <c r="F1096" t="e">
        <f>VLOOKUP(B1096,'NRG_MS Teams'!$A$1:$G$1981,2,FALSE)</f>
        <v>#N/A</v>
      </c>
      <c r="G1096" t="str">
        <f t="shared" si="73"/>
        <v/>
      </c>
      <c r="H1096" t="str">
        <f t="shared" si="74"/>
        <v/>
      </c>
      <c r="I1096" t="e">
        <f>VLOOKUP(B1096,NRG_IBM!$A$1:$G$1986,2,FALSE)</f>
        <v>#N/A</v>
      </c>
    </row>
    <row r="1097" spans="3:9" x14ac:dyDescent="0.25">
      <c r="C1097" t="str">
        <f>IFERROR(VLOOKUP(B1097,'NRG_MS Teams'!$A$1:$G$1981,2,FALSE),"")</f>
        <v/>
      </c>
      <c r="D1097" t="str">
        <f t="shared" si="71"/>
        <v/>
      </c>
      <c r="E1097" t="str">
        <f t="shared" si="72"/>
        <v/>
      </c>
      <c r="F1097" t="e">
        <f>VLOOKUP(B1097,'NRG_MS Teams'!$A$1:$G$1981,2,FALSE)</f>
        <v>#N/A</v>
      </c>
      <c r="G1097" t="str">
        <f t="shared" si="73"/>
        <v/>
      </c>
      <c r="H1097" t="str">
        <f t="shared" si="74"/>
        <v/>
      </c>
      <c r="I1097" t="e">
        <f>VLOOKUP(B1097,NRG_IBM!$A$1:$G$1986,2,FALSE)</f>
        <v>#N/A</v>
      </c>
    </row>
    <row r="1098" spans="3:9" x14ac:dyDescent="0.25">
      <c r="C1098" t="str">
        <f>IFERROR(VLOOKUP(B1098,'NRG_MS Teams'!$A$1:$G$1981,2,FALSE),"")</f>
        <v/>
      </c>
      <c r="D1098" t="str">
        <f t="shared" si="71"/>
        <v/>
      </c>
      <c r="E1098" t="str">
        <f t="shared" si="72"/>
        <v/>
      </c>
      <c r="F1098" t="e">
        <f>VLOOKUP(B1098,'NRG_MS Teams'!$A$1:$G$1981,2,FALSE)</f>
        <v>#N/A</v>
      </c>
      <c r="G1098" t="str">
        <f t="shared" si="73"/>
        <v/>
      </c>
      <c r="H1098" t="str">
        <f t="shared" si="74"/>
        <v/>
      </c>
      <c r="I1098" t="e">
        <f>VLOOKUP(B1098,NRG_IBM!$A$1:$G$1986,2,FALSE)</f>
        <v>#N/A</v>
      </c>
    </row>
    <row r="1099" spans="3:9" x14ac:dyDescent="0.25">
      <c r="C1099" t="str">
        <f>IFERROR(VLOOKUP(B1099,'NRG_MS Teams'!$A$1:$G$1981,2,FALSE),"")</f>
        <v/>
      </c>
      <c r="D1099" t="str">
        <f t="shared" si="71"/>
        <v/>
      </c>
      <c r="E1099" t="str">
        <f t="shared" si="72"/>
        <v/>
      </c>
      <c r="F1099" t="e">
        <f>VLOOKUP(B1099,'NRG_MS Teams'!$A$1:$G$1981,2,FALSE)</f>
        <v>#N/A</v>
      </c>
      <c r="G1099" t="str">
        <f t="shared" si="73"/>
        <v/>
      </c>
      <c r="H1099" t="str">
        <f t="shared" si="74"/>
        <v/>
      </c>
      <c r="I1099" t="e">
        <f>VLOOKUP(B1099,NRG_IBM!$A$1:$G$1986,2,FALSE)</f>
        <v>#N/A</v>
      </c>
    </row>
    <row r="1100" spans="3:9" x14ac:dyDescent="0.25">
      <c r="C1100" t="str">
        <f>IFERROR(VLOOKUP(B1100,'NRG_MS Teams'!$A$1:$G$1981,2,FALSE),"")</f>
        <v/>
      </c>
      <c r="D1100" t="str">
        <f t="shared" si="71"/>
        <v/>
      </c>
      <c r="E1100" t="str">
        <f t="shared" si="72"/>
        <v/>
      </c>
      <c r="F1100" t="e">
        <f>VLOOKUP(B1100,'NRG_MS Teams'!$A$1:$G$1981,2,FALSE)</f>
        <v>#N/A</v>
      </c>
      <c r="G1100" t="str">
        <f t="shared" si="73"/>
        <v/>
      </c>
      <c r="H1100" t="str">
        <f t="shared" si="74"/>
        <v/>
      </c>
      <c r="I1100" t="e">
        <f>VLOOKUP(B1100,NRG_IBM!$A$1:$G$1986,2,FALSE)</f>
        <v>#N/A</v>
      </c>
    </row>
    <row r="1101" spans="3:9" x14ac:dyDescent="0.25">
      <c r="C1101" t="str">
        <f>IFERROR(VLOOKUP(B1101,'NRG_MS Teams'!$A$1:$G$1981,2,FALSE),"")</f>
        <v/>
      </c>
      <c r="D1101" t="str">
        <f t="shared" si="71"/>
        <v/>
      </c>
      <c r="E1101" t="str">
        <f t="shared" si="72"/>
        <v/>
      </c>
      <c r="F1101" t="e">
        <f>VLOOKUP(B1101,'NRG_MS Teams'!$A$1:$G$1981,2,FALSE)</f>
        <v>#N/A</v>
      </c>
      <c r="G1101" t="str">
        <f t="shared" si="73"/>
        <v/>
      </c>
      <c r="H1101" t="str">
        <f t="shared" si="74"/>
        <v/>
      </c>
      <c r="I1101" t="e">
        <f>VLOOKUP(B1101,NRG_IBM!$A$1:$G$1986,2,FALSE)</f>
        <v>#N/A</v>
      </c>
    </row>
    <row r="1102" spans="3:9" x14ac:dyDescent="0.25">
      <c r="C1102" t="str">
        <f>IFERROR(VLOOKUP(B1102,'NRG_MS Teams'!$A$1:$G$1981,2,FALSE),"")</f>
        <v/>
      </c>
      <c r="D1102" t="str">
        <f t="shared" si="71"/>
        <v/>
      </c>
      <c r="E1102" t="str">
        <f t="shared" si="72"/>
        <v/>
      </c>
      <c r="F1102" t="e">
        <f>VLOOKUP(B1102,'NRG_MS Teams'!$A$1:$G$1981,2,FALSE)</f>
        <v>#N/A</v>
      </c>
      <c r="G1102" t="str">
        <f t="shared" si="73"/>
        <v/>
      </c>
      <c r="H1102" t="str">
        <f t="shared" si="74"/>
        <v/>
      </c>
      <c r="I1102" t="e">
        <f>VLOOKUP(B1102,NRG_IBM!$A$1:$G$1986,2,FALSE)</f>
        <v>#N/A</v>
      </c>
    </row>
    <row r="1103" spans="3:9" x14ac:dyDescent="0.25">
      <c r="C1103" t="str">
        <f>IFERROR(VLOOKUP(B1103,'NRG_MS Teams'!$A$1:$G$1981,2,FALSE),"")</f>
        <v/>
      </c>
      <c r="D1103" t="str">
        <f t="shared" si="71"/>
        <v/>
      </c>
      <c r="E1103" t="str">
        <f t="shared" si="72"/>
        <v/>
      </c>
      <c r="F1103" t="e">
        <f>VLOOKUP(B1103,'NRG_MS Teams'!$A$1:$G$1981,2,FALSE)</f>
        <v>#N/A</v>
      </c>
      <c r="G1103" t="str">
        <f t="shared" si="73"/>
        <v/>
      </c>
      <c r="H1103" t="str">
        <f t="shared" si="74"/>
        <v/>
      </c>
      <c r="I1103" t="e">
        <f>VLOOKUP(B1103,NRG_IBM!$A$1:$G$1986,2,FALSE)</f>
        <v>#N/A</v>
      </c>
    </row>
    <row r="1104" spans="3:9" x14ac:dyDescent="0.25">
      <c r="C1104" t="str">
        <f>IFERROR(VLOOKUP(B1104,'NRG_MS Teams'!$A$1:$G$1981,2,FALSE),"")</f>
        <v/>
      </c>
      <c r="D1104" t="str">
        <f t="shared" si="71"/>
        <v/>
      </c>
      <c r="E1104" t="str">
        <f t="shared" si="72"/>
        <v/>
      </c>
      <c r="F1104" t="e">
        <f>VLOOKUP(B1104,'NRG_MS Teams'!$A$1:$G$1981,2,FALSE)</f>
        <v>#N/A</v>
      </c>
      <c r="G1104" t="str">
        <f t="shared" si="73"/>
        <v/>
      </c>
      <c r="H1104" t="str">
        <f t="shared" si="74"/>
        <v/>
      </c>
      <c r="I1104" t="e">
        <f>VLOOKUP(B1104,NRG_IBM!$A$1:$G$1986,2,FALSE)</f>
        <v>#N/A</v>
      </c>
    </row>
    <row r="1105" spans="3:9" x14ac:dyDescent="0.25">
      <c r="C1105" t="str">
        <f>IFERROR(VLOOKUP(B1105,'NRG_MS Teams'!$A$1:$G$1981,2,FALSE),"")</f>
        <v/>
      </c>
      <c r="D1105" t="str">
        <f t="shared" si="71"/>
        <v/>
      </c>
      <c r="E1105" t="str">
        <f t="shared" si="72"/>
        <v/>
      </c>
      <c r="F1105" t="e">
        <f>VLOOKUP(B1105,'NRG_MS Teams'!$A$1:$G$1981,2,FALSE)</f>
        <v>#N/A</v>
      </c>
      <c r="G1105" t="str">
        <f t="shared" si="73"/>
        <v/>
      </c>
      <c r="H1105" t="str">
        <f t="shared" si="74"/>
        <v/>
      </c>
      <c r="I1105" t="e">
        <f>VLOOKUP(B1105,NRG_IBM!$A$1:$G$1986,2,FALSE)</f>
        <v>#N/A</v>
      </c>
    </row>
    <row r="1106" spans="3:9" x14ac:dyDescent="0.25">
      <c r="C1106" t="str">
        <f>IFERROR(VLOOKUP(B1106,'NRG_MS Teams'!$A$1:$G$1981,2,FALSE),"")</f>
        <v/>
      </c>
      <c r="D1106" t="str">
        <f t="shared" si="71"/>
        <v/>
      </c>
      <c r="E1106" t="str">
        <f t="shared" si="72"/>
        <v/>
      </c>
      <c r="F1106" t="e">
        <f>VLOOKUP(B1106,'NRG_MS Teams'!$A$1:$G$1981,2,FALSE)</f>
        <v>#N/A</v>
      </c>
      <c r="G1106" t="str">
        <f t="shared" si="73"/>
        <v/>
      </c>
      <c r="H1106" t="str">
        <f t="shared" si="74"/>
        <v/>
      </c>
      <c r="I1106" t="e">
        <f>VLOOKUP(B1106,NRG_IBM!$A$1:$G$1986,2,FALSE)</f>
        <v>#N/A</v>
      </c>
    </row>
    <row r="1107" spans="3:9" x14ac:dyDescent="0.25">
      <c r="C1107" t="str">
        <f>IFERROR(VLOOKUP(B1107,'NRG_MS Teams'!$A$1:$G$1981,2,FALSE),"")</f>
        <v/>
      </c>
      <c r="D1107" t="str">
        <f t="shared" si="71"/>
        <v/>
      </c>
      <c r="E1107" t="str">
        <f t="shared" si="72"/>
        <v/>
      </c>
      <c r="F1107" t="e">
        <f>VLOOKUP(B1107,'NRG_MS Teams'!$A$1:$G$1981,2,FALSE)</f>
        <v>#N/A</v>
      </c>
      <c r="G1107" t="str">
        <f t="shared" si="73"/>
        <v/>
      </c>
      <c r="H1107" t="str">
        <f t="shared" si="74"/>
        <v/>
      </c>
      <c r="I1107" t="e">
        <f>VLOOKUP(B1107,NRG_IBM!$A$1:$G$1986,2,FALSE)</f>
        <v>#N/A</v>
      </c>
    </row>
    <row r="1108" spans="3:9" x14ac:dyDescent="0.25">
      <c r="C1108" t="str">
        <f>IFERROR(VLOOKUP(B1108,'NRG_MS Teams'!$A$1:$G$1981,2,FALSE),"")</f>
        <v/>
      </c>
      <c r="D1108" t="str">
        <f t="shared" si="71"/>
        <v/>
      </c>
      <c r="E1108" t="str">
        <f t="shared" si="72"/>
        <v/>
      </c>
      <c r="F1108" t="e">
        <f>VLOOKUP(B1108,'NRG_MS Teams'!$A$1:$G$1981,2,FALSE)</f>
        <v>#N/A</v>
      </c>
      <c r="G1108" t="str">
        <f t="shared" si="73"/>
        <v/>
      </c>
      <c r="H1108" t="str">
        <f t="shared" si="74"/>
        <v/>
      </c>
      <c r="I1108" t="e">
        <f>VLOOKUP(B1108,NRG_IBM!$A$1:$G$1986,2,FALSE)</f>
        <v>#N/A</v>
      </c>
    </row>
    <row r="1109" spans="3:9" x14ac:dyDescent="0.25">
      <c r="C1109" t="str">
        <f>IFERROR(VLOOKUP(B1109,'NRG_MS Teams'!$A$1:$G$1981,2,FALSE),"")</f>
        <v/>
      </c>
      <c r="D1109" t="str">
        <f t="shared" si="71"/>
        <v/>
      </c>
      <c r="E1109" t="str">
        <f t="shared" si="72"/>
        <v/>
      </c>
      <c r="F1109" t="e">
        <f>VLOOKUP(B1109,'NRG_MS Teams'!$A$1:$G$1981,2,FALSE)</f>
        <v>#N/A</v>
      </c>
      <c r="G1109" t="str">
        <f t="shared" si="73"/>
        <v/>
      </c>
      <c r="H1109" t="str">
        <f t="shared" si="74"/>
        <v/>
      </c>
      <c r="I1109" t="e">
        <f>VLOOKUP(B1109,NRG_IBM!$A$1:$G$1986,2,FALSE)</f>
        <v>#N/A</v>
      </c>
    </row>
    <row r="1110" spans="3:9" x14ac:dyDescent="0.25">
      <c r="C1110" t="str">
        <f>IFERROR(VLOOKUP(B1110,'NRG_MS Teams'!$A$1:$G$1981,2,FALSE),"")</f>
        <v/>
      </c>
      <c r="D1110" t="str">
        <f t="shared" si="71"/>
        <v/>
      </c>
      <c r="E1110" t="str">
        <f t="shared" si="72"/>
        <v/>
      </c>
      <c r="F1110" t="e">
        <f>VLOOKUP(B1110,'NRG_MS Teams'!$A$1:$G$1981,2,FALSE)</f>
        <v>#N/A</v>
      </c>
      <c r="G1110" t="str">
        <f t="shared" si="73"/>
        <v/>
      </c>
      <c r="H1110" t="str">
        <f t="shared" si="74"/>
        <v/>
      </c>
      <c r="I1110" t="e">
        <f>VLOOKUP(B1110,NRG_IBM!$A$1:$G$1986,2,FALSE)</f>
        <v>#N/A</v>
      </c>
    </row>
    <row r="1111" spans="3:9" x14ac:dyDescent="0.25">
      <c r="C1111" t="str">
        <f>IFERROR(VLOOKUP(B1111,'NRG_MS Teams'!$A$1:$G$1981,2,FALSE),"")</f>
        <v/>
      </c>
      <c r="D1111" t="str">
        <f t="shared" si="71"/>
        <v/>
      </c>
      <c r="E1111" t="str">
        <f t="shared" si="72"/>
        <v/>
      </c>
      <c r="F1111" t="e">
        <f>VLOOKUP(B1111,'NRG_MS Teams'!$A$1:$G$1981,2,FALSE)</f>
        <v>#N/A</v>
      </c>
      <c r="G1111" t="str">
        <f t="shared" si="73"/>
        <v/>
      </c>
      <c r="H1111" t="str">
        <f t="shared" si="74"/>
        <v/>
      </c>
      <c r="I1111" t="e">
        <f>VLOOKUP(B1111,NRG_IBM!$A$1:$G$1986,2,FALSE)</f>
        <v>#N/A</v>
      </c>
    </row>
    <row r="1112" spans="3:9" x14ac:dyDescent="0.25">
      <c r="C1112" t="str">
        <f>IFERROR(VLOOKUP(B1112,'NRG_MS Teams'!$A$1:$G$1981,2,FALSE),"")</f>
        <v/>
      </c>
      <c r="D1112" t="str">
        <f t="shared" si="71"/>
        <v/>
      </c>
      <c r="E1112" t="str">
        <f t="shared" si="72"/>
        <v/>
      </c>
      <c r="F1112" t="e">
        <f>VLOOKUP(B1112,'NRG_MS Teams'!$A$1:$G$1981,2,FALSE)</f>
        <v>#N/A</v>
      </c>
      <c r="G1112" t="str">
        <f t="shared" si="73"/>
        <v/>
      </c>
      <c r="H1112" t="str">
        <f t="shared" si="74"/>
        <v/>
      </c>
      <c r="I1112" t="e">
        <f>VLOOKUP(B1112,NRG_IBM!$A$1:$G$1986,2,FALSE)</f>
        <v>#N/A</v>
      </c>
    </row>
    <row r="1113" spans="3:9" x14ac:dyDescent="0.25">
      <c r="C1113" t="str">
        <f>IFERROR(VLOOKUP(B1113,'NRG_MS Teams'!$A$1:$G$1981,2,FALSE),"")</f>
        <v/>
      </c>
      <c r="D1113" t="str">
        <f t="shared" si="71"/>
        <v/>
      </c>
      <c r="E1113" t="str">
        <f t="shared" si="72"/>
        <v/>
      </c>
      <c r="F1113" t="e">
        <f>VLOOKUP(B1113,'NRG_MS Teams'!$A$1:$G$1981,2,FALSE)</f>
        <v>#N/A</v>
      </c>
      <c r="G1113" t="str">
        <f t="shared" si="73"/>
        <v/>
      </c>
      <c r="H1113" t="str">
        <f t="shared" si="74"/>
        <v/>
      </c>
      <c r="I1113" t="e">
        <f>VLOOKUP(B1113,NRG_IBM!$A$1:$G$1986,2,FALSE)</f>
        <v>#N/A</v>
      </c>
    </row>
    <row r="1114" spans="3:9" x14ac:dyDescent="0.25">
      <c r="C1114" t="str">
        <f>IFERROR(VLOOKUP(B1114,'NRG_MS Teams'!$A$1:$G$1981,2,FALSE),"")</f>
        <v/>
      </c>
      <c r="D1114" t="str">
        <f t="shared" si="71"/>
        <v/>
      </c>
      <c r="E1114" t="str">
        <f t="shared" si="72"/>
        <v/>
      </c>
      <c r="F1114" t="e">
        <f>VLOOKUP(B1114,'NRG_MS Teams'!$A$1:$G$1981,2,FALSE)</f>
        <v>#N/A</v>
      </c>
      <c r="G1114" t="str">
        <f t="shared" si="73"/>
        <v/>
      </c>
      <c r="H1114" t="str">
        <f t="shared" si="74"/>
        <v/>
      </c>
      <c r="I1114" t="e">
        <f>VLOOKUP(B1114,NRG_IBM!$A$1:$G$1986,2,FALSE)</f>
        <v>#N/A</v>
      </c>
    </row>
    <row r="1115" spans="3:9" x14ac:dyDescent="0.25">
      <c r="C1115" t="str">
        <f>IFERROR(VLOOKUP(B1115,'NRG_MS Teams'!$A$1:$G$1981,2,FALSE),"")</f>
        <v/>
      </c>
      <c r="D1115" t="str">
        <f t="shared" si="71"/>
        <v/>
      </c>
      <c r="E1115" t="str">
        <f t="shared" si="72"/>
        <v/>
      </c>
      <c r="F1115" t="e">
        <f>VLOOKUP(B1115,'NRG_MS Teams'!$A$1:$G$1981,2,FALSE)</f>
        <v>#N/A</v>
      </c>
      <c r="G1115" t="str">
        <f t="shared" si="73"/>
        <v/>
      </c>
      <c r="H1115" t="str">
        <f t="shared" si="74"/>
        <v/>
      </c>
      <c r="I1115" t="e">
        <f>VLOOKUP(B1115,NRG_IBM!$A$1:$G$1986,2,FALSE)</f>
        <v>#N/A</v>
      </c>
    </row>
    <row r="1116" spans="3:9" x14ac:dyDescent="0.25">
      <c r="C1116" t="str">
        <f>IFERROR(VLOOKUP(B1116,'NRG_MS Teams'!$A$1:$G$1981,2,FALSE),"")</f>
        <v/>
      </c>
      <c r="D1116" t="str">
        <f t="shared" si="71"/>
        <v/>
      </c>
      <c r="E1116" t="str">
        <f t="shared" si="72"/>
        <v/>
      </c>
      <c r="F1116" t="e">
        <f>VLOOKUP(B1116,'NRG_MS Teams'!$A$1:$G$1981,2,FALSE)</f>
        <v>#N/A</v>
      </c>
      <c r="G1116" t="str">
        <f t="shared" si="73"/>
        <v/>
      </c>
      <c r="H1116" t="str">
        <f t="shared" si="74"/>
        <v/>
      </c>
      <c r="I1116" t="e">
        <f>VLOOKUP(B1116,NRG_IBM!$A$1:$G$1986,2,FALSE)</f>
        <v>#N/A</v>
      </c>
    </row>
    <row r="1117" spans="3:9" x14ac:dyDescent="0.25">
      <c r="C1117" t="str">
        <f>IFERROR(VLOOKUP(B1117,'NRG_MS Teams'!$A$1:$G$1981,2,FALSE),"")</f>
        <v/>
      </c>
      <c r="D1117" t="str">
        <f t="shared" si="71"/>
        <v/>
      </c>
      <c r="E1117" t="str">
        <f t="shared" si="72"/>
        <v/>
      </c>
      <c r="F1117" t="e">
        <f>VLOOKUP(B1117,'NRG_MS Teams'!$A$1:$G$1981,2,FALSE)</f>
        <v>#N/A</v>
      </c>
      <c r="G1117" t="str">
        <f t="shared" si="73"/>
        <v/>
      </c>
      <c r="H1117" t="str">
        <f t="shared" si="74"/>
        <v/>
      </c>
      <c r="I1117" t="e">
        <f>VLOOKUP(B1117,NRG_IBM!$A$1:$G$1986,2,FALSE)</f>
        <v>#N/A</v>
      </c>
    </row>
    <row r="1118" spans="3:9" x14ac:dyDescent="0.25">
      <c r="C1118" t="str">
        <f>IFERROR(VLOOKUP(B1118,'NRG_MS Teams'!$A$1:$G$1981,2,FALSE),"")</f>
        <v/>
      </c>
      <c r="D1118" t="str">
        <f t="shared" si="71"/>
        <v/>
      </c>
      <c r="E1118" t="str">
        <f t="shared" si="72"/>
        <v/>
      </c>
      <c r="F1118" t="e">
        <f>VLOOKUP(B1118,'NRG_MS Teams'!$A$1:$G$1981,2,FALSE)</f>
        <v>#N/A</v>
      </c>
      <c r="G1118" t="str">
        <f t="shared" si="73"/>
        <v/>
      </c>
      <c r="H1118" t="str">
        <f t="shared" si="74"/>
        <v/>
      </c>
      <c r="I1118" t="e">
        <f>VLOOKUP(B1118,NRG_IBM!$A$1:$G$1986,2,FALSE)</f>
        <v>#N/A</v>
      </c>
    </row>
    <row r="1119" spans="3:9" x14ac:dyDescent="0.25">
      <c r="C1119" t="str">
        <f>IFERROR(VLOOKUP(B1119,'NRG_MS Teams'!$A$1:$G$1981,2,FALSE),"")</f>
        <v/>
      </c>
      <c r="D1119" t="str">
        <f t="shared" si="71"/>
        <v/>
      </c>
      <c r="E1119" t="str">
        <f t="shared" si="72"/>
        <v/>
      </c>
      <c r="F1119" t="e">
        <f>VLOOKUP(B1119,'NRG_MS Teams'!$A$1:$G$1981,2,FALSE)</f>
        <v>#N/A</v>
      </c>
      <c r="G1119" t="str">
        <f t="shared" si="73"/>
        <v/>
      </c>
      <c r="H1119" t="str">
        <f t="shared" si="74"/>
        <v/>
      </c>
      <c r="I1119" t="e">
        <f>VLOOKUP(B1119,NRG_IBM!$A$1:$G$1986,2,FALSE)</f>
        <v>#N/A</v>
      </c>
    </row>
    <row r="1120" spans="3:9" x14ac:dyDescent="0.25">
      <c r="C1120" t="str">
        <f>IFERROR(VLOOKUP(B1120,'NRG_MS Teams'!$A$1:$G$1981,2,FALSE),"")</f>
        <v/>
      </c>
      <c r="D1120" t="str">
        <f t="shared" si="71"/>
        <v/>
      </c>
      <c r="E1120" t="str">
        <f t="shared" si="72"/>
        <v/>
      </c>
      <c r="F1120" t="e">
        <f>VLOOKUP(B1120,'NRG_MS Teams'!$A$1:$G$1981,2,FALSE)</f>
        <v>#N/A</v>
      </c>
      <c r="G1120" t="str">
        <f t="shared" si="73"/>
        <v/>
      </c>
      <c r="H1120" t="str">
        <f t="shared" si="74"/>
        <v/>
      </c>
      <c r="I1120" t="e">
        <f>VLOOKUP(B1120,NRG_IBM!$A$1:$G$1986,2,FALSE)</f>
        <v>#N/A</v>
      </c>
    </row>
    <row r="1121" spans="3:9" x14ac:dyDescent="0.25">
      <c r="C1121" t="str">
        <f>IFERROR(VLOOKUP(B1121,'NRG_MS Teams'!$A$1:$G$1981,2,FALSE),"")</f>
        <v/>
      </c>
      <c r="D1121" t="str">
        <f t="shared" si="71"/>
        <v/>
      </c>
      <c r="E1121" t="str">
        <f t="shared" si="72"/>
        <v/>
      </c>
      <c r="F1121" t="e">
        <f>VLOOKUP(B1121,'NRG_MS Teams'!$A$1:$G$1981,2,FALSE)</f>
        <v>#N/A</v>
      </c>
      <c r="G1121" t="str">
        <f t="shared" si="73"/>
        <v/>
      </c>
      <c r="H1121" t="str">
        <f t="shared" si="74"/>
        <v/>
      </c>
      <c r="I1121" t="e">
        <f>VLOOKUP(B1121,NRG_IBM!$A$1:$G$1986,2,FALSE)</f>
        <v>#N/A</v>
      </c>
    </row>
    <row r="1122" spans="3:9" x14ac:dyDescent="0.25">
      <c r="C1122" t="str">
        <f>IFERROR(VLOOKUP(B1122,'NRG_MS Teams'!$A$1:$G$1981,2,FALSE),"")</f>
        <v/>
      </c>
      <c r="D1122" t="str">
        <f t="shared" si="71"/>
        <v/>
      </c>
      <c r="E1122" t="str">
        <f t="shared" si="72"/>
        <v/>
      </c>
      <c r="F1122" t="e">
        <f>VLOOKUP(B1122,'NRG_MS Teams'!$A$1:$G$1981,2,FALSE)</f>
        <v>#N/A</v>
      </c>
      <c r="G1122" t="str">
        <f t="shared" si="73"/>
        <v/>
      </c>
      <c r="H1122" t="str">
        <f t="shared" si="74"/>
        <v/>
      </c>
      <c r="I1122" t="e">
        <f>VLOOKUP(B1122,NRG_IBM!$A$1:$G$1986,2,FALSE)</f>
        <v>#N/A</v>
      </c>
    </row>
    <row r="1123" spans="3:9" x14ac:dyDescent="0.25">
      <c r="C1123" t="str">
        <f>IFERROR(VLOOKUP(B1123,'NRG_MS Teams'!$A$1:$G$1981,2,FALSE),"")</f>
        <v/>
      </c>
      <c r="D1123" t="str">
        <f t="shared" si="71"/>
        <v/>
      </c>
      <c r="E1123" t="str">
        <f t="shared" si="72"/>
        <v/>
      </c>
      <c r="F1123" t="e">
        <f>VLOOKUP(B1123,'NRG_MS Teams'!$A$1:$G$1981,2,FALSE)</f>
        <v>#N/A</v>
      </c>
      <c r="G1123" t="str">
        <f t="shared" si="73"/>
        <v/>
      </c>
      <c r="H1123" t="str">
        <f t="shared" si="74"/>
        <v/>
      </c>
      <c r="I1123" t="e">
        <f>VLOOKUP(B1123,NRG_IBM!$A$1:$G$1986,2,FALSE)</f>
        <v>#N/A</v>
      </c>
    </row>
    <row r="1124" spans="3:9" x14ac:dyDescent="0.25">
      <c r="C1124" t="str">
        <f>IFERROR(VLOOKUP(B1124,'NRG_MS Teams'!$A$1:$G$1981,2,FALSE),"")</f>
        <v/>
      </c>
      <c r="D1124" t="str">
        <f t="shared" si="71"/>
        <v/>
      </c>
      <c r="E1124" t="str">
        <f t="shared" si="72"/>
        <v/>
      </c>
      <c r="F1124" t="e">
        <f>VLOOKUP(B1124,'NRG_MS Teams'!$A$1:$G$1981,2,FALSE)</f>
        <v>#N/A</v>
      </c>
      <c r="G1124" t="str">
        <f t="shared" si="73"/>
        <v/>
      </c>
      <c r="H1124" t="str">
        <f t="shared" si="74"/>
        <v/>
      </c>
      <c r="I1124" t="e">
        <f>VLOOKUP(B1124,NRG_IBM!$A$1:$G$1986,2,FALSE)</f>
        <v>#N/A</v>
      </c>
    </row>
    <row r="1125" spans="3:9" x14ac:dyDescent="0.25">
      <c r="C1125" t="str">
        <f>IFERROR(VLOOKUP(B1125,'NRG_MS Teams'!$A$1:$G$1981,2,FALSE),"")</f>
        <v/>
      </c>
      <c r="D1125" t="str">
        <f t="shared" si="71"/>
        <v/>
      </c>
      <c r="E1125" t="str">
        <f t="shared" si="72"/>
        <v/>
      </c>
      <c r="F1125" t="e">
        <f>VLOOKUP(B1125,'NRG_MS Teams'!$A$1:$G$1981,2,FALSE)</f>
        <v>#N/A</v>
      </c>
      <c r="G1125" t="str">
        <f t="shared" si="73"/>
        <v/>
      </c>
      <c r="H1125" t="str">
        <f t="shared" si="74"/>
        <v/>
      </c>
      <c r="I1125" t="e">
        <f>VLOOKUP(B1125,NRG_IBM!$A$1:$G$1986,2,FALSE)</f>
        <v>#N/A</v>
      </c>
    </row>
    <row r="1126" spans="3:9" x14ac:dyDescent="0.25">
      <c r="C1126" t="str">
        <f>IFERROR(VLOOKUP(B1126,'NRG_MS Teams'!$A$1:$G$1981,2,FALSE),"")</f>
        <v/>
      </c>
      <c r="D1126" t="str">
        <f t="shared" si="71"/>
        <v/>
      </c>
      <c r="E1126" t="str">
        <f t="shared" si="72"/>
        <v/>
      </c>
      <c r="F1126" t="e">
        <f>VLOOKUP(B1126,'NRG_MS Teams'!$A$1:$G$1981,2,FALSE)</f>
        <v>#N/A</v>
      </c>
      <c r="G1126" t="str">
        <f t="shared" si="73"/>
        <v/>
      </c>
      <c r="H1126" t="str">
        <f t="shared" si="74"/>
        <v/>
      </c>
      <c r="I1126" t="e">
        <f>VLOOKUP(B1126,NRG_IBM!$A$1:$G$1986,2,FALSE)</f>
        <v>#N/A</v>
      </c>
    </row>
    <row r="1127" spans="3:9" x14ac:dyDescent="0.25">
      <c r="C1127" t="str">
        <f>IFERROR(VLOOKUP(B1127,'NRG_MS Teams'!$A$1:$G$1981,2,FALSE),"")</f>
        <v/>
      </c>
      <c r="D1127" t="str">
        <f t="shared" si="71"/>
        <v/>
      </c>
      <c r="E1127" t="str">
        <f t="shared" si="72"/>
        <v/>
      </c>
      <c r="F1127" t="e">
        <f>VLOOKUP(B1127,'NRG_MS Teams'!$A$1:$G$1981,2,FALSE)</f>
        <v>#N/A</v>
      </c>
      <c r="G1127" t="str">
        <f t="shared" si="73"/>
        <v/>
      </c>
      <c r="H1127" t="str">
        <f t="shared" si="74"/>
        <v/>
      </c>
      <c r="I1127" t="e">
        <f>VLOOKUP(B1127,NRG_IBM!$A$1:$G$1986,2,FALSE)</f>
        <v>#N/A</v>
      </c>
    </row>
    <row r="1128" spans="3:9" x14ac:dyDescent="0.25">
      <c r="C1128" t="str">
        <f>IFERROR(VLOOKUP(B1128,'NRG_MS Teams'!$A$1:$G$1981,2,FALSE),"")</f>
        <v/>
      </c>
      <c r="D1128" t="str">
        <f t="shared" si="71"/>
        <v/>
      </c>
      <c r="E1128" t="str">
        <f t="shared" si="72"/>
        <v/>
      </c>
      <c r="F1128" t="e">
        <f>VLOOKUP(B1128,'NRG_MS Teams'!$A$1:$G$1981,2,FALSE)</f>
        <v>#N/A</v>
      </c>
      <c r="G1128" t="str">
        <f t="shared" si="73"/>
        <v/>
      </c>
      <c r="H1128" t="str">
        <f t="shared" si="74"/>
        <v/>
      </c>
      <c r="I1128" t="e">
        <f>VLOOKUP(B1128,NRG_IBM!$A$1:$G$1986,2,FALSE)</f>
        <v>#N/A</v>
      </c>
    </row>
    <row r="1129" spans="3:9" x14ac:dyDescent="0.25">
      <c r="C1129" t="str">
        <f>IFERROR(VLOOKUP(B1129,'NRG_MS Teams'!$A$1:$G$1981,2,FALSE),"")</f>
        <v/>
      </c>
      <c r="D1129" t="str">
        <f t="shared" si="71"/>
        <v/>
      </c>
      <c r="E1129" t="str">
        <f t="shared" si="72"/>
        <v/>
      </c>
      <c r="F1129" t="e">
        <f>VLOOKUP(B1129,'NRG_MS Teams'!$A$1:$G$1981,2,FALSE)</f>
        <v>#N/A</v>
      </c>
      <c r="G1129" t="str">
        <f t="shared" si="73"/>
        <v/>
      </c>
      <c r="H1129" t="str">
        <f t="shared" si="74"/>
        <v/>
      </c>
      <c r="I1129" t="e">
        <f>VLOOKUP(B1129,NRG_IBM!$A$1:$G$1986,2,FALSE)</f>
        <v>#N/A</v>
      </c>
    </row>
    <row r="1130" spans="3:9" x14ac:dyDescent="0.25">
      <c r="C1130" t="str">
        <f>IFERROR(VLOOKUP(B1130,'NRG_MS Teams'!$A$1:$G$1981,2,FALSE),"")</f>
        <v/>
      </c>
      <c r="D1130" t="str">
        <f t="shared" si="71"/>
        <v/>
      </c>
      <c r="E1130" t="str">
        <f t="shared" si="72"/>
        <v/>
      </c>
      <c r="F1130" t="e">
        <f>VLOOKUP(B1130,'NRG_MS Teams'!$A$1:$G$1981,2,FALSE)</f>
        <v>#N/A</v>
      </c>
      <c r="G1130" t="str">
        <f t="shared" si="73"/>
        <v/>
      </c>
      <c r="H1130" t="str">
        <f t="shared" si="74"/>
        <v/>
      </c>
      <c r="I1130" t="e">
        <f>VLOOKUP(B1130,NRG_IBM!$A$1:$G$1986,2,FALSE)</f>
        <v>#N/A</v>
      </c>
    </row>
    <row r="1131" spans="3:9" x14ac:dyDescent="0.25">
      <c r="C1131" t="str">
        <f>IFERROR(VLOOKUP(B1131,'NRG_MS Teams'!$A$1:$G$1981,2,FALSE),"")</f>
        <v/>
      </c>
      <c r="D1131" t="str">
        <f t="shared" si="71"/>
        <v/>
      </c>
      <c r="E1131" t="str">
        <f t="shared" si="72"/>
        <v/>
      </c>
      <c r="F1131" t="e">
        <f>VLOOKUP(B1131,'NRG_MS Teams'!$A$1:$G$1981,2,FALSE)</f>
        <v>#N/A</v>
      </c>
      <c r="G1131" t="str">
        <f t="shared" si="73"/>
        <v/>
      </c>
      <c r="H1131" t="str">
        <f t="shared" si="74"/>
        <v/>
      </c>
      <c r="I1131" t="e">
        <f>VLOOKUP(B1131,NRG_IBM!$A$1:$G$1986,2,FALSE)</f>
        <v>#N/A</v>
      </c>
    </row>
    <row r="1132" spans="3:9" x14ac:dyDescent="0.25">
      <c r="C1132" t="str">
        <f>IFERROR(VLOOKUP(B1132,'NRG_MS Teams'!$A$1:$G$1981,2,FALSE),"")</f>
        <v/>
      </c>
      <c r="D1132" t="str">
        <f t="shared" si="71"/>
        <v/>
      </c>
      <c r="E1132" t="str">
        <f t="shared" si="72"/>
        <v/>
      </c>
      <c r="F1132" t="e">
        <f>VLOOKUP(B1132,'NRG_MS Teams'!$A$1:$G$1981,2,FALSE)</f>
        <v>#N/A</v>
      </c>
      <c r="G1132" t="str">
        <f t="shared" si="73"/>
        <v/>
      </c>
      <c r="H1132" t="str">
        <f t="shared" si="74"/>
        <v/>
      </c>
      <c r="I1132" t="e">
        <f>VLOOKUP(B1132,NRG_IBM!$A$1:$G$1986,2,FALSE)</f>
        <v>#N/A</v>
      </c>
    </row>
    <row r="1133" spans="3:9" x14ac:dyDescent="0.25">
      <c r="C1133" t="str">
        <f>IFERROR(VLOOKUP(B1133,'NRG_MS Teams'!$A$1:$G$1981,2,FALSE),"")</f>
        <v/>
      </c>
      <c r="D1133" t="str">
        <f t="shared" si="71"/>
        <v/>
      </c>
      <c r="E1133" t="str">
        <f t="shared" si="72"/>
        <v/>
      </c>
      <c r="F1133" t="e">
        <f>VLOOKUP(B1133,'NRG_MS Teams'!$A$1:$G$1981,2,FALSE)</f>
        <v>#N/A</v>
      </c>
      <c r="G1133" t="str">
        <f t="shared" si="73"/>
        <v/>
      </c>
      <c r="H1133" t="str">
        <f t="shared" si="74"/>
        <v/>
      </c>
      <c r="I1133" t="e">
        <f>VLOOKUP(B1133,NRG_IBM!$A$1:$G$1986,2,FALSE)</f>
        <v>#N/A</v>
      </c>
    </row>
    <row r="1134" spans="3:9" x14ac:dyDescent="0.25">
      <c r="C1134" t="str">
        <f>IFERROR(VLOOKUP(B1134,'NRG_MS Teams'!$A$1:$G$1981,2,FALSE),"")</f>
        <v/>
      </c>
      <c r="D1134" t="str">
        <f t="shared" si="71"/>
        <v/>
      </c>
      <c r="E1134" t="str">
        <f t="shared" si="72"/>
        <v/>
      </c>
      <c r="F1134" t="e">
        <f>VLOOKUP(B1134,'NRG_MS Teams'!$A$1:$G$1981,2,FALSE)</f>
        <v>#N/A</v>
      </c>
      <c r="G1134" t="str">
        <f t="shared" si="73"/>
        <v/>
      </c>
      <c r="H1134" t="str">
        <f t="shared" si="74"/>
        <v/>
      </c>
      <c r="I1134" t="e">
        <f>VLOOKUP(B1134,NRG_IBM!$A$1:$G$1986,2,FALSE)</f>
        <v>#N/A</v>
      </c>
    </row>
    <row r="1135" spans="3:9" x14ac:dyDescent="0.25">
      <c r="C1135" t="str">
        <f>IFERROR(VLOOKUP(B1135,'NRG_MS Teams'!$A$1:$G$1981,2,FALSE),"")</f>
        <v/>
      </c>
      <c r="D1135" t="str">
        <f t="shared" si="71"/>
        <v/>
      </c>
      <c r="E1135" t="str">
        <f t="shared" si="72"/>
        <v/>
      </c>
      <c r="F1135" t="e">
        <f>VLOOKUP(B1135,'NRG_MS Teams'!$A$1:$G$1981,2,FALSE)</f>
        <v>#N/A</v>
      </c>
      <c r="G1135" t="str">
        <f t="shared" si="73"/>
        <v/>
      </c>
      <c r="H1135" t="str">
        <f t="shared" si="74"/>
        <v/>
      </c>
      <c r="I1135" t="e">
        <f>VLOOKUP(B1135,NRG_IBM!$A$1:$G$1986,2,FALSE)</f>
        <v>#N/A</v>
      </c>
    </row>
    <row r="1136" spans="3:9" x14ac:dyDescent="0.25">
      <c r="C1136" t="str">
        <f>IFERROR(VLOOKUP(B1136,'NRG_MS Teams'!$A$1:$G$1981,2,FALSE),"")</f>
        <v/>
      </c>
      <c r="D1136" t="str">
        <f t="shared" si="71"/>
        <v/>
      </c>
      <c r="E1136" t="str">
        <f t="shared" si="72"/>
        <v/>
      </c>
      <c r="F1136" t="e">
        <f>VLOOKUP(B1136,'NRG_MS Teams'!$A$1:$G$1981,2,FALSE)</f>
        <v>#N/A</v>
      </c>
      <c r="G1136" t="str">
        <f t="shared" si="73"/>
        <v/>
      </c>
      <c r="H1136" t="str">
        <f t="shared" si="74"/>
        <v/>
      </c>
      <c r="I1136" t="e">
        <f>VLOOKUP(B1136,NRG_IBM!$A$1:$G$1986,2,FALSE)</f>
        <v>#N/A</v>
      </c>
    </row>
    <row r="1137" spans="3:9" x14ac:dyDescent="0.25">
      <c r="C1137" t="str">
        <f>IFERROR(VLOOKUP(B1137,'NRG_MS Teams'!$A$1:$G$1981,2,FALSE),"")</f>
        <v/>
      </c>
      <c r="D1137" t="str">
        <f t="shared" si="71"/>
        <v/>
      </c>
      <c r="E1137" t="str">
        <f t="shared" si="72"/>
        <v/>
      </c>
      <c r="F1137" t="e">
        <f>VLOOKUP(B1137,'NRG_MS Teams'!$A$1:$G$1981,2,FALSE)</f>
        <v>#N/A</v>
      </c>
      <c r="G1137" t="str">
        <f t="shared" si="73"/>
        <v/>
      </c>
      <c r="H1137" t="str">
        <f t="shared" si="74"/>
        <v/>
      </c>
      <c r="I1137" t="e">
        <f>VLOOKUP(B1137,NRG_IBM!$A$1:$G$1986,2,FALSE)</f>
        <v>#N/A</v>
      </c>
    </row>
    <row r="1138" spans="3:9" x14ac:dyDescent="0.25">
      <c r="C1138" t="str">
        <f>IFERROR(VLOOKUP(B1138,'NRG_MS Teams'!$A$1:$G$1981,2,FALSE),"")</f>
        <v/>
      </c>
      <c r="D1138" t="str">
        <f t="shared" si="71"/>
        <v/>
      </c>
      <c r="E1138" t="str">
        <f t="shared" si="72"/>
        <v/>
      </c>
      <c r="F1138" t="e">
        <f>VLOOKUP(B1138,'NRG_MS Teams'!$A$1:$G$1981,2,FALSE)</f>
        <v>#N/A</v>
      </c>
      <c r="G1138" t="str">
        <f t="shared" si="73"/>
        <v/>
      </c>
      <c r="H1138" t="str">
        <f t="shared" si="74"/>
        <v/>
      </c>
      <c r="I1138" t="e">
        <f>VLOOKUP(B1138,NRG_IBM!$A$1:$G$1986,2,FALSE)</f>
        <v>#N/A</v>
      </c>
    </row>
    <row r="1139" spans="3:9" x14ac:dyDescent="0.25">
      <c r="C1139" t="str">
        <f>IFERROR(VLOOKUP(B1139,'NRG_MS Teams'!$A$1:$G$1981,2,FALSE),"")</f>
        <v/>
      </c>
      <c r="D1139" t="str">
        <f t="shared" si="71"/>
        <v/>
      </c>
      <c r="E1139" t="str">
        <f t="shared" si="72"/>
        <v/>
      </c>
      <c r="F1139" t="e">
        <f>VLOOKUP(B1139,'NRG_MS Teams'!$A$1:$G$1981,2,FALSE)</f>
        <v>#N/A</v>
      </c>
      <c r="G1139" t="str">
        <f t="shared" si="73"/>
        <v/>
      </c>
      <c r="H1139" t="str">
        <f t="shared" si="74"/>
        <v/>
      </c>
      <c r="I1139" t="e">
        <f>VLOOKUP(B1139,NRG_IBM!$A$1:$G$1986,2,FALSE)</f>
        <v>#N/A</v>
      </c>
    </row>
    <row r="1140" spans="3:9" x14ac:dyDescent="0.25">
      <c r="C1140" t="str">
        <f>IFERROR(VLOOKUP(B1140,'NRG_MS Teams'!$A$1:$G$1981,2,FALSE),"")</f>
        <v/>
      </c>
      <c r="D1140" t="str">
        <f t="shared" si="71"/>
        <v/>
      </c>
      <c r="E1140" t="str">
        <f t="shared" si="72"/>
        <v/>
      </c>
      <c r="F1140" t="e">
        <f>VLOOKUP(B1140,'NRG_MS Teams'!$A$1:$G$1981,2,FALSE)</f>
        <v>#N/A</v>
      </c>
      <c r="G1140" t="str">
        <f t="shared" si="73"/>
        <v/>
      </c>
      <c r="H1140" t="str">
        <f t="shared" si="74"/>
        <v/>
      </c>
      <c r="I1140" t="e">
        <f>VLOOKUP(B1140,NRG_IBM!$A$1:$G$1986,2,FALSE)</f>
        <v>#N/A</v>
      </c>
    </row>
    <row r="1141" spans="3:9" x14ac:dyDescent="0.25">
      <c r="C1141" t="str">
        <f>IFERROR(VLOOKUP(B1141,'NRG_MS Teams'!$A$1:$G$1981,2,FALSE),"")</f>
        <v/>
      </c>
      <c r="D1141" t="str">
        <f t="shared" si="71"/>
        <v/>
      </c>
      <c r="E1141" t="str">
        <f t="shared" si="72"/>
        <v/>
      </c>
      <c r="F1141" t="e">
        <f>VLOOKUP(B1141,'NRG_MS Teams'!$A$1:$G$1981,2,FALSE)</f>
        <v>#N/A</v>
      </c>
      <c r="G1141" t="str">
        <f t="shared" si="73"/>
        <v/>
      </c>
      <c r="H1141" t="str">
        <f t="shared" si="74"/>
        <v/>
      </c>
      <c r="I1141" t="e">
        <f>VLOOKUP(B1141,NRG_IBM!$A$1:$G$1986,2,FALSE)</f>
        <v>#N/A</v>
      </c>
    </row>
    <row r="1142" spans="3:9" x14ac:dyDescent="0.25">
      <c r="C1142" t="str">
        <f>IFERROR(VLOOKUP(B1142,'NRG_MS Teams'!$A$1:$G$1981,2,FALSE),"")</f>
        <v/>
      </c>
      <c r="D1142" t="str">
        <f t="shared" si="71"/>
        <v/>
      </c>
      <c r="E1142" t="str">
        <f t="shared" si="72"/>
        <v/>
      </c>
      <c r="F1142" t="e">
        <f>VLOOKUP(B1142,'NRG_MS Teams'!$A$1:$G$1981,2,FALSE)</f>
        <v>#N/A</v>
      </c>
      <c r="G1142" t="str">
        <f t="shared" si="73"/>
        <v/>
      </c>
      <c r="H1142" t="str">
        <f t="shared" si="74"/>
        <v/>
      </c>
      <c r="I1142" t="e">
        <f>VLOOKUP(B1142,NRG_IBM!$A$1:$G$1986,2,FALSE)</f>
        <v>#N/A</v>
      </c>
    </row>
    <row r="1143" spans="3:9" x14ac:dyDescent="0.25">
      <c r="C1143" t="str">
        <f>IFERROR(VLOOKUP(B1143,'NRG_MS Teams'!$A$1:$G$1981,2,FALSE),"")</f>
        <v/>
      </c>
      <c r="D1143" t="str">
        <f t="shared" si="71"/>
        <v/>
      </c>
      <c r="E1143" t="str">
        <f t="shared" si="72"/>
        <v/>
      </c>
      <c r="F1143" t="e">
        <f>VLOOKUP(B1143,'NRG_MS Teams'!$A$1:$G$1981,2,FALSE)</f>
        <v>#N/A</v>
      </c>
      <c r="G1143" t="str">
        <f t="shared" si="73"/>
        <v/>
      </c>
      <c r="H1143" t="str">
        <f t="shared" si="74"/>
        <v/>
      </c>
      <c r="I1143" t="e">
        <f>VLOOKUP(B1143,NRG_IBM!$A$1:$G$1986,2,FALSE)</f>
        <v>#N/A</v>
      </c>
    </row>
    <row r="1144" spans="3:9" x14ac:dyDescent="0.25">
      <c r="C1144" t="str">
        <f>IFERROR(VLOOKUP(B1144,'NRG_MS Teams'!$A$1:$G$1981,2,FALSE),"")</f>
        <v/>
      </c>
      <c r="D1144" t="str">
        <f t="shared" si="71"/>
        <v/>
      </c>
      <c r="E1144" t="str">
        <f t="shared" si="72"/>
        <v/>
      </c>
      <c r="F1144" t="e">
        <f>VLOOKUP(B1144,'NRG_MS Teams'!$A$1:$G$1981,2,FALSE)</f>
        <v>#N/A</v>
      </c>
      <c r="G1144" t="str">
        <f t="shared" si="73"/>
        <v/>
      </c>
      <c r="H1144" t="str">
        <f t="shared" si="74"/>
        <v/>
      </c>
      <c r="I1144" t="e">
        <f>VLOOKUP(B1144,NRG_IBM!$A$1:$G$1986,2,FALSE)</f>
        <v>#N/A</v>
      </c>
    </row>
    <row r="1145" spans="3:9" x14ac:dyDescent="0.25">
      <c r="C1145" t="str">
        <f>IFERROR(VLOOKUP(B1145,'NRG_MS Teams'!$A$1:$G$1981,2,FALSE),"")</f>
        <v/>
      </c>
      <c r="D1145" t="str">
        <f t="shared" si="71"/>
        <v/>
      </c>
      <c r="E1145" t="str">
        <f t="shared" si="72"/>
        <v/>
      </c>
      <c r="F1145" t="e">
        <f>VLOOKUP(B1145,'NRG_MS Teams'!$A$1:$G$1981,2,FALSE)</f>
        <v>#N/A</v>
      </c>
      <c r="G1145" t="str">
        <f t="shared" si="73"/>
        <v/>
      </c>
      <c r="H1145" t="str">
        <f t="shared" si="74"/>
        <v/>
      </c>
      <c r="I1145" t="e">
        <f>VLOOKUP(B1145,NRG_IBM!$A$1:$G$1986,2,FALSE)</f>
        <v>#N/A</v>
      </c>
    </row>
    <row r="1146" spans="3:9" x14ac:dyDescent="0.25">
      <c r="C1146" t="str">
        <f>IFERROR(VLOOKUP(B1146,'NRG_MS Teams'!$A$1:$G$1981,2,FALSE),"")</f>
        <v/>
      </c>
      <c r="D1146" t="str">
        <f t="shared" si="71"/>
        <v/>
      </c>
      <c r="E1146" t="str">
        <f t="shared" si="72"/>
        <v/>
      </c>
      <c r="F1146" t="e">
        <f>VLOOKUP(B1146,'NRG_MS Teams'!$A$1:$G$1981,2,FALSE)</f>
        <v>#N/A</v>
      </c>
      <c r="G1146" t="str">
        <f t="shared" si="73"/>
        <v/>
      </c>
      <c r="H1146" t="str">
        <f t="shared" si="74"/>
        <v/>
      </c>
      <c r="I1146" t="e">
        <f>VLOOKUP(B1146,NRG_IBM!$A$1:$G$1986,2,FALSE)</f>
        <v>#N/A</v>
      </c>
    </row>
    <row r="1147" spans="3:9" x14ac:dyDescent="0.25">
      <c r="C1147" t="str">
        <f>IFERROR(VLOOKUP(B1147,'NRG_MS Teams'!$A$1:$G$1981,2,FALSE),"")</f>
        <v/>
      </c>
      <c r="D1147" t="str">
        <f t="shared" si="71"/>
        <v/>
      </c>
      <c r="E1147" t="str">
        <f t="shared" si="72"/>
        <v/>
      </c>
      <c r="F1147" t="e">
        <f>VLOOKUP(B1147,'NRG_MS Teams'!$A$1:$G$1981,2,FALSE)</f>
        <v>#N/A</v>
      </c>
      <c r="G1147" t="str">
        <f t="shared" si="73"/>
        <v/>
      </c>
      <c r="H1147" t="str">
        <f t="shared" si="74"/>
        <v/>
      </c>
      <c r="I1147" t="e">
        <f>VLOOKUP(B1147,NRG_IBM!$A$1:$G$1986,2,FALSE)</f>
        <v>#N/A</v>
      </c>
    </row>
    <row r="1148" spans="3:9" x14ac:dyDescent="0.25">
      <c r="C1148" t="str">
        <f>IFERROR(VLOOKUP(B1148,'NRG_MS Teams'!$A$1:$G$1981,2,FALSE),"")</f>
        <v/>
      </c>
      <c r="D1148" t="str">
        <f t="shared" si="71"/>
        <v/>
      </c>
      <c r="E1148" t="str">
        <f t="shared" si="72"/>
        <v/>
      </c>
      <c r="F1148" t="e">
        <f>VLOOKUP(B1148,'NRG_MS Teams'!$A$1:$G$1981,2,FALSE)</f>
        <v>#N/A</v>
      </c>
      <c r="G1148" t="str">
        <f t="shared" si="73"/>
        <v/>
      </c>
      <c r="H1148" t="str">
        <f t="shared" si="74"/>
        <v/>
      </c>
      <c r="I1148" t="e">
        <f>VLOOKUP(B1148,NRG_IBM!$A$1:$G$1986,2,FALSE)</f>
        <v>#N/A</v>
      </c>
    </row>
    <row r="1149" spans="3:9" x14ac:dyDescent="0.25">
      <c r="C1149" t="str">
        <f>IFERROR(VLOOKUP(B1149,'NRG_MS Teams'!$A$1:$G$1981,2,FALSE),"")</f>
        <v/>
      </c>
      <c r="D1149" t="str">
        <f t="shared" si="71"/>
        <v/>
      </c>
      <c r="E1149" t="str">
        <f t="shared" si="72"/>
        <v/>
      </c>
      <c r="F1149" t="e">
        <f>VLOOKUP(B1149,'NRG_MS Teams'!$A$1:$G$1981,2,FALSE)</f>
        <v>#N/A</v>
      </c>
      <c r="G1149" t="str">
        <f t="shared" si="73"/>
        <v/>
      </c>
      <c r="H1149" t="str">
        <f t="shared" si="74"/>
        <v/>
      </c>
      <c r="I1149" t="e">
        <f>VLOOKUP(B1149,NRG_IBM!$A$1:$G$1986,2,FALSE)</f>
        <v>#N/A</v>
      </c>
    </row>
    <row r="1150" spans="3:9" x14ac:dyDescent="0.25">
      <c r="C1150" t="str">
        <f>IFERROR(VLOOKUP(B1150,'NRG_MS Teams'!$A$1:$G$1981,2,FALSE),"")</f>
        <v/>
      </c>
      <c r="D1150" t="str">
        <f t="shared" si="71"/>
        <v/>
      </c>
      <c r="E1150" t="str">
        <f t="shared" si="72"/>
        <v/>
      </c>
      <c r="F1150" t="e">
        <f>VLOOKUP(B1150,'NRG_MS Teams'!$A$1:$G$1981,2,FALSE)</f>
        <v>#N/A</v>
      </c>
      <c r="G1150" t="str">
        <f t="shared" si="73"/>
        <v/>
      </c>
      <c r="H1150" t="str">
        <f t="shared" si="74"/>
        <v/>
      </c>
      <c r="I1150" t="e">
        <f>VLOOKUP(B1150,NRG_IBM!$A$1:$G$1986,2,FALSE)</f>
        <v>#N/A</v>
      </c>
    </row>
    <row r="1151" spans="3:9" x14ac:dyDescent="0.25">
      <c r="C1151" t="str">
        <f>IFERROR(VLOOKUP(B1151,'NRG_MS Teams'!$A$1:$G$1981,2,FALSE),"")</f>
        <v/>
      </c>
      <c r="D1151" t="str">
        <f t="shared" si="71"/>
        <v/>
      </c>
      <c r="E1151" t="str">
        <f t="shared" si="72"/>
        <v/>
      </c>
      <c r="F1151" t="e">
        <f>VLOOKUP(B1151,'NRG_MS Teams'!$A$1:$G$1981,2,FALSE)</f>
        <v>#N/A</v>
      </c>
      <c r="G1151" t="str">
        <f t="shared" si="73"/>
        <v/>
      </c>
      <c r="H1151" t="str">
        <f t="shared" si="74"/>
        <v/>
      </c>
      <c r="I1151" t="e">
        <f>VLOOKUP(B1151,NRG_IBM!$A$1:$G$1986,2,FALSE)</f>
        <v>#N/A</v>
      </c>
    </row>
    <row r="1152" spans="3:9" x14ac:dyDescent="0.25">
      <c r="C1152" t="str">
        <f>IFERROR(VLOOKUP(B1152,'NRG_MS Teams'!$A$1:$G$1981,2,FALSE),"")</f>
        <v/>
      </c>
      <c r="D1152" t="str">
        <f t="shared" si="71"/>
        <v/>
      </c>
      <c r="E1152" t="str">
        <f t="shared" si="72"/>
        <v/>
      </c>
      <c r="F1152" t="e">
        <f>VLOOKUP(B1152,'NRG_MS Teams'!$A$1:$G$1981,2,FALSE)</f>
        <v>#N/A</v>
      </c>
      <c r="G1152" t="str">
        <f t="shared" si="73"/>
        <v/>
      </c>
      <c r="H1152" t="str">
        <f t="shared" si="74"/>
        <v/>
      </c>
      <c r="I1152" t="e">
        <f>VLOOKUP(B1152,NRG_IBM!$A$1:$G$1986,2,FALSE)</f>
        <v>#N/A</v>
      </c>
    </row>
    <row r="1153" spans="3:9" x14ac:dyDescent="0.25">
      <c r="C1153" t="str">
        <f>IFERROR(VLOOKUP(B1153,'NRG_MS Teams'!$A$1:$G$1981,2,FALSE),"")</f>
        <v/>
      </c>
      <c r="D1153" t="str">
        <f t="shared" ref="D1153:D1216" si="75">IF(E1153="","","x")</f>
        <v/>
      </c>
      <c r="E1153" t="str">
        <f t="shared" si="72"/>
        <v/>
      </c>
      <c r="F1153" t="e">
        <f>VLOOKUP(B1153,'NRG_MS Teams'!$A$1:$G$1981,2,FALSE)</f>
        <v>#N/A</v>
      </c>
      <c r="G1153" t="str">
        <f t="shared" si="73"/>
        <v/>
      </c>
      <c r="H1153" t="str">
        <f t="shared" si="74"/>
        <v/>
      </c>
      <c r="I1153" t="e">
        <f>VLOOKUP(B1153,NRG_IBM!$A$1:$G$1986,2,FALSE)</f>
        <v>#N/A</v>
      </c>
    </row>
    <row r="1154" spans="3:9" x14ac:dyDescent="0.25">
      <c r="C1154" t="str">
        <f>IFERROR(VLOOKUP(B1154,'NRG_MS Teams'!$A$1:$G$1981,2,FALSE),"")</f>
        <v/>
      </c>
      <c r="D1154" t="str">
        <f t="shared" si="75"/>
        <v/>
      </c>
      <c r="E1154" t="str">
        <f t="shared" ref="E1154:E1217" si="76">IFERROR(F1154,"")</f>
        <v/>
      </c>
      <c r="F1154" t="e">
        <f>VLOOKUP(B1154,'NRG_MS Teams'!$A$1:$G$1981,2,FALSE)</f>
        <v>#N/A</v>
      </c>
      <c r="G1154" t="str">
        <f t="shared" ref="G1154:G1217" si="77">IF(H1154="","","x")</f>
        <v/>
      </c>
      <c r="H1154" t="str">
        <f t="shared" ref="H1154:H1217" si="78">IFERROR(I1154,"")</f>
        <v/>
      </c>
      <c r="I1154" t="e">
        <f>VLOOKUP(B1154,NRG_IBM!$A$1:$G$1986,2,FALSE)</f>
        <v>#N/A</v>
      </c>
    </row>
    <row r="1155" spans="3:9" x14ac:dyDescent="0.25">
      <c r="C1155" t="str">
        <f>IFERROR(VLOOKUP(B1155,'NRG_MS Teams'!$A$1:$G$1981,2,FALSE),"")</f>
        <v/>
      </c>
      <c r="D1155" t="str">
        <f t="shared" si="75"/>
        <v/>
      </c>
      <c r="E1155" t="str">
        <f t="shared" si="76"/>
        <v/>
      </c>
      <c r="F1155" t="e">
        <f>VLOOKUP(B1155,'NRG_MS Teams'!$A$1:$G$1981,2,FALSE)</f>
        <v>#N/A</v>
      </c>
      <c r="G1155" t="str">
        <f t="shared" si="77"/>
        <v/>
      </c>
      <c r="H1155" t="str">
        <f t="shared" si="78"/>
        <v/>
      </c>
      <c r="I1155" t="e">
        <f>VLOOKUP(B1155,NRG_IBM!$A$1:$G$1986,2,FALSE)</f>
        <v>#N/A</v>
      </c>
    </row>
    <row r="1156" spans="3:9" x14ac:dyDescent="0.25">
      <c r="C1156" t="str">
        <f>IFERROR(VLOOKUP(B1156,'NRG_MS Teams'!$A$1:$G$1981,2,FALSE),"")</f>
        <v/>
      </c>
      <c r="D1156" t="str">
        <f t="shared" si="75"/>
        <v/>
      </c>
      <c r="E1156" t="str">
        <f t="shared" si="76"/>
        <v/>
      </c>
      <c r="F1156" t="e">
        <f>VLOOKUP(B1156,'NRG_MS Teams'!$A$1:$G$1981,2,FALSE)</f>
        <v>#N/A</v>
      </c>
      <c r="G1156" t="str">
        <f t="shared" si="77"/>
        <v/>
      </c>
      <c r="H1156" t="str">
        <f t="shared" si="78"/>
        <v/>
      </c>
      <c r="I1156" t="e">
        <f>VLOOKUP(B1156,NRG_IBM!$A$1:$G$1986,2,FALSE)</f>
        <v>#N/A</v>
      </c>
    </row>
    <row r="1157" spans="3:9" x14ac:dyDescent="0.25">
      <c r="C1157" t="str">
        <f>IFERROR(VLOOKUP(B1157,'NRG_MS Teams'!$A$1:$G$1981,2,FALSE),"")</f>
        <v/>
      </c>
      <c r="D1157" t="str">
        <f t="shared" si="75"/>
        <v/>
      </c>
      <c r="E1157" t="str">
        <f t="shared" si="76"/>
        <v/>
      </c>
      <c r="F1157" t="e">
        <f>VLOOKUP(B1157,'NRG_MS Teams'!$A$1:$G$1981,2,FALSE)</f>
        <v>#N/A</v>
      </c>
      <c r="G1157" t="str">
        <f t="shared" si="77"/>
        <v/>
      </c>
      <c r="H1157" t="str">
        <f t="shared" si="78"/>
        <v/>
      </c>
      <c r="I1157" t="e">
        <f>VLOOKUP(B1157,NRG_IBM!$A$1:$G$1986,2,FALSE)</f>
        <v>#N/A</v>
      </c>
    </row>
    <row r="1158" spans="3:9" x14ac:dyDescent="0.25">
      <c r="C1158" t="str">
        <f>IFERROR(VLOOKUP(B1158,'NRG_MS Teams'!$A$1:$G$1981,2,FALSE),"")</f>
        <v/>
      </c>
      <c r="D1158" t="str">
        <f t="shared" si="75"/>
        <v/>
      </c>
      <c r="E1158" t="str">
        <f t="shared" si="76"/>
        <v/>
      </c>
      <c r="F1158" t="e">
        <f>VLOOKUP(B1158,'NRG_MS Teams'!$A$1:$G$1981,2,FALSE)</f>
        <v>#N/A</v>
      </c>
      <c r="G1158" t="str">
        <f t="shared" si="77"/>
        <v/>
      </c>
      <c r="H1158" t="str">
        <f t="shared" si="78"/>
        <v/>
      </c>
      <c r="I1158" t="e">
        <f>VLOOKUP(B1158,NRG_IBM!$A$1:$G$1986,2,FALSE)</f>
        <v>#N/A</v>
      </c>
    </row>
    <row r="1159" spans="3:9" x14ac:dyDescent="0.25">
      <c r="C1159" t="str">
        <f>IFERROR(VLOOKUP(B1159,'NRG_MS Teams'!$A$1:$G$1981,2,FALSE),"")</f>
        <v/>
      </c>
      <c r="D1159" t="str">
        <f t="shared" si="75"/>
        <v/>
      </c>
      <c r="E1159" t="str">
        <f t="shared" si="76"/>
        <v/>
      </c>
      <c r="F1159" t="e">
        <f>VLOOKUP(B1159,'NRG_MS Teams'!$A$1:$G$1981,2,FALSE)</f>
        <v>#N/A</v>
      </c>
      <c r="G1159" t="str">
        <f t="shared" si="77"/>
        <v/>
      </c>
      <c r="H1159" t="str">
        <f t="shared" si="78"/>
        <v/>
      </c>
      <c r="I1159" t="e">
        <f>VLOOKUP(B1159,NRG_IBM!$A$1:$G$1986,2,FALSE)</f>
        <v>#N/A</v>
      </c>
    </row>
    <row r="1160" spans="3:9" x14ac:dyDescent="0.25">
      <c r="C1160" t="str">
        <f>IFERROR(VLOOKUP(B1160,'NRG_MS Teams'!$A$1:$G$1981,2,FALSE),"")</f>
        <v/>
      </c>
      <c r="D1160" t="str">
        <f t="shared" si="75"/>
        <v/>
      </c>
      <c r="E1160" t="str">
        <f t="shared" si="76"/>
        <v/>
      </c>
      <c r="F1160" t="e">
        <f>VLOOKUP(B1160,'NRG_MS Teams'!$A$1:$G$1981,2,FALSE)</f>
        <v>#N/A</v>
      </c>
      <c r="G1160" t="str">
        <f t="shared" si="77"/>
        <v/>
      </c>
      <c r="H1160" t="str">
        <f t="shared" si="78"/>
        <v/>
      </c>
      <c r="I1160" t="e">
        <f>VLOOKUP(B1160,NRG_IBM!$A$1:$G$1986,2,FALSE)</f>
        <v>#N/A</v>
      </c>
    </row>
    <row r="1161" spans="3:9" x14ac:dyDescent="0.25">
      <c r="C1161" t="str">
        <f>IFERROR(VLOOKUP(B1161,'NRG_MS Teams'!$A$1:$G$1981,2,FALSE),"")</f>
        <v/>
      </c>
      <c r="D1161" t="str">
        <f t="shared" si="75"/>
        <v/>
      </c>
      <c r="E1161" t="str">
        <f t="shared" si="76"/>
        <v/>
      </c>
      <c r="F1161" t="e">
        <f>VLOOKUP(B1161,'NRG_MS Teams'!$A$1:$G$1981,2,FALSE)</f>
        <v>#N/A</v>
      </c>
      <c r="G1161" t="str">
        <f t="shared" si="77"/>
        <v/>
      </c>
      <c r="H1161" t="str">
        <f t="shared" si="78"/>
        <v/>
      </c>
      <c r="I1161" t="e">
        <f>VLOOKUP(B1161,NRG_IBM!$A$1:$G$1986,2,FALSE)</f>
        <v>#N/A</v>
      </c>
    </row>
    <row r="1162" spans="3:9" x14ac:dyDescent="0.25">
      <c r="C1162" t="str">
        <f>IFERROR(VLOOKUP(B1162,'NRG_MS Teams'!$A$1:$G$1981,2,FALSE),"")</f>
        <v/>
      </c>
      <c r="D1162" t="str">
        <f t="shared" si="75"/>
        <v/>
      </c>
      <c r="E1162" t="str">
        <f t="shared" si="76"/>
        <v/>
      </c>
      <c r="F1162" t="e">
        <f>VLOOKUP(B1162,'NRG_MS Teams'!$A$1:$G$1981,2,FALSE)</f>
        <v>#N/A</v>
      </c>
      <c r="G1162" t="str">
        <f t="shared" si="77"/>
        <v/>
      </c>
      <c r="H1162" t="str">
        <f t="shared" si="78"/>
        <v/>
      </c>
      <c r="I1162" t="e">
        <f>VLOOKUP(B1162,NRG_IBM!$A$1:$G$1986,2,FALSE)</f>
        <v>#N/A</v>
      </c>
    </row>
    <row r="1163" spans="3:9" x14ac:dyDescent="0.25">
      <c r="C1163" t="str">
        <f>IFERROR(VLOOKUP(B1163,'NRG_MS Teams'!$A$1:$G$1981,2,FALSE),"")</f>
        <v/>
      </c>
      <c r="D1163" t="str">
        <f t="shared" si="75"/>
        <v/>
      </c>
      <c r="E1163" t="str">
        <f t="shared" si="76"/>
        <v/>
      </c>
      <c r="F1163" t="e">
        <f>VLOOKUP(B1163,'NRG_MS Teams'!$A$1:$G$1981,2,FALSE)</f>
        <v>#N/A</v>
      </c>
      <c r="G1163" t="str">
        <f t="shared" si="77"/>
        <v/>
      </c>
      <c r="H1163" t="str">
        <f t="shared" si="78"/>
        <v/>
      </c>
      <c r="I1163" t="e">
        <f>VLOOKUP(B1163,NRG_IBM!$A$1:$G$1986,2,FALSE)</f>
        <v>#N/A</v>
      </c>
    </row>
    <row r="1164" spans="3:9" x14ac:dyDescent="0.25">
      <c r="C1164" t="str">
        <f>IFERROR(VLOOKUP(B1164,'NRG_MS Teams'!$A$1:$G$1981,2,FALSE),"")</f>
        <v/>
      </c>
      <c r="D1164" t="str">
        <f t="shared" si="75"/>
        <v/>
      </c>
      <c r="E1164" t="str">
        <f t="shared" si="76"/>
        <v/>
      </c>
      <c r="F1164" t="e">
        <f>VLOOKUP(B1164,'NRG_MS Teams'!$A$1:$G$1981,2,FALSE)</f>
        <v>#N/A</v>
      </c>
      <c r="G1164" t="str">
        <f t="shared" si="77"/>
        <v/>
      </c>
      <c r="H1164" t="str">
        <f t="shared" si="78"/>
        <v/>
      </c>
      <c r="I1164" t="e">
        <f>VLOOKUP(B1164,NRG_IBM!$A$1:$G$1986,2,FALSE)</f>
        <v>#N/A</v>
      </c>
    </row>
    <row r="1165" spans="3:9" x14ac:dyDescent="0.25">
      <c r="C1165" t="str">
        <f>IFERROR(VLOOKUP(B1165,'NRG_MS Teams'!$A$1:$G$1981,2,FALSE),"")</f>
        <v/>
      </c>
      <c r="D1165" t="str">
        <f t="shared" si="75"/>
        <v/>
      </c>
      <c r="E1165" t="str">
        <f t="shared" si="76"/>
        <v/>
      </c>
      <c r="F1165" t="e">
        <f>VLOOKUP(B1165,'NRG_MS Teams'!$A$1:$G$1981,2,FALSE)</f>
        <v>#N/A</v>
      </c>
      <c r="G1165" t="str">
        <f t="shared" si="77"/>
        <v/>
      </c>
      <c r="H1165" t="str">
        <f t="shared" si="78"/>
        <v/>
      </c>
      <c r="I1165" t="e">
        <f>VLOOKUP(B1165,NRG_IBM!$A$1:$G$1986,2,FALSE)</f>
        <v>#N/A</v>
      </c>
    </row>
    <row r="1166" spans="3:9" x14ac:dyDescent="0.25">
      <c r="C1166" t="str">
        <f>IFERROR(VLOOKUP(B1166,'NRG_MS Teams'!$A$1:$G$1981,2,FALSE),"")</f>
        <v/>
      </c>
      <c r="D1166" t="str">
        <f t="shared" si="75"/>
        <v/>
      </c>
      <c r="E1166" t="str">
        <f t="shared" si="76"/>
        <v/>
      </c>
      <c r="F1166" t="e">
        <f>VLOOKUP(B1166,'NRG_MS Teams'!$A$1:$G$1981,2,FALSE)</f>
        <v>#N/A</v>
      </c>
      <c r="G1166" t="str">
        <f t="shared" si="77"/>
        <v/>
      </c>
      <c r="H1166" t="str">
        <f t="shared" si="78"/>
        <v/>
      </c>
      <c r="I1166" t="e">
        <f>VLOOKUP(B1166,NRG_IBM!$A$1:$G$1986,2,FALSE)</f>
        <v>#N/A</v>
      </c>
    </row>
    <row r="1167" spans="3:9" x14ac:dyDescent="0.25">
      <c r="C1167" t="str">
        <f>IFERROR(VLOOKUP(B1167,'NRG_MS Teams'!$A$1:$G$1981,2,FALSE),"")</f>
        <v/>
      </c>
      <c r="D1167" t="str">
        <f t="shared" si="75"/>
        <v/>
      </c>
      <c r="E1167" t="str">
        <f t="shared" si="76"/>
        <v/>
      </c>
      <c r="F1167" t="e">
        <f>VLOOKUP(B1167,'NRG_MS Teams'!$A$1:$G$1981,2,FALSE)</f>
        <v>#N/A</v>
      </c>
      <c r="G1167" t="str">
        <f t="shared" si="77"/>
        <v/>
      </c>
      <c r="H1167" t="str">
        <f t="shared" si="78"/>
        <v/>
      </c>
      <c r="I1167" t="e">
        <f>VLOOKUP(B1167,NRG_IBM!$A$1:$G$1986,2,FALSE)</f>
        <v>#N/A</v>
      </c>
    </row>
    <row r="1168" spans="3:9" x14ac:dyDescent="0.25">
      <c r="C1168" t="str">
        <f>IFERROR(VLOOKUP(B1168,'NRG_MS Teams'!$A$1:$G$1981,2,FALSE),"")</f>
        <v/>
      </c>
      <c r="D1168" t="str">
        <f t="shared" si="75"/>
        <v/>
      </c>
      <c r="E1168" t="str">
        <f t="shared" si="76"/>
        <v/>
      </c>
      <c r="F1168" t="e">
        <f>VLOOKUP(B1168,'NRG_MS Teams'!$A$1:$G$1981,2,FALSE)</f>
        <v>#N/A</v>
      </c>
      <c r="G1168" t="str">
        <f t="shared" si="77"/>
        <v/>
      </c>
      <c r="H1168" t="str">
        <f t="shared" si="78"/>
        <v/>
      </c>
      <c r="I1168" t="e">
        <f>VLOOKUP(B1168,NRG_IBM!$A$1:$G$1986,2,FALSE)</f>
        <v>#N/A</v>
      </c>
    </row>
    <row r="1169" spans="3:9" x14ac:dyDescent="0.25">
      <c r="C1169" t="str">
        <f>IFERROR(VLOOKUP(B1169,'NRG_MS Teams'!$A$1:$G$1981,2,FALSE),"")</f>
        <v/>
      </c>
      <c r="D1169" t="str">
        <f t="shared" si="75"/>
        <v/>
      </c>
      <c r="E1169" t="str">
        <f t="shared" si="76"/>
        <v/>
      </c>
      <c r="F1169" t="e">
        <f>VLOOKUP(B1169,'NRG_MS Teams'!$A$1:$G$1981,2,FALSE)</f>
        <v>#N/A</v>
      </c>
      <c r="G1169" t="str">
        <f t="shared" si="77"/>
        <v/>
      </c>
      <c r="H1169" t="str">
        <f t="shared" si="78"/>
        <v/>
      </c>
      <c r="I1169" t="e">
        <f>VLOOKUP(B1169,NRG_IBM!$A$1:$G$1986,2,FALSE)</f>
        <v>#N/A</v>
      </c>
    </row>
    <row r="1170" spans="3:9" x14ac:dyDescent="0.25">
      <c r="C1170" t="str">
        <f>IFERROR(VLOOKUP(B1170,'NRG_MS Teams'!$A$1:$G$1981,2,FALSE),"")</f>
        <v/>
      </c>
      <c r="D1170" t="str">
        <f t="shared" si="75"/>
        <v/>
      </c>
      <c r="E1170" t="str">
        <f t="shared" si="76"/>
        <v/>
      </c>
      <c r="F1170" t="e">
        <f>VLOOKUP(B1170,'NRG_MS Teams'!$A$1:$G$1981,2,FALSE)</f>
        <v>#N/A</v>
      </c>
      <c r="G1170" t="str">
        <f t="shared" si="77"/>
        <v/>
      </c>
      <c r="H1170" t="str">
        <f t="shared" si="78"/>
        <v/>
      </c>
      <c r="I1170" t="e">
        <f>VLOOKUP(B1170,NRG_IBM!$A$1:$G$1986,2,FALSE)</f>
        <v>#N/A</v>
      </c>
    </row>
    <row r="1171" spans="3:9" x14ac:dyDescent="0.25">
      <c r="C1171" t="str">
        <f>IFERROR(VLOOKUP(B1171,'NRG_MS Teams'!$A$1:$G$1981,2,FALSE),"")</f>
        <v/>
      </c>
      <c r="D1171" t="str">
        <f t="shared" si="75"/>
        <v/>
      </c>
      <c r="E1171" t="str">
        <f t="shared" si="76"/>
        <v/>
      </c>
      <c r="F1171" t="e">
        <f>VLOOKUP(B1171,'NRG_MS Teams'!$A$1:$G$1981,2,FALSE)</f>
        <v>#N/A</v>
      </c>
      <c r="G1171" t="str">
        <f t="shared" si="77"/>
        <v/>
      </c>
      <c r="H1171" t="str">
        <f t="shared" si="78"/>
        <v/>
      </c>
      <c r="I1171" t="e">
        <f>VLOOKUP(B1171,NRG_IBM!$A$1:$G$1986,2,FALSE)</f>
        <v>#N/A</v>
      </c>
    </row>
    <row r="1172" spans="3:9" x14ac:dyDescent="0.25">
      <c r="C1172" t="str">
        <f>IFERROR(VLOOKUP(B1172,'NRG_MS Teams'!$A$1:$G$1981,2,FALSE),"")</f>
        <v/>
      </c>
      <c r="D1172" t="str">
        <f t="shared" si="75"/>
        <v/>
      </c>
      <c r="E1172" t="str">
        <f t="shared" si="76"/>
        <v/>
      </c>
      <c r="F1172" t="e">
        <f>VLOOKUP(B1172,'NRG_MS Teams'!$A$1:$G$1981,2,FALSE)</f>
        <v>#N/A</v>
      </c>
      <c r="G1172" t="str">
        <f t="shared" si="77"/>
        <v/>
      </c>
      <c r="H1172" t="str">
        <f t="shared" si="78"/>
        <v/>
      </c>
      <c r="I1172" t="e">
        <f>VLOOKUP(B1172,NRG_IBM!$A$1:$G$1986,2,FALSE)</f>
        <v>#N/A</v>
      </c>
    </row>
    <row r="1173" spans="3:9" x14ac:dyDescent="0.25">
      <c r="C1173" t="str">
        <f>IFERROR(VLOOKUP(B1173,'NRG_MS Teams'!$A$1:$G$1981,2,FALSE),"")</f>
        <v/>
      </c>
      <c r="D1173" t="str">
        <f t="shared" si="75"/>
        <v/>
      </c>
      <c r="E1173" t="str">
        <f t="shared" si="76"/>
        <v/>
      </c>
      <c r="F1173" t="e">
        <f>VLOOKUP(B1173,'NRG_MS Teams'!$A$1:$G$1981,2,FALSE)</f>
        <v>#N/A</v>
      </c>
      <c r="G1173" t="str">
        <f t="shared" si="77"/>
        <v/>
      </c>
      <c r="H1173" t="str">
        <f t="shared" si="78"/>
        <v/>
      </c>
      <c r="I1173" t="e">
        <f>VLOOKUP(B1173,NRG_IBM!$A$1:$G$1986,2,FALSE)</f>
        <v>#N/A</v>
      </c>
    </row>
    <row r="1174" spans="3:9" x14ac:dyDescent="0.25">
      <c r="C1174" t="str">
        <f>IFERROR(VLOOKUP(B1174,'NRG_MS Teams'!$A$1:$G$1981,2,FALSE),"")</f>
        <v/>
      </c>
      <c r="D1174" t="str">
        <f t="shared" si="75"/>
        <v/>
      </c>
      <c r="E1174" t="str">
        <f t="shared" si="76"/>
        <v/>
      </c>
      <c r="F1174" t="e">
        <f>VLOOKUP(B1174,'NRG_MS Teams'!$A$1:$G$1981,2,FALSE)</f>
        <v>#N/A</v>
      </c>
      <c r="G1174" t="str">
        <f t="shared" si="77"/>
        <v/>
      </c>
      <c r="H1174" t="str">
        <f t="shared" si="78"/>
        <v/>
      </c>
      <c r="I1174" t="e">
        <f>VLOOKUP(B1174,NRG_IBM!$A$1:$G$1986,2,FALSE)</f>
        <v>#N/A</v>
      </c>
    </row>
    <row r="1175" spans="3:9" x14ac:dyDescent="0.25">
      <c r="C1175" t="str">
        <f>IFERROR(VLOOKUP(B1175,'NRG_MS Teams'!$A$1:$G$1981,2,FALSE),"")</f>
        <v/>
      </c>
      <c r="D1175" t="str">
        <f t="shared" si="75"/>
        <v/>
      </c>
      <c r="E1175" t="str">
        <f t="shared" si="76"/>
        <v/>
      </c>
      <c r="F1175" t="e">
        <f>VLOOKUP(B1175,'NRG_MS Teams'!$A$1:$G$1981,2,FALSE)</f>
        <v>#N/A</v>
      </c>
      <c r="G1175" t="str">
        <f t="shared" si="77"/>
        <v/>
      </c>
      <c r="H1175" t="str">
        <f t="shared" si="78"/>
        <v/>
      </c>
      <c r="I1175" t="e">
        <f>VLOOKUP(B1175,NRG_IBM!$A$1:$G$1986,2,FALSE)</f>
        <v>#N/A</v>
      </c>
    </row>
    <row r="1176" spans="3:9" x14ac:dyDescent="0.25">
      <c r="C1176" t="str">
        <f>IFERROR(VLOOKUP(B1176,'NRG_MS Teams'!$A$1:$G$1981,2,FALSE),"")</f>
        <v/>
      </c>
      <c r="D1176" t="str">
        <f t="shared" si="75"/>
        <v/>
      </c>
      <c r="E1176" t="str">
        <f t="shared" si="76"/>
        <v/>
      </c>
      <c r="F1176" t="e">
        <f>VLOOKUP(B1176,'NRG_MS Teams'!$A$1:$G$1981,2,FALSE)</f>
        <v>#N/A</v>
      </c>
      <c r="G1176" t="str">
        <f t="shared" si="77"/>
        <v/>
      </c>
      <c r="H1176" t="str">
        <f t="shared" si="78"/>
        <v/>
      </c>
      <c r="I1176" t="e">
        <f>VLOOKUP(B1176,NRG_IBM!$A$1:$G$1986,2,FALSE)</f>
        <v>#N/A</v>
      </c>
    </row>
    <row r="1177" spans="3:9" x14ac:dyDescent="0.25">
      <c r="C1177" t="str">
        <f>IFERROR(VLOOKUP(B1177,'NRG_MS Teams'!$A$1:$G$1981,2,FALSE),"")</f>
        <v/>
      </c>
      <c r="D1177" t="str">
        <f t="shared" si="75"/>
        <v/>
      </c>
      <c r="E1177" t="str">
        <f t="shared" si="76"/>
        <v/>
      </c>
      <c r="F1177" t="e">
        <f>VLOOKUP(B1177,'NRG_MS Teams'!$A$1:$G$1981,2,FALSE)</f>
        <v>#N/A</v>
      </c>
      <c r="G1177" t="str">
        <f t="shared" si="77"/>
        <v/>
      </c>
      <c r="H1177" t="str">
        <f t="shared" si="78"/>
        <v/>
      </c>
      <c r="I1177" t="e">
        <f>VLOOKUP(B1177,NRG_IBM!$A$1:$G$1986,2,FALSE)</f>
        <v>#N/A</v>
      </c>
    </row>
    <row r="1178" spans="3:9" x14ac:dyDescent="0.25">
      <c r="C1178" t="str">
        <f>IFERROR(VLOOKUP(B1178,'NRG_MS Teams'!$A$1:$G$1981,2,FALSE),"")</f>
        <v/>
      </c>
      <c r="D1178" t="str">
        <f t="shared" si="75"/>
        <v/>
      </c>
      <c r="E1178" t="str">
        <f t="shared" si="76"/>
        <v/>
      </c>
      <c r="F1178" t="e">
        <f>VLOOKUP(B1178,'NRG_MS Teams'!$A$1:$G$1981,2,FALSE)</f>
        <v>#N/A</v>
      </c>
      <c r="G1178" t="str">
        <f t="shared" si="77"/>
        <v/>
      </c>
      <c r="H1178" t="str">
        <f t="shared" si="78"/>
        <v/>
      </c>
      <c r="I1178" t="e">
        <f>VLOOKUP(B1178,NRG_IBM!$A$1:$G$1986,2,FALSE)</f>
        <v>#N/A</v>
      </c>
    </row>
    <row r="1179" spans="3:9" x14ac:dyDescent="0.25">
      <c r="C1179" t="str">
        <f>IFERROR(VLOOKUP(B1179,'NRG_MS Teams'!$A$1:$G$1981,2,FALSE),"")</f>
        <v/>
      </c>
      <c r="D1179" t="str">
        <f t="shared" si="75"/>
        <v/>
      </c>
      <c r="E1179" t="str">
        <f t="shared" si="76"/>
        <v/>
      </c>
      <c r="F1179" t="e">
        <f>VLOOKUP(B1179,'NRG_MS Teams'!$A$1:$G$1981,2,FALSE)</f>
        <v>#N/A</v>
      </c>
      <c r="G1179" t="str">
        <f t="shared" si="77"/>
        <v/>
      </c>
      <c r="H1179" t="str">
        <f t="shared" si="78"/>
        <v/>
      </c>
      <c r="I1179" t="e">
        <f>VLOOKUP(B1179,NRG_IBM!$A$1:$G$1986,2,FALSE)</f>
        <v>#N/A</v>
      </c>
    </row>
    <row r="1180" spans="3:9" x14ac:dyDescent="0.25">
      <c r="C1180" t="str">
        <f>IFERROR(VLOOKUP(B1180,'NRG_MS Teams'!$A$1:$G$1981,2,FALSE),"")</f>
        <v/>
      </c>
      <c r="D1180" t="str">
        <f t="shared" si="75"/>
        <v/>
      </c>
      <c r="E1180" t="str">
        <f t="shared" si="76"/>
        <v/>
      </c>
      <c r="F1180" t="e">
        <f>VLOOKUP(B1180,'NRG_MS Teams'!$A$1:$G$1981,2,FALSE)</f>
        <v>#N/A</v>
      </c>
      <c r="G1180" t="str">
        <f t="shared" si="77"/>
        <v/>
      </c>
      <c r="H1180" t="str">
        <f t="shared" si="78"/>
        <v/>
      </c>
      <c r="I1180" t="e">
        <f>VLOOKUP(B1180,NRG_IBM!$A$1:$G$1986,2,FALSE)</f>
        <v>#N/A</v>
      </c>
    </row>
    <row r="1181" spans="3:9" x14ac:dyDescent="0.25">
      <c r="C1181" t="str">
        <f>IFERROR(VLOOKUP(B1181,'NRG_MS Teams'!$A$1:$G$1981,2,FALSE),"")</f>
        <v/>
      </c>
      <c r="D1181" t="str">
        <f t="shared" si="75"/>
        <v/>
      </c>
      <c r="E1181" t="str">
        <f t="shared" si="76"/>
        <v/>
      </c>
      <c r="F1181" t="e">
        <f>VLOOKUP(B1181,'NRG_MS Teams'!$A$1:$G$1981,2,FALSE)</f>
        <v>#N/A</v>
      </c>
      <c r="G1181" t="str">
        <f t="shared" si="77"/>
        <v/>
      </c>
      <c r="H1181" t="str">
        <f t="shared" si="78"/>
        <v/>
      </c>
      <c r="I1181" t="e">
        <f>VLOOKUP(B1181,NRG_IBM!$A$1:$G$1986,2,FALSE)</f>
        <v>#N/A</v>
      </c>
    </row>
    <row r="1182" spans="3:9" x14ac:dyDescent="0.25">
      <c r="C1182" t="str">
        <f>IFERROR(VLOOKUP(B1182,'NRG_MS Teams'!$A$1:$G$1981,2,FALSE),"")</f>
        <v/>
      </c>
      <c r="D1182" t="str">
        <f t="shared" si="75"/>
        <v/>
      </c>
      <c r="E1182" t="str">
        <f t="shared" si="76"/>
        <v/>
      </c>
      <c r="F1182" t="e">
        <f>VLOOKUP(B1182,'NRG_MS Teams'!$A$1:$G$1981,2,FALSE)</f>
        <v>#N/A</v>
      </c>
      <c r="G1182" t="str">
        <f t="shared" si="77"/>
        <v/>
      </c>
      <c r="H1182" t="str">
        <f t="shared" si="78"/>
        <v/>
      </c>
      <c r="I1182" t="e">
        <f>VLOOKUP(B1182,NRG_IBM!$A$1:$G$1986,2,FALSE)</f>
        <v>#N/A</v>
      </c>
    </row>
    <row r="1183" spans="3:9" x14ac:dyDescent="0.25">
      <c r="C1183" t="str">
        <f>IFERROR(VLOOKUP(B1183,'NRG_MS Teams'!$A$1:$G$1981,2,FALSE),"")</f>
        <v/>
      </c>
      <c r="D1183" t="str">
        <f t="shared" si="75"/>
        <v/>
      </c>
      <c r="E1183" t="str">
        <f t="shared" si="76"/>
        <v/>
      </c>
      <c r="F1183" t="e">
        <f>VLOOKUP(B1183,'NRG_MS Teams'!$A$1:$G$1981,2,FALSE)</f>
        <v>#N/A</v>
      </c>
      <c r="G1183" t="str">
        <f t="shared" si="77"/>
        <v/>
      </c>
      <c r="H1183" t="str">
        <f t="shared" si="78"/>
        <v/>
      </c>
      <c r="I1183" t="e">
        <f>VLOOKUP(B1183,NRG_IBM!$A$1:$G$1986,2,FALSE)</f>
        <v>#N/A</v>
      </c>
    </row>
    <row r="1184" spans="3:9" x14ac:dyDescent="0.25">
      <c r="C1184" t="str">
        <f>IFERROR(VLOOKUP(B1184,'NRG_MS Teams'!$A$1:$G$1981,2,FALSE),"")</f>
        <v/>
      </c>
      <c r="D1184" t="str">
        <f t="shared" si="75"/>
        <v/>
      </c>
      <c r="E1184" t="str">
        <f t="shared" si="76"/>
        <v/>
      </c>
      <c r="F1184" t="e">
        <f>VLOOKUP(B1184,'NRG_MS Teams'!$A$1:$G$1981,2,FALSE)</f>
        <v>#N/A</v>
      </c>
      <c r="G1184" t="str">
        <f t="shared" si="77"/>
        <v/>
      </c>
      <c r="H1184" t="str">
        <f t="shared" si="78"/>
        <v/>
      </c>
      <c r="I1184" t="e">
        <f>VLOOKUP(B1184,NRG_IBM!$A$1:$G$1986,2,FALSE)</f>
        <v>#N/A</v>
      </c>
    </row>
    <row r="1185" spans="3:9" x14ac:dyDescent="0.25">
      <c r="C1185" t="str">
        <f>IFERROR(VLOOKUP(B1185,'NRG_MS Teams'!$A$1:$G$1981,2,FALSE),"")</f>
        <v/>
      </c>
      <c r="D1185" t="str">
        <f t="shared" si="75"/>
        <v/>
      </c>
      <c r="E1185" t="str">
        <f t="shared" si="76"/>
        <v/>
      </c>
      <c r="F1185" t="e">
        <f>VLOOKUP(B1185,'NRG_MS Teams'!$A$1:$G$1981,2,FALSE)</f>
        <v>#N/A</v>
      </c>
      <c r="G1185" t="str">
        <f t="shared" si="77"/>
        <v/>
      </c>
      <c r="H1185" t="str">
        <f t="shared" si="78"/>
        <v/>
      </c>
      <c r="I1185" t="e">
        <f>VLOOKUP(B1185,NRG_IBM!$A$1:$G$1986,2,FALSE)</f>
        <v>#N/A</v>
      </c>
    </row>
    <row r="1186" spans="3:9" x14ac:dyDescent="0.25">
      <c r="C1186" t="str">
        <f>IFERROR(VLOOKUP(B1186,'NRG_MS Teams'!$A$1:$G$1981,2,FALSE),"")</f>
        <v/>
      </c>
      <c r="D1186" t="str">
        <f t="shared" si="75"/>
        <v/>
      </c>
      <c r="E1186" t="str">
        <f t="shared" si="76"/>
        <v/>
      </c>
      <c r="F1186" t="e">
        <f>VLOOKUP(B1186,'NRG_MS Teams'!$A$1:$G$1981,2,FALSE)</f>
        <v>#N/A</v>
      </c>
      <c r="G1186" t="str">
        <f t="shared" si="77"/>
        <v/>
      </c>
      <c r="H1186" t="str">
        <f t="shared" si="78"/>
        <v/>
      </c>
      <c r="I1186" t="e">
        <f>VLOOKUP(B1186,NRG_IBM!$A$1:$G$1986,2,FALSE)</f>
        <v>#N/A</v>
      </c>
    </row>
    <row r="1187" spans="3:9" x14ac:dyDescent="0.25">
      <c r="C1187" t="str">
        <f>IFERROR(VLOOKUP(B1187,'NRG_MS Teams'!$A$1:$G$1981,2,FALSE),"")</f>
        <v/>
      </c>
      <c r="D1187" t="str">
        <f t="shared" si="75"/>
        <v/>
      </c>
      <c r="E1187" t="str">
        <f t="shared" si="76"/>
        <v/>
      </c>
      <c r="F1187" t="e">
        <f>VLOOKUP(B1187,'NRG_MS Teams'!$A$1:$G$1981,2,FALSE)</f>
        <v>#N/A</v>
      </c>
      <c r="G1187" t="str">
        <f t="shared" si="77"/>
        <v/>
      </c>
      <c r="H1187" t="str">
        <f t="shared" si="78"/>
        <v/>
      </c>
      <c r="I1187" t="e">
        <f>VLOOKUP(B1187,NRG_IBM!$A$1:$G$1986,2,FALSE)</f>
        <v>#N/A</v>
      </c>
    </row>
    <row r="1188" spans="3:9" x14ac:dyDescent="0.25">
      <c r="C1188" t="str">
        <f>IFERROR(VLOOKUP(B1188,'NRG_MS Teams'!$A$1:$G$1981,2,FALSE),"")</f>
        <v/>
      </c>
      <c r="D1188" t="str">
        <f t="shared" si="75"/>
        <v/>
      </c>
      <c r="E1188" t="str">
        <f t="shared" si="76"/>
        <v/>
      </c>
      <c r="F1188" t="e">
        <f>VLOOKUP(B1188,'NRG_MS Teams'!$A$1:$G$1981,2,FALSE)</f>
        <v>#N/A</v>
      </c>
      <c r="G1188" t="str">
        <f t="shared" si="77"/>
        <v/>
      </c>
      <c r="H1188" t="str">
        <f t="shared" si="78"/>
        <v/>
      </c>
      <c r="I1188" t="e">
        <f>VLOOKUP(B1188,NRG_IBM!$A$1:$G$1986,2,FALSE)</f>
        <v>#N/A</v>
      </c>
    </row>
    <row r="1189" spans="3:9" x14ac:dyDescent="0.25">
      <c r="C1189" t="str">
        <f>IFERROR(VLOOKUP(B1189,'NRG_MS Teams'!$A$1:$G$1981,2,FALSE),"")</f>
        <v/>
      </c>
      <c r="D1189" t="str">
        <f t="shared" si="75"/>
        <v/>
      </c>
      <c r="E1189" t="str">
        <f t="shared" si="76"/>
        <v/>
      </c>
      <c r="F1189" t="e">
        <f>VLOOKUP(B1189,'NRG_MS Teams'!$A$1:$G$1981,2,FALSE)</f>
        <v>#N/A</v>
      </c>
      <c r="G1189" t="str">
        <f t="shared" si="77"/>
        <v/>
      </c>
      <c r="H1189" t="str">
        <f t="shared" si="78"/>
        <v/>
      </c>
      <c r="I1189" t="e">
        <f>VLOOKUP(B1189,NRG_IBM!$A$1:$G$1986,2,FALSE)</f>
        <v>#N/A</v>
      </c>
    </row>
    <row r="1190" spans="3:9" x14ac:dyDescent="0.25">
      <c r="C1190" t="str">
        <f>IFERROR(VLOOKUP(B1190,'NRG_MS Teams'!$A$1:$G$1981,2,FALSE),"")</f>
        <v/>
      </c>
      <c r="D1190" t="str">
        <f t="shared" si="75"/>
        <v/>
      </c>
      <c r="E1190" t="str">
        <f t="shared" si="76"/>
        <v/>
      </c>
      <c r="F1190" t="e">
        <f>VLOOKUP(B1190,'NRG_MS Teams'!$A$1:$G$1981,2,FALSE)</f>
        <v>#N/A</v>
      </c>
      <c r="G1190" t="str">
        <f t="shared" si="77"/>
        <v/>
      </c>
      <c r="H1190" t="str">
        <f t="shared" si="78"/>
        <v/>
      </c>
      <c r="I1190" t="e">
        <f>VLOOKUP(B1190,NRG_IBM!$A$1:$G$1986,2,FALSE)</f>
        <v>#N/A</v>
      </c>
    </row>
    <row r="1191" spans="3:9" x14ac:dyDescent="0.25">
      <c r="C1191" t="str">
        <f>IFERROR(VLOOKUP(B1191,'NRG_MS Teams'!$A$1:$G$1981,2,FALSE),"")</f>
        <v/>
      </c>
      <c r="D1191" t="str">
        <f t="shared" si="75"/>
        <v/>
      </c>
      <c r="E1191" t="str">
        <f t="shared" si="76"/>
        <v/>
      </c>
      <c r="F1191" t="e">
        <f>VLOOKUP(B1191,'NRG_MS Teams'!$A$1:$G$1981,2,FALSE)</f>
        <v>#N/A</v>
      </c>
      <c r="G1191" t="str">
        <f t="shared" si="77"/>
        <v/>
      </c>
      <c r="H1191" t="str">
        <f t="shared" si="78"/>
        <v/>
      </c>
      <c r="I1191" t="e">
        <f>VLOOKUP(B1191,NRG_IBM!$A$1:$G$1986,2,FALSE)</f>
        <v>#N/A</v>
      </c>
    </row>
    <row r="1192" spans="3:9" x14ac:dyDescent="0.25">
      <c r="C1192" t="str">
        <f>IFERROR(VLOOKUP(B1192,'NRG_MS Teams'!$A$1:$G$1981,2,FALSE),"")</f>
        <v/>
      </c>
      <c r="D1192" t="str">
        <f t="shared" si="75"/>
        <v/>
      </c>
      <c r="E1192" t="str">
        <f t="shared" si="76"/>
        <v/>
      </c>
      <c r="F1192" t="e">
        <f>VLOOKUP(B1192,'NRG_MS Teams'!$A$1:$G$1981,2,FALSE)</f>
        <v>#N/A</v>
      </c>
      <c r="G1192" t="str">
        <f t="shared" si="77"/>
        <v/>
      </c>
      <c r="H1192" t="str">
        <f t="shared" si="78"/>
        <v/>
      </c>
      <c r="I1192" t="e">
        <f>VLOOKUP(B1192,NRG_IBM!$A$1:$G$1986,2,FALSE)</f>
        <v>#N/A</v>
      </c>
    </row>
    <row r="1193" spans="3:9" x14ac:dyDescent="0.25">
      <c r="C1193" t="str">
        <f>IFERROR(VLOOKUP(B1193,'NRG_MS Teams'!$A$1:$G$1981,2,FALSE),"")</f>
        <v/>
      </c>
      <c r="D1193" t="str">
        <f t="shared" si="75"/>
        <v/>
      </c>
      <c r="E1193" t="str">
        <f t="shared" si="76"/>
        <v/>
      </c>
      <c r="F1193" t="e">
        <f>VLOOKUP(B1193,'NRG_MS Teams'!$A$1:$G$1981,2,FALSE)</f>
        <v>#N/A</v>
      </c>
      <c r="G1193" t="str">
        <f t="shared" si="77"/>
        <v/>
      </c>
      <c r="H1193" t="str">
        <f t="shared" si="78"/>
        <v/>
      </c>
      <c r="I1193" t="e">
        <f>VLOOKUP(B1193,NRG_IBM!$A$1:$G$1986,2,FALSE)</f>
        <v>#N/A</v>
      </c>
    </row>
    <row r="1194" spans="3:9" x14ac:dyDescent="0.25">
      <c r="C1194" t="str">
        <f>IFERROR(VLOOKUP(B1194,'NRG_MS Teams'!$A$1:$G$1981,2,FALSE),"")</f>
        <v/>
      </c>
      <c r="D1194" t="str">
        <f t="shared" si="75"/>
        <v/>
      </c>
      <c r="E1194" t="str">
        <f t="shared" si="76"/>
        <v/>
      </c>
      <c r="F1194" t="e">
        <f>VLOOKUP(B1194,'NRG_MS Teams'!$A$1:$G$1981,2,FALSE)</f>
        <v>#N/A</v>
      </c>
      <c r="G1194" t="str">
        <f t="shared" si="77"/>
        <v/>
      </c>
      <c r="H1194" t="str">
        <f t="shared" si="78"/>
        <v/>
      </c>
      <c r="I1194" t="e">
        <f>VLOOKUP(B1194,NRG_IBM!$A$1:$G$1986,2,FALSE)</f>
        <v>#N/A</v>
      </c>
    </row>
    <row r="1195" spans="3:9" x14ac:dyDescent="0.25">
      <c r="C1195" t="str">
        <f>IFERROR(VLOOKUP(B1195,'NRG_MS Teams'!$A$1:$G$1981,2,FALSE),"")</f>
        <v/>
      </c>
      <c r="D1195" t="str">
        <f t="shared" si="75"/>
        <v/>
      </c>
      <c r="E1195" t="str">
        <f t="shared" si="76"/>
        <v/>
      </c>
      <c r="F1195" t="e">
        <f>VLOOKUP(B1195,'NRG_MS Teams'!$A$1:$G$1981,2,FALSE)</f>
        <v>#N/A</v>
      </c>
      <c r="G1195" t="str">
        <f t="shared" si="77"/>
        <v/>
      </c>
      <c r="H1195" t="str">
        <f t="shared" si="78"/>
        <v/>
      </c>
      <c r="I1195" t="e">
        <f>VLOOKUP(B1195,NRG_IBM!$A$1:$G$1986,2,FALSE)</f>
        <v>#N/A</v>
      </c>
    </row>
    <row r="1196" spans="3:9" x14ac:dyDescent="0.25">
      <c r="C1196" t="str">
        <f>IFERROR(VLOOKUP(B1196,'NRG_MS Teams'!$A$1:$G$1981,2,FALSE),"")</f>
        <v/>
      </c>
      <c r="D1196" t="str">
        <f t="shared" si="75"/>
        <v/>
      </c>
      <c r="E1196" t="str">
        <f t="shared" si="76"/>
        <v/>
      </c>
      <c r="F1196" t="e">
        <f>VLOOKUP(B1196,'NRG_MS Teams'!$A$1:$G$1981,2,FALSE)</f>
        <v>#N/A</v>
      </c>
      <c r="G1196" t="str">
        <f t="shared" si="77"/>
        <v/>
      </c>
      <c r="H1196" t="str">
        <f t="shared" si="78"/>
        <v/>
      </c>
      <c r="I1196" t="e">
        <f>VLOOKUP(B1196,NRG_IBM!$A$1:$G$1986,2,FALSE)</f>
        <v>#N/A</v>
      </c>
    </row>
    <row r="1197" spans="3:9" x14ac:dyDescent="0.25">
      <c r="C1197" t="str">
        <f>IFERROR(VLOOKUP(B1197,'NRG_MS Teams'!$A$1:$G$1981,2,FALSE),"")</f>
        <v/>
      </c>
      <c r="D1197" t="str">
        <f t="shared" si="75"/>
        <v/>
      </c>
      <c r="E1197" t="str">
        <f t="shared" si="76"/>
        <v/>
      </c>
      <c r="F1197" t="e">
        <f>VLOOKUP(B1197,'NRG_MS Teams'!$A$1:$G$1981,2,FALSE)</f>
        <v>#N/A</v>
      </c>
      <c r="G1197" t="str">
        <f t="shared" si="77"/>
        <v/>
      </c>
      <c r="H1197" t="str">
        <f t="shared" si="78"/>
        <v/>
      </c>
      <c r="I1197" t="e">
        <f>VLOOKUP(B1197,NRG_IBM!$A$1:$G$1986,2,FALSE)</f>
        <v>#N/A</v>
      </c>
    </row>
    <row r="1198" spans="3:9" x14ac:dyDescent="0.25">
      <c r="C1198" t="str">
        <f>IFERROR(VLOOKUP(B1198,'NRG_MS Teams'!$A$1:$G$1981,2,FALSE),"")</f>
        <v/>
      </c>
      <c r="D1198" t="str">
        <f t="shared" si="75"/>
        <v/>
      </c>
      <c r="E1198" t="str">
        <f t="shared" si="76"/>
        <v/>
      </c>
      <c r="F1198" t="e">
        <f>VLOOKUP(B1198,'NRG_MS Teams'!$A$1:$G$1981,2,FALSE)</f>
        <v>#N/A</v>
      </c>
      <c r="G1198" t="str">
        <f t="shared" si="77"/>
        <v/>
      </c>
      <c r="H1198" t="str">
        <f t="shared" si="78"/>
        <v/>
      </c>
      <c r="I1198" t="e">
        <f>VLOOKUP(B1198,NRG_IBM!$A$1:$G$1986,2,FALSE)</f>
        <v>#N/A</v>
      </c>
    </row>
    <row r="1199" spans="3:9" x14ac:dyDescent="0.25">
      <c r="C1199" t="str">
        <f>IFERROR(VLOOKUP(B1199,'NRG_MS Teams'!$A$1:$G$1981,2,FALSE),"")</f>
        <v/>
      </c>
      <c r="D1199" t="str">
        <f t="shared" si="75"/>
        <v/>
      </c>
      <c r="E1199" t="str">
        <f t="shared" si="76"/>
        <v/>
      </c>
      <c r="F1199" t="e">
        <f>VLOOKUP(B1199,'NRG_MS Teams'!$A$1:$G$1981,2,FALSE)</f>
        <v>#N/A</v>
      </c>
      <c r="G1199" t="str">
        <f t="shared" si="77"/>
        <v/>
      </c>
      <c r="H1199" t="str">
        <f t="shared" si="78"/>
        <v/>
      </c>
      <c r="I1199" t="e">
        <f>VLOOKUP(B1199,NRG_IBM!$A$1:$G$1986,2,FALSE)</f>
        <v>#N/A</v>
      </c>
    </row>
    <row r="1200" spans="3:9" x14ac:dyDescent="0.25">
      <c r="C1200" t="str">
        <f>IFERROR(VLOOKUP(B1200,'NRG_MS Teams'!$A$1:$G$1981,2,FALSE),"")</f>
        <v/>
      </c>
      <c r="D1200" t="str">
        <f t="shared" si="75"/>
        <v/>
      </c>
      <c r="E1200" t="str">
        <f t="shared" si="76"/>
        <v/>
      </c>
      <c r="F1200" t="e">
        <f>VLOOKUP(B1200,'NRG_MS Teams'!$A$1:$G$1981,2,FALSE)</f>
        <v>#N/A</v>
      </c>
      <c r="G1200" t="str">
        <f t="shared" si="77"/>
        <v/>
      </c>
      <c r="H1200" t="str">
        <f t="shared" si="78"/>
        <v/>
      </c>
      <c r="I1200" t="e">
        <f>VLOOKUP(B1200,NRG_IBM!$A$1:$G$1986,2,FALSE)</f>
        <v>#N/A</v>
      </c>
    </row>
    <row r="1201" spans="3:9" x14ac:dyDescent="0.25">
      <c r="C1201" t="str">
        <f>IFERROR(VLOOKUP(B1201,'NRG_MS Teams'!$A$1:$G$1981,2,FALSE),"")</f>
        <v/>
      </c>
      <c r="D1201" t="str">
        <f t="shared" si="75"/>
        <v/>
      </c>
      <c r="E1201" t="str">
        <f t="shared" si="76"/>
        <v/>
      </c>
      <c r="F1201" t="e">
        <f>VLOOKUP(B1201,'NRG_MS Teams'!$A$1:$G$1981,2,FALSE)</f>
        <v>#N/A</v>
      </c>
      <c r="G1201" t="str">
        <f t="shared" si="77"/>
        <v/>
      </c>
      <c r="H1201" t="str">
        <f t="shared" si="78"/>
        <v/>
      </c>
      <c r="I1201" t="e">
        <f>VLOOKUP(B1201,NRG_IBM!$A$1:$G$1986,2,FALSE)</f>
        <v>#N/A</v>
      </c>
    </row>
    <row r="1202" spans="3:9" x14ac:dyDescent="0.25">
      <c r="C1202" t="str">
        <f>IFERROR(VLOOKUP(B1202,'NRG_MS Teams'!$A$1:$G$1981,2,FALSE),"")</f>
        <v/>
      </c>
      <c r="D1202" t="str">
        <f t="shared" si="75"/>
        <v/>
      </c>
      <c r="E1202" t="str">
        <f t="shared" si="76"/>
        <v/>
      </c>
      <c r="F1202" t="e">
        <f>VLOOKUP(B1202,'NRG_MS Teams'!$A$1:$G$1981,2,FALSE)</f>
        <v>#N/A</v>
      </c>
      <c r="G1202" t="str">
        <f t="shared" si="77"/>
        <v/>
      </c>
      <c r="H1202" t="str">
        <f t="shared" si="78"/>
        <v/>
      </c>
      <c r="I1202" t="e">
        <f>VLOOKUP(B1202,NRG_IBM!$A$1:$G$1986,2,FALSE)</f>
        <v>#N/A</v>
      </c>
    </row>
    <row r="1203" spans="3:9" x14ac:dyDescent="0.25">
      <c r="C1203" t="str">
        <f>IFERROR(VLOOKUP(B1203,'NRG_MS Teams'!$A$1:$G$1981,2,FALSE),"")</f>
        <v/>
      </c>
      <c r="D1203" t="str">
        <f t="shared" si="75"/>
        <v/>
      </c>
      <c r="E1203" t="str">
        <f t="shared" si="76"/>
        <v/>
      </c>
      <c r="F1203" t="e">
        <f>VLOOKUP(B1203,'NRG_MS Teams'!$A$1:$G$1981,2,FALSE)</f>
        <v>#N/A</v>
      </c>
      <c r="G1203" t="str">
        <f t="shared" si="77"/>
        <v/>
      </c>
      <c r="H1203" t="str">
        <f t="shared" si="78"/>
        <v/>
      </c>
      <c r="I1203" t="e">
        <f>VLOOKUP(B1203,NRG_IBM!$A$1:$G$1986,2,FALSE)</f>
        <v>#N/A</v>
      </c>
    </row>
    <row r="1204" spans="3:9" x14ac:dyDescent="0.25">
      <c r="C1204" t="str">
        <f>IFERROR(VLOOKUP(B1204,'NRG_MS Teams'!$A$1:$G$1981,2,FALSE),"")</f>
        <v/>
      </c>
      <c r="D1204" t="str">
        <f t="shared" si="75"/>
        <v/>
      </c>
      <c r="E1204" t="str">
        <f t="shared" si="76"/>
        <v/>
      </c>
      <c r="F1204" t="e">
        <f>VLOOKUP(B1204,'NRG_MS Teams'!$A$1:$G$1981,2,FALSE)</f>
        <v>#N/A</v>
      </c>
      <c r="G1204" t="str">
        <f t="shared" si="77"/>
        <v/>
      </c>
      <c r="H1204" t="str">
        <f t="shared" si="78"/>
        <v/>
      </c>
      <c r="I1204" t="e">
        <f>VLOOKUP(B1204,NRG_IBM!$A$1:$G$1986,2,FALSE)</f>
        <v>#N/A</v>
      </c>
    </row>
    <row r="1205" spans="3:9" x14ac:dyDescent="0.25">
      <c r="C1205" t="str">
        <f>IFERROR(VLOOKUP(B1205,'NRG_MS Teams'!$A$1:$G$1981,2,FALSE),"")</f>
        <v/>
      </c>
      <c r="D1205" t="str">
        <f t="shared" si="75"/>
        <v/>
      </c>
      <c r="E1205" t="str">
        <f t="shared" si="76"/>
        <v/>
      </c>
      <c r="F1205" t="e">
        <f>VLOOKUP(B1205,'NRG_MS Teams'!$A$1:$G$1981,2,FALSE)</f>
        <v>#N/A</v>
      </c>
      <c r="G1205" t="str">
        <f t="shared" si="77"/>
        <v/>
      </c>
      <c r="H1205" t="str">
        <f t="shared" si="78"/>
        <v/>
      </c>
      <c r="I1205" t="e">
        <f>VLOOKUP(B1205,NRG_IBM!$A$1:$G$1986,2,FALSE)</f>
        <v>#N/A</v>
      </c>
    </row>
    <row r="1206" spans="3:9" x14ac:dyDescent="0.25">
      <c r="C1206" t="str">
        <f>IFERROR(VLOOKUP(B1206,'NRG_MS Teams'!$A$1:$G$1981,2,FALSE),"")</f>
        <v/>
      </c>
      <c r="D1206" t="str">
        <f t="shared" si="75"/>
        <v/>
      </c>
      <c r="E1206" t="str">
        <f t="shared" si="76"/>
        <v/>
      </c>
      <c r="F1206" t="e">
        <f>VLOOKUP(B1206,'NRG_MS Teams'!$A$1:$G$1981,2,FALSE)</f>
        <v>#N/A</v>
      </c>
      <c r="G1206" t="str">
        <f t="shared" si="77"/>
        <v/>
      </c>
      <c r="H1206" t="str">
        <f t="shared" si="78"/>
        <v/>
      </c>
      <c r="I1206" t="e">
        <f>VLOOKUP(B1206,NRG_IBM!$A$1:$G$1986,2,FALSE)</f>
        <v>#N/A</v>
      </c>
    </row>
    <row r="1207" spans="3:9" x14ac:dyDescent="0.25">
      <c r="C1207" t="str">
        <f>IFERROR(VLOOKUP(B1207,'NRG_MS Teams'!$A$1:$G$1981,2,FALSE),"")</f>
        <v/>
      </c>
      <c r="D1207" t="str">
        <f t="shared" si="75"/>
        <v/>
      </c>
      <c r="E1207" t="str">
        <f t="shared" si="76"/>
        <v/>
      </c>
      <c r="F1207" t="e">
        <f>VLOOKUP(B1207,'NRG_MS Teams'!$A$1:$G$1981,2,FALSE)</f>
        <v>#N/A</v>
      </c>
      <c r="G1207" t="str">
        <f t="shared" si="77"/>
        <v/>
      </c>
      <c r="H1207" t="str">
        <f t="shared" si="78"/>
        <v/>
      </c>
      <c r="I1207" t="e">
        <f>VLOOKUP(B1207,NRG_IBM!$A$1:$G$1986,2,FALSE)</f>
        <v>#N/A</v>
      </c>
    </row>
    <row r="1208" spans="3:9" x14ac:dyDescent="0.25">
      <c r="C1208" t="str">
        <f>IFERROR(VLOOKUP(B1208,'NRG_MS Teams'!$A$1:$G$1981,2,FALSE),"")</f>
        <v/>
      </c>
      <c r="D1208" t="str">
        <f t="shared" si="75"/>
        <v/>
      </c>
      <c r="E1208" t="str">
        <f t="shared" si="76"/>
        <v/>
      </c>
      <c r="F1208" t="e">
        <f>VLOOKUP(B1208,'NRG_MS Teams'!$A$1:$G$1981,2,FALSE)</f>
        <v>#N/A</v>
      </c>
      <c r="G1208" t="str">
        <f t="shared" si="77"/>
        <v/>
      </c>
      <c r="H1208" t="str">
        <f t="shared" si="78"/>
        <v/>
      </c>
      <c r="I1208" t="e">
        <f>VLOOKUP(B1208,NRG_IBM!$A$1:$G$1986,2,FALSE)</f>
        <v>#N/A</v>
      </c>
    </row>
    <row r="1209" spans="3:9" x14ac:dyDescent="0.25">
      <c r="C1209" t="str">
        <f>IFERROR(VLOOKUP(B1209,'NRG_MS Teams'!$A$1:$G$1981,2,FALSE),"")</f>
        <v/>
      </c>
      <c r="D1209" t="str">
        <f t="shared" si="75"/>
        <v/>
      </c>
      <c r="E1209" t="str">
        <f t="shared" si="76"/>
        <v/>
      </c>
      <c r="F1209" t="e">
        <f>VLOOKUP(B1209,'NRG_MS Teams'!$A$1:$G$1981,2,FALSE)</f>
        <v>#N/A</v>
      </c>
      <c r="G1209" t="str">
        <f t="shared" si="77"/>
        <v/>
      </c>
      <c r="H1209" t="str">
        <f t="shared" si="78"/>
        <v/>
      </c>
      <c r="I1209" t="e">
        <f>VLOOKUP(B1209,NRG_IBM!$A$1:$G$1986,2,FALSE)</f>
        <v>#N/A</v>
      </c>
    </row>
    <row r="1210" spans="3:9" x14ac:dyDescent="0.25">
      <c r="C1210" t="str">
        <f>IFERROR(VLOOKUP(B1210,'NRG_MS Teams'!$A$1:$G$1981,2,FALSE),"")</f>
        <v/>
      </c>
      <c r="D1210" t="str">
        <f t="shared" si="75"/>
        <v/>
      </c>
      <c r="E1210" t="str">
        <f t="shared" si="76"/>
        <v/>
      </c>
      <c r="F1210" t="e">
        <f>VLOOKUP(B1210,'NRG_MS Teams'!$A$1:$G$1981,2,FALSE)</f>
        <v>#N/A</v>
      </c>
      <c r="G1210" t="str">
        <f t="shared" si="77"/>
        <v/>
      </c>
      <c r="H1210" t="str">
        <f t="shared" si="78"/>
        <v/>
      </c>
      <c r="I1210" t="e">
        <f>VLOOKUP(B1210,NRG_IBM!$A$1:$G$1986,2,FALSE)</f>
        <v>#N/A</v>
      </c>
    </row>
    <row r="1211" spans="3:9" x14ac:dyDescent="0.25">
      <c r="C1211" t="str">
        <f>IFERROR(VLOOKUP(B1211,'NRG_MS Teams'!$A$1:$G$1981,2,FALSE),"")</f>
        <v/>
      </c>
      <c r="D1211" t="str">
        <f t="shared" si="75"/>
        <v/>
      </c>
      <c r="E1211" t="str">
        <f t="shared" si="76"/>
        <v/>
      </c>
      <c r="F1211" t="e">
        <f>VLOOKUP(B1211,'NRG_MS Teams'!$A$1:$G$1981,2,FALSE)</f>
        <v>#N/A</v>
      </c>
      <c r="G1211" t="str">
        <f t="shared" si="77"/>
        <v/>
      </c>
      <c r="H1211" t="str">
        <f t="shared" si="78"/>
        <v/>
      </c>
      <c r="I1211" t="e">
        <f>VLOOKUP(B1211,NRG_IBM!$A$1:$G$1986,2,FALSE)</f>
        <v>#N/A</v>
      </c>
    </row>
    <row r="1212" spans="3:9" x14ac:dyDescent="0.25">
      <c r="C1212" t="str">
        <f>IFERROR(VLOOKUP(B1212,'NRG_MS Teams'!$A$1:$G$1981,2,FALSE),"")</f>
        <v/>
      </c>
      <c r="D1212" t="str">
        <f t="shared" si="75"/>
        <v/>
      </c>
      <c r="E1212" t="str">
        <f t="shared" si="76"/>
        <v/>
      </c>
      <c r="F1212" t="e">
        <f>VLOOKUP(B1212,'NRG_MS Teams'!$A$1:$G$1981,2,FALSE)</f>
        <v>#N/A</v>
      </c>
      <c r="G1212" t="str">
        <f t="shared" si="77"/>
        <v/>
      </c>
      <c r="H1212" t="str">
        <f t="shared" si="78"/>
        <v/>
      </c>
      <c r="I1212" t="e">
        <f>VLOOKUP(B1212,NRG_IBM!$A$1:$G$1986,2,FALSE)</f>
        <v>#N/A</v>
      </c>
    </row>
    <row r="1213" spans="3:9" x14ac:dyDescent="0.25">
      <c r="C1213" t="str">
        <f>IFERROR(VLOOKUP(B1213,'NRG_MS Teams'!$A$1:$G$1981,2,FALSE),"")</f>
        <v/>
      </c>
      <c r="D1213" t="str">
        <f t="shared" si="75"/>
        <v/>
      </c>
      <c r="E1213" t="str">
        <f t="shared" si="76"/>
        <v/>
      </c>
      <c r="F1213" t="e">
        <f>VLOOKUP(B1213,'NRG_MS Teams'!$A$1:$G$1981,2,FALSE)</f>
        <v>#N/A</v>
      </c>
      <c r="G1213" t="str">
        <f t="shared" si="77"/>
        <v/>
      </c>
      <c r="H1213" t="str">
        <f t="shared" si="78"/>
        <v/>
      </c>
      <c r="I1213" t="e">
        <f>VLOOKUP(B1213,NRG_IBM!$A$1:$G$1986,2,FALSE)</f>
        <v>#N/A</v>
      </c>
    </row>
    <row r="1214" spans="3:9" x14ac:dyDescent="0.25">
      <c r="C1214" t="str">
        <f>IFERROR(VLOOKUP(B1214,'NRG_MS Teams'!$A$1:$G$1981,2,FALSE),"")</f>
        <v/>
      </c>
      <c r="D1214" t="str">
        <f t="shared" si="75"/>
        <v/>
      </c>
      <c r="E1214" t="str">
        <f t="shared" si="76"/>
        <v/>
      </c>
      <c r="F1214" t="e">
        <f>VLOOKUP(B1214,'NRG_MS Teams'!$A$1:$G$1981,2,FALSE)</f>
        <v>#N/A</v>
      </c>
      <c r="G1214" t="str">
        <f t="shared" si="77"/>
        <v/>
      </c>
      <c r="H1214" t="str">
        <f t="shared" si="78"/>
        <v/>
      </c>
      <c r="I1214" t="e">
        <f>VLOOKUP(B1214,NRG_IBM!$A$1:$G$1986,2,FALSE)</f>
        <v>#N/A</v>
      </c>
    </row>
    <row r="1215" spans="3:9" x14ac:dyDescent="0.25">
      <c r="C1215" t="str">
        <f>IFERROR(VLOOKUP(B1215,'NRG_MS Teams'!$A$1:$G$1981,2,FALSE),"")</f>
        <v/>
      </c>
      <c r="D1215" t="str">
        <f t="shared" si="75"/>
        <v/>
      </c>
      <c r="E1215" t="str">
        <f t="shared" si="76"/>
        <v/>
      </c>
      <c r="F1215" t="e">
        <f>VLOOKUP(B1215,'NRG_MS Teams'!$A$1:$G$1981,2,FALSE)</f>
        <v>#N/A</v>
      </c>
      <c r="G1215" t="str">
        <f t="shared" si="77"/>
        <v/>
      </c>
      <c r="H1215" t="str">
        <f t="shared" si="78"/>
        <v/>
      </c>
      <c r="I1215" t="e">
        <f>VLOOKUP(B1215,NRG_IBM!$A$1:$G$1986,2,FALSE)</f>
        <v>#N/A</v>
      </c>
    </row>
    <row r="1216" spans="3:9" x14ac:dyDescent="0.25">
      <c r="C1216" t="str">
        <f>IFERROR(VLOOKUP(B1216,'NRG_MS Teams'!$A$1:$G$1981,2,FALSE),"")</f>
        <v/>
      </c>
      <c r="D1216" t="str">
        <f t="shared" si="75"/>
        <v/>
      </c>
      <c r="E1216" t="str">
        <f t="shared" si="76"/>
        <v/>
      </c>
      <c r="F1216" t="e">
        <f>VLOOKUP(B1216,'NRG_MS Teams'!$A$1:$G$1981,2,FALSE)</f>
        <v>#N/A</v>
      </c>
      <c r="G1216" t="str">
        <f t="shared" si="77"/>
        <v/>
      </c>
      <c r="H1216" t="str">
        <f t="shared" si="78"/>
        <v/>
      </c>
      <c r="I1216" t="e">
        <f>VLOOKUP(B1216,NRG_IBM!$A$1:$G$1986,2,FALSE)</f>
        <v>#N/A</v>
      </c>
    </row>
    <row r="1217" spans="3:9" x14ac:dyDescent="0.25">
      <c r="C1217" t="str">
        <f>IFERROR(VLOOKUP(B1217,'NRG_MS Teams'!$A$1:$G$1981,2,FALSE),"")</f>
        <v/>
      </c>
      <c r="D1217" t="str">
        <f t="shared" ref="D1217:D1280" si="79">IF(E1217="","","x")</f>
        <v/>
      </c>
      <c r="E1217" t="str">
        <f t="shared" si="76"/>
        <v/>
      </c>
      <c r="F1217" t="e">
        <f>VLOOKUP(B1217,'NRG_MS Teams'!$A$1:$G$1981,2,FALSE)</f>
        <v>#N/A</v>
      </c>
      <c r="G1217" t="str">
        <f t="shared" si="77"/>
        <v/>
      </c>
      <c r="H1217" t="str">
        <f t="shared" si="78"/>
        <v/>
      </c>
      <c r="I1217" t="e">
        <f>VLOOKUP(B1217,NRG_IBM!$A$1:$G$1986,2,FALSE)</f>
        <v>#N/A</v>
      </c>
    </row>
    <row r="1218" spans="3:9" x14ac:dyDescent="0.25">
      <c r="C1218" t="str">
        <f>IFERROR(VLOOKUP(B1218,'NRG_MS Teams'!$A$1:$G$1981,2,FALSE),"")</f>
        <v/>
      </c>
      <c r="D1218" t="str">
        <f t="shared" si="79"/>
        <v/>
      </c>
      <c r="E1218" t="str">
        <f t="shared" ref="E1218:E1281" si="80">IFERROR(F1218,"")</f>
        <v/>
      </c>
      <c r="F1218" t="e">
        <f>VLOOKUP(B1218,'NRG_MS Teams'!$A$1:$G$1981,2,FALSE)</f>
        <v>#N/A</v>
      </c>
      <c r="G1218" t="str">
        <f t="shared" ref="G1218:G1281" si="81">IF(H1218="","","x")</f>
        <v/>
      </c>
      <c r="H1218" t="str">
        <f t="shared" ref="H1218:H1281" si="82">IFERROR(I1218,"")</f>
        <v/>
      </c>
      <c r="I1218" t="e">
        <f>VLOOKUP(B1218,NRG_IBM!$A$1:$G$1986,2,FALSE)</f>
        <v>#N/A</v>
      </c>
    </row>
    <row r="1219" spans="3:9" x14ac:dyDescent="0.25">
      <c r="C1219" t="str">
        <f>IFERROR(VLOOKUP(B1219,'NRG_MS Teams'!$A$1:$G$1981,2,FALSE),"")</f>
        <v/>
      </c>
      <c r="D1219" t="str">
        <f t="shared" si="79"/>
        <v/>
      </c>
      <c r="E1219" t="str">
        <f t="shared" si="80"/>
        <v/>
      </c>
      <c r="F1219" t="e">
        <f>VLOOKUP(B1219,'NRG_MS Teams'!$A$1:$G$1981,2,FALSE)</f>
        <v>#N/A</v>
      </c>
      <c r="G1219" t="str">
        <f t="shared" si="81"/>
        <v/>
      </c>
      <c r="H1219" t="str">
        <f t="shared" si="82"/>
        <v/>
      </c>
      <c r="I1219" t="e">
        <f>VLOOKUP(B1219,NRG_IBM!$A$1:$G$1986,2,FALSE)</f>
        <v>#N/A</v>
      </c>
    </row>
    <row r="1220" spans="3:9" x14ac:dyDescent="0.25">
      <c r="C1220" t="str">
        <f>IFERROR(VLOOKUP(B1220,'NRG_MS Teams'!$A$1:$G$1981,2,FALSE),"")</f>
        <v/>
      </c>
      <c r="D1220" t="str">
        <f t="shared" si="79"/>
        <v/>
      </c>
      <c r="E1220" t="str">
        <f t="shared" si="80"/>
        <v/>
      </c>
      <c r="F1220" t="e">
        <f>VLOOKUP(B1220,'NRG_MS Teams'!$A$1:$G$1981,2,FALSE)</f>
        <v>#N/A</v>
      </c>
      <c r="G1220" t="str">
        <f t="shared" si="81"/>
        <v/>
      </c>
      <c r="H1220" t="str">
        <f t="shared" si="82"/>
        <v/>
      </c>
      <c r="I1220" t="e">
        <f>VLOOKUP(B1220,NRG_IBM!$A$1:$G$1986,2,FALSE)</f>
        <v>#N/A</v>
      </c>
    </row>
    <row r="1221" spans="3:9" x14ac:dyDescent="0.25">
      <c r="C1221" t="str">
        <f>IFERROR(VLOOKUP(B1221,'NRG_MS Teams'!$A$1:$G$1981,2,FALSE),"")</f>
        <v/>
      </c>
      <c r="D1221" t="str">
        <f t="shared" si="79"/>
        <v/>
      </c>
      <c r="E1221" t="str">
        <f t="shared" si="80"/>
        <v/>
      </c>
      <c r="F1221" t="e">
        <f>VLOOKUP(B1221,'NRG_MS Teams'!$A$1:$G$1981,2,FALSE)</f>
        <v>#N/A</v>
      </c>
      <c r="G1221" t="str">
        <f t="shared" si="81"/>
        <v/>
      </c>
      <c r="H1221" t="str">
        <f t="shared" si="82"/>
        <v/>
      </c>
      <c r="I1221" t="e">
        <f>VLOOKUP(B1221,NRG_IBM!$A$1:$G$1986,2,FALSE)</f>
        <v>#N/A</v>
      </c>
    </row>
    <row r="1222" spans="3:9" x14ac:dyDescent="0.25">
      <c r="C1222" t="str">
        <f>IFERROR(VLOOKUP(B1222,'NRG_MS Teams'!$A$1:$G$1981,2,FALSE),"")</f>
        <v/>
      </c>
      <c r="D1222" t="str">
        <f t="shared" si="79"/>
        <v/>
      </c>
      <c r="E1222" t="str">
        <f t="shared" si="80"/>
        <v/>
      </c>
      <c r="F1222" t="e">
        <f>VLOOKUP(B1222,'NRG_MS Teams'!$A$1:$G$1981,2,FALSE)</f>
        <v>#N/A</v>
      </c>
      <c r="G1222" t="str">
        <f t="shared" si="81"/>
        <v/>
      </c>
      <c r="H1222" t="str">
        <f t="shared" si="82"/>
        <v/>
      </c>
      <c r="I1222" t="e">
        <f>VLOOKUP(B1222,NRG_IBM!$A$1:$G$1986,2,FALSE)</f>
        <v>#N/A</v>
      </c>
    </row>
    <row r="1223" spans="3:9" x14ac:dyDescent="0.25">
      <c r="C1223" t="str">
        <f>IFERROR(VLOOKUP(B1223,'NRG_MS Teams'!$A$1:$G$1981,2,FALSE),"")</f>
        <v/>
      </c>
      <c r="D1223" t="str">
        <f t="shared" si="79"/>
        <v/>
      </c>
      <c r="E1223" t="str">
        <f t="shared" si="80"/>
        <v/>
      </c>
      <c r="F1223" t="e">
        <f>VLOOKUP(B1223,'NRG_MS Teams'!$A$1:$G$1981,2,FALSE)</f>
        <v>#N/A</v>
      </c>
      <c r="G1223" t="str">
        <f t="shared" si="81"/>
        <v/>
      </c>
      <c r="H1223" t="str">
        <f t="shared" si="82"/>
        <v/>
      </c>
      <c r="I1223" t="e">
        <f>VLOOKUP(B1223,NRG_IBM!$A$1:$G$1986,2,FALSE)</f>
        <v>#N/A</v>
      </c>
    </row>
    <row r="1224" spans="3:9" x14ac:dyDescent="0.25">
      <c r="C1224" t="str">
        <f>IFERROR(VLOOKUP(B1224,'NRG_MS Teams'!$A$1:$G$1981,2,FALSE),"")</f>
        <v/>
      </c>
      <c r="D1224" t="str">
        <f t="shared" si="79"/>
        <v/>
      </c>
      <c r="E1224" t="str">
        <f t="shared" si="80"/>
        <v/>
      </c>
      <c r="F1224" t="e">
        <f>VLOOKUP(B1224,'NRG_MS Teams'!$A$1:$G$1981,2,FALSE)</f>
        <v>#N/A</v>
      </c>
      <c r="G1224" t="str">
        <f t="shared" si="81"/>
        <v/>
      </c>
      <c r="H1224" t="str">
        <f t="shared" si="82"/>
        <v/>
      </c>
      <c r="I1224" t="e">
        <f>VLOOKUP(B1224,NRG_IBM!$A$1:$G$1986,2,FALSE)</f>
        <v>#N/A</v>
      </c>
    </row>
    <row r="1225" spans="3:9" x14ac:dyDescent="0.25">
      <c r="C1225" t="str">
        <f>IFERROR(VLOOKUP(B1225,'NRG_MS Teams'!$A$1:$G$1981,2,FALSE),"")</f>
        <v/>
      </c>
      <c r="D1225" t="str">
        <f t="shared" si="79"/>
        <v/>
      </c>
      <c r="E1225" t="str">
        <f t="shared" si="80"/>
        <v/>
      </c>
      <c r="F1225" t="e">
        <f>VLOOKUP(B1225,'NRG_MS Teams'!$A$1:$G$1981,2,FALSE)</f>
        <v>#N/A</v>
      </c>
      <c r="G1225" t="str">
        <f t="shared" si="81"/>
        <v/>
      </c>
      <c r="H1225" t="str">
        <f t="shared" si="82"/>
        <v/>
      </c>
      <c r="I1225" t="e">
        <f>VLOOKUP(B1225,NRG_IBM!$A$1:$G$1986,2,FALSE)</f>
        <v>#N/A</v>
      </c>
    </row>
    <row r="1226" spans="3:9" x14ac:dyDescent="0.25">
      <c r="C1226" t="str">
        <f>IFERROR(VLOOKUP(B1226,'NRG_MS Teams'!$A$1:$G$1981,2,FALSE),"")</f>
        <v/>
      </c>
      <c r="D1226" t="str">
        <f t="shared" si="79"/>
        <v/>
      </c>
      <c r="E1226" t="str">
        <f t="shared" si="80"/>
        <v/>
      </c>
      <c r="F1226" t="e">
        <f>VLOOKUP(B1226,'NRG_MS Teams'!$A$1:$G$1981,2,FALSE)</f>
        <v>#N/A</v>
      </c>
      <c r="G1226" t="str">
        <f t="shared" si="81"/>
        <v/>
      </c>
      <c r="H1226" t="str">
        <f t="shared" si="82"/>
        <v/>
      </c>
      <c r="I1226" t="e">
        <f>VLOOKUP(B1226,NRG_IBM!$A$1:$G$1986,2,FALSE)</f>
        <v>#N/A</v>
      </c>
    </row>
    <row r="1227" spans="3:9" x14ac:dyDescent="0.25">
      <c r="C1227" t="str">
        <f>IFERROR(VLOOKUP(B1227,'NRG_MS Teams'!$A$1:$G$1981,2,FALSE),"")</f>
        <v/>
      </c>
      <c r="D1227" t="str">
        <f t="shared" si="79"/>
        <v/>
      </c>
      <c r="E1227" t="str">
        <f t="shared" si="80"/>
        <v/>
      </c>
      <c r="F1227" t="e">
        <f>VLOOKUP(B1227,'NRG_MS Teams'!$A$1:$G$1981,2,FALSE)</f>
        <v>#N/A</v>
      </c>
      <c r="G1227" t="str">
        <f t="shared" si="81"/>
        <v/>
      </c>
      <c r="H1227" t="str">
        <f t="shared" si="82"/>
        <v/>
      </c>
      <c r="I1227" t="e">
        <f>VLOOKUP(B1227,NRG_IBM!$A$1:$G$1986,2,FALSE)</f>
        <v>#N/A</v>
      </c>
    </row>
    <row r="1228" spans="3:9" x14ac:dyDescent="0.25">
      <c r="C1228" t="str">
        <f>IFERROR(VLOOKUP(B1228,'NRG_MS Teams'!$A$1:$G$1981,2,FALSE),"")</f>
        <v/>
      </c>
      <c r="D1228" t="str">
        <f t="shared" si="79"/>
        <v/>
      </c>
      <c r="E1228" t="str">
        <f t="shared" si="80"/>
        <v/>
      </c>
      <c r="F1228" t="e">
        <f>VLOOKUP(B1228,'NRG_MS Teams'!$A$1:$G$1981,2,FALSE)</f>
        <v>#N/A</v>
      </c>
      <c r="G1228" t="str">
        <f t="shared" si="81"/>
        <v/>
      </c>
      <c r="H1228" t="str">
        <f t="shared" si="82"/>
        <v/>
      </c>
      <c r="I1228" t="e">
        <f>VLOOKUP(B1228,NRG_IBM!$A$1:$G$1986,2,FALSE)</f>
        <v>#N/A</v>
      </c>
    </row>
    <row r="1229" spans="3:9" x14ac:dyDescent="0.25">
      <c r="C1229" t="str">
        <f>IFERROR(VLOOKUP(B1229,'NRG_MS Teams'!$A$1:$G$1981,2,FALSE),"")</f>
        <v/>
      </c>
      <c r="D1229" t="str">
        <f t="shared" si="79"/>
        <v/>
      </c>
      <c r="E1229" t="str">
        <f t="shared" si="80"/>
        <v/>
      </c>
      <c r="F1229" t="e">
        <f>VLOOKUP(B1229,'NRG_MS Teams'!$A$1:$G$1981,2,FALSE)</f>
        <v>#N/A</v>
      </c>
      <c r="G1229" t="str">
        <f t="shared" si="81"/>
        <v/>
      </c>
      <c r="H1229" t="str">
        <f t="shared" si="82"/>
        <v/>
      </c>
      <c r="I1229" t="e">
        <f>VLOOKUP(B1229,NRG_IBM!$A$1:$G$1986,2,FALSE)</f>
        <v>#N/A</v>
      </c>
    </row>
    <row r="1230" spans="3:9" x14ac:dyDescent="0.25">
      <c r="C1230" t="str">
        <f>IFERROR(VLOOKUP(B1230,'NRG_MS Teams'!$A$1:$G$1981,2,FALSE),"")</f>
        <v/>
      </c>
      <c r="D1230" t="str">
        <f t="shared" si="79"/>
        <v/>
      </c>
      <c r="E1230" t="str">
        <f t="shared" si="80"/>
        <v/>
      </c>
      <c r="F1230" t="e">
        <f>VLOOKUP(B1230,'NRG_MS Teams'!$A$1:$G$1981,2,FALSE)</f>
        <v>#N/A</v>
      </c>
      <c r="G1230" t="str">
        <f t="shared" si="81"/>
        <v/>
      </c>
      <c r="H1230" t="str">
        <f t="shared" si="82"/>
        <v/>
      </c>
      <c r="I1230" t="e">
        <f>VLOOKUP(B1230,NRG_IBM!$A$1:$G$1986,2,FALSE)</f>
        <v>#N/A</v>
      </c>
    </row>
    <row r="1231" spans="3:9" x14ac:dyDescent="0.25">
      <c r="C1231" t="str">
        <f>IFERROR(VLOOKUP(B1231,'NRG_MS Teams'!$A$1:$G$1981,2,FALSE),"")</f>
        <v/>
      </c>
      <c r="D1231" t="str">
        <f t="shared" si="79"/>
        <v/>
      </c>
      <c r="E1231" t="str">
        <f t="shared" si="80"/>
        <v/>
      </c>
      <c r="F1231" t="e">
        <f>VLOOKUP(B1231,'NRG_MS Teams'!$A$1:$G$1981,2,FALSE)</f>
        <v>#N/A</v>
      </c>
      <c r="G1231" t="str">
        <f t="shared" si="81"/>
        <v/>
      </c>
      <c r="H1231" t="str">
        <f t="shared" si="82"/>
        <v/>
      </c>
      <c r="I1231" t="e">
        <f>VLOOKUP(B1231,NRG_IBM!$A$1:$G$1986,2,FALSE)</f>
        <v>#N/A</v>
      </c>
    </row>
    <row r="1232" spans="3:9" x14ac:dyDescent="0.25">
      <c r="C1232" t="str">
        <f>IFERROR(VLOOKUP(B1232,'NRG_MS Teams'!$A$1:$G$1981,2,FALSE),"")</f>
        <v/>
      </c>
      <c r="D1232" t="str">
        <f t="shared" si="79"/>
        <v/>
      </c>
      <c r="E1232" t="str">
        <f t="shared" si="80"/>
        <v/>
      </c>
      <c r="F1232" t="e">
        <f>VLOOKUP(B1232,'NRG_MS Teams'!$A$1:$G$1981,2,FALSE)</f>
        <v>#N/A</v>
      </c>
      <c r="G1232" t="str">
        <f t="shared" si="81"/>
        <v/>
      </c>
      <c r="H1232" t="str">
        <f t="shared" si="82"/>
        <v/>
      </c>
      <c r="I1232" t="e">
        <f>VLOOKUP(B1232,NRG_IBM!$A$1:$G$1986,2,FALSE)</f>
        <v>#N/A</v>
      </c>
    </row>
    <row r="1233" spans="3:9" x14ac:dyDescent="0.25">
      <c r="C1233" t="str">
        <f>IFERROR(VLOOKUP(B1233,'NRG_MS Teams'!$A$1:$G$1981,2,FALSE),"")</f>
        <v/>
      </c>
      <c r="D1233" t="str">
        <f t="shared" si="79"/>
        <v/>
      </c>
      <c r="E1233" t="str">
        <f t="shared" si="80"/>
        <v/>
      </c>
      <c r="F1233" t="e">
        <f>VLOOKUP(B1233,'NRG_MS Teams'!$A$1:$G$1981,2,FALSE)</f>
        <v>#N/A</v>
      </c>
      <c r="G1233" t="str">
        <f t="shared" si="81"/>
        <v/>
      </c>
      <c r="H1233" t="str">
        <f t="shared" si="82"/>
        <v/>
      </c>
      <c r="I1233" t="e">
        <f>VLOOKUP(B1233,NRG_IBM!$A$1:$G$1986,2,FALSE)</f>
        <v>#N/A</v>
      </c>
    </row>
    <row r="1234" spans="3:9" x14ac:dyDescent="0.25">
      <c r="C1234" t="str">
        <f>IFERROR(VLOOKUP(B1234,'NRG_MS Teams'!$A$1:$G$1981,2,FALSE),"")</f>
        <v/>
      </c>
      <c r="D1234" t="str">
        <f t="shared" si="79"/>
        <v/>
      </c>
      <c r="E1234" t="str">
        <f t="shared" si="80"/>
        <v/>
      </c>
      <c r="F1234" t="e">
        <f>VLOOKUP(B1234,'NRG_MS Teams'!$A$1:$G$1981,2,FALSE)</f>
        <v>#N/A</v>
      </c>
      <c r="G1234" t="str">
        <f t="shared" si="81"/>
        <v/>
      </c>
      <c r="H1234" t="str">
        <f t="shared" si="82"/>
        <v/>
      </c>
      <c r="I1234" t="e">
        <f>VLOOKUP(B1234,NRG_IBM!$A$1:$G$1986,2,FALSE)</f>
        <v>#N/A</v>
      </c>
    </row>
    <row r="1235" spans="3:9" x14ac:dyDescent="0.25">
      <c r="C1235" t="str">
        <f>IFERROR(VLOOKUP(B1235,'NRG_MS Teams'!$A$1:$G$1981,2,FALSE),"")</f>
        <v/>
      </c>
      <c r="D1235" t="str">
        <f t="shared" si="79"/>
        <v/>
      </c>
      <c r="E1235" t="str">
        <f t="shared" si="80"/>
        <v/>
      </c>
      <c r="F1235" t="e">
        <f>VLOOKUP(B1235,'NRG_MS Teams'!$A$1:$G$1981,2,FALSE)</f>
        <v>#N/A</v>
      </c>
      <c r="G1235" t="str">
        <f t="shared" si="81"/>
        <v/>
      </c>
      <c r="H1235" t="str">
        <f t="shared" si="82"/>
        <v/>
      </c>
      <c r="I1235" t="e">
        <f>VLOOKUP(B1235,NRG_IBM!$A$1:$G$1986,2,FALSE)</f>
        <v>#N/A</v>
      </c>
    </row>
    <row r="1236" spans="3:9" x14ac:dyDescent="0.25">
      <c r="C1236" t="str">
        <f>IFERROR(VLOOKUP(B1236,'NRG_MS Teams'!$A$1:$G$1981,2,FALSE),"")</f>
        <v/>
      </c>
      <c r="D1236" t="str">
        <f t="shared" si="79"/>
        <v/>
      </c>
      <c r="E1236" t="str">
        <f t="shared" si="80"/>
        <v/>
      </c>
      <c r="F1236" t="e">
        <f>VLOOKUP(B1236,'NRG_MS Teams'!$A$1:$G$1981,2,FALSE)</f>
        <v>#N/A</v>
      </c>
      <c r="G1236" t="str">
        <f t="shared" si="81"/>
        <v/>
      </c>
      <c r="H1236" t="str">
        <f t="shared" si="82"/>
        <v/>
      </c>
      <c r="I1236" t="e">
        <f>VLOOKUP(B1236,NRG_IBM!$A$1:$G$1986,2,FALSE)</f>
        <v>#N/A</v>
      </c>
    </row>
    <row r="1237" spans="3:9" x14ac:dyDescent="0.25">
      <c r="C1237" t="str">
        <f>IFERROR(VLOOKUP(B1237,'NRG_MS Teams'!$A$1:$G$1981,2,FALSE),"")</f>
        <v/>
      </c>
      <c r="D1237" t="str">
        <f t="shared" si="79"/>
        <v/>
      </c>
      <c r="E1237" t="str">
        <f t="shared" si="80"/>
        <v/>
      </c>
      <c r="F1237" t="e">
        <f>VLOOKUP(B1237,'NRG_MS Teams'!$A$1:$G$1981,2,FALSE)</f>
        <v>#N/A</v>
      </c>
      <c r="G1237" t="str">
        <f t="shared" si="81"/>
        <v/>
      </c>
      <c r="H1237" t="str">
        <f t="shared" si="82"/>
        <v/>
      </c>
      <c r="I1237" t="e">
        <f>VLOOKUP(B1237,NRG_IBM!$A$1:$G$1986,2,FALSE)</f>
        <v>#N/A</v>
      </c>
    </row>
    <row r="1238" spans="3:9" x14ac:dyDescent="0.25">
      <c r="C1238" t="str">
        <f>IFERROR(VLOOKUP(B1238,'NRG_MS Teams'!$A$1:$G$1981,2,FALSE),"")</f>
        <v/>
      </c>
      <c r="D1238" t="str">
        <f t="shared" si="79"/>
        <v/>
      </c>
      <c r="E1238" t="str">
        <f t="shared" si="80"/>
        <v/>
      </c>
      <c r="F1238" t="e">
        <f>VLOOKUP(B1238,'NRG_MS Teams'!$A$1:$G$1981,2,FALSE)</f>
        <v>#N/A</v>
      </c>
      <c r="G1238" t="str">
        <f t="shared" si="81"/>
        <v/>
      </c>
      <c r="H1238" t="str">
        <f t="shared" si="82"/>
        <v/>
      </c>
      <c r="I1238" t="e">
        <f>VLOOKUP(B1238,NRG_IBM!$A$1:$G$1986,2,FALSE)</f>
        <v>#N/A</v>
      </c>
    </row>
    <row r="1239" spans="3:9" x14ac:dyDescent="0.25">
      <c r="C1239" t="str">
        <f>IFERROR(VLOOKUP(B1239,'NRG_MS Teams'!$A$1:$G$1981,2,FALSE),"")</f>
        <v/>
      </c>
      <c r="D1239" t="str">
        <f t="shared" si="79"/>
        <v/>
      </c>
      <c r="E1239" t="str">
        <f t="shared" si="80"/>
        <v/>
      </c>
      <c r="F1239" t="e">
        <f>VLOOKUP(B1239,'NRG_MS Teams'!$A$1:$G$1981,2,FALSE)</f>
        <v>#N/A</v>
      </c>
      <c r="G1239" t="str">
        <f t="shared" si="81"/>
        <v/>
      </c>
      <c r="H1239" t="str">
        <f t="shared" si="82"/>
        <v/>
      </c>
      <c r="I1239" t="e">
        <f>VLOOKUP(B1239,NRG_IBM!$A$1:$G$1986,2,FALSE)</f>
        <v>#N/A</v>
      </c>
    </row>
    <row r="1240" spans="3:9" x14ac:dyDescent="0.25">
      <c r="C1240" t="str">
        <f>IFERROR(VLOOKUP(B1240,'NRG_MS Teams'!$A$1:$G$1981,2,FALSE),"")</f>
        <v/>
      </c>
      <c r="D1240" t="str">
        <f t="shared" si="79"/>
        <v/>
      </c>
      <c r="E1240" t="str">
        <f t="shared" si="80"/>
        <v/>
      </c>
      <c r="F1240" t="e">
        <f>VLOOKUP(B1240,'NRG_MS Teams'!$A$1:$G$1981,2,FALSE)</f>
        <v>#N/A</v>
      </c>
      <c r="G1240" t="str">
        <f t="shared" si="81"/>
        <v/>
      </c>
      <c r="H1240" t="str">
        <f t="shared" si="82"/>
        <v/>
      </c>
      <c r="I1240" t="e">
        <f>VLOOKUP(B1240,NRG_IBM!$A$1:$G$1986,2,FALSE)</f>
        <v>#N/A</v>
      </c>
    </row>
    <row r="1241" spans="3:9" x14ac:dyDescent="0.25">
      <c r="C1241" t="str">
        <f>IFERROR(VLOOKUP(B1241,'NRG_MS Teams'!$A$1:$G$1981,2,FALSE),"")</f>
        <v/>
      </c>
      <c r="D1241" t="str">
        <f t="shared" si="79"/>
        <v/>
      </c>
      <c r="E1241" t="str">
        <f t="shared" si="80"/>
        <v/>
      </c>
      <c r="F1241" t="e">
        <f>VLOOKUP(B1241,'NRG_MS Teams'!$A$1:$G$1981,2,FALSE)</f>
        <v>#N/A</v>
      </c>
      <c r="G1241" t="str">
        <f t="shared" si="81"/>
        <v/>
      </c>
      <c r="H1241" t="str">
        <f t="shared" si="82"/>
        <v/>
      </c>
      <c r="I1241" t="e">
        <f>VLOOKUP(B1241,NRG_IBM!$A$1:$G$1986,2,FALSE)</f>
        <v>#N/A</v>
      </c>
    </row>
    <row r="1242" spans="3:9" x14ac:dyDescent="0.25">
      <c r="C1242" t="str">
        <f>IFERROR(VLOOKUP(B1242,'NRG_MS Teams'!$A$1:$G$1981,2,FALSE),"")</f>
        <v/>
      </c>
      <c r="D1242" t="str">
        <f t="shared" si="79"/>
        <v/>
      </c>
      <c r="E1242" t="str">
        <f t="shared" si="80"/>
        <v/>
      </c>
      <c r="F1242" t="e">
        <f>VLOOKUP(B1242,'NRG_MS Teams'!$A$1:$G$1981,2,FALSE)</f>
        <v>#N/A</v>
      </c>
      <c r="G1242" t="str">
        <f t="shared" si="81"/>
        <v/>
      </c>
      <c r="H1242" t="str">
        <f t="shared" si="82"/>
        <v/>
      </c>
      <c r="I1242" t="e">
        <f>VLOOKUP(B1242,NRG_IBM!$A$1:$G$1986,2,FALSE)</f>
        <v>#N/A</v>
      </c>
    </row>
    <row r="1243" spans="3:9" x14ac:dyDescent="0.25">
      <c r="C1243" t="str">
        <f>IFERROR(VLOOKUP(B1243,'NRG_MS Teams'!$A$1:$G$1981,2,FALSE),"")</f>
        <v/>
      </c>
      <c r="D1243" t="str">
        <f t="shared" si="79"/>
        <v/>
      </c>
      <c r="E1243" t="str">
        <f t="shared" si="80"/>
        <v/>
      </c>
      <c r="F1243" t="e">
        <f>VLOOKUP(B1243,'NRG_MS Teams'!$A$1:$G$1981,2,FALSE)</f>
        <v>#N/A</v>
      </c>
      <c r="G1243" t="str">
        <f t="shared" si="81"/>
        <v/>
      </c>
      <c r="H1243" t="str">
        <f t="shared" si="82"/>
        <v/>
      </c>
      <c r="I1243" t="e">
        <f>VLOOKUP(B1243,NRG_IBM!$A$1:$G$1986,2,FALSE)</f>
        <v>#N/A</v>
      </c>
    </row>
    <row r="1244" spans="3:9" x14ac:dyDescent="0.25">
      <c r="C1244" t="str">
        <f>IFERROR(VLOOKUP(B1244,'NRG_MS Teams'!$A$1:$G$1981,2,FALSE),"")</f>
        <v/>
      </c>
      <c r="D1244" t="str">
        <f t="shared" si="79"/>
        <v/>
      </c>
      <c r="E1244" t="str">
        <f t="shared" si="80"/>
        <v/>
      </c>
      <c r="F1244" t="e">
        <f>VLOOKUP(B1244,'NRG_MS Teams'!$A$1:$G$1981,2,FALSE)</f>
        <v>#N/A</v>
      </c>
      <c r="G1244" t="str">
        <f t="shared" si="81"/>
        <v/>
      </c>
      <c r="H1244" t="str">
        <f t="shared" si="82"/>
        <v/>
      </c>
      <c r="I1244" t="e">
        <f>VLOOKUP(B1244,NRG_IBM!$A$1:$G$1986,2,FALSE)</f>
        <v>#N/A</v>
      </c>
    </row>
    <row r="1245" spans="3:9" x14ac:dyDescent="0.25">
      <c r="C1245" t="str">
        <f>IFERROR(VLOOKUP(B1245,'NRG_MS Teams'!$A$1:$G$1981,2,FALSE),"")</f>
        <v/>
      </c>
      <c r="D1245" t="str">
        <f t="shared" si="79"/>
        <v/>
      </c>
      <c r="E1245" t="str">
        <f t="shared" si="80"/>
        <v/>
      </c>
      <c r="F1245" t="e">
        <f>VLOOKUP(B1245,'NRG_MS Teams'!$A$1:$G$1981,2,FALSE)</f>
        <v>#N/A</v>
      </c>
      <c r="G1245" t="str">
        <f t="shared" si="81"/>
        <v/>
      </c>
      <c r="H1245" t="str">
        <f t="shared" si="82"/>
        <v/>
      </c>
      <c r="I1245" t="e">
        <f>VLOOKUP(B1245,NRG_IBM!$A$1:$G$1986,2,FALSE)</f>
        <v>#N/A</v>
      </c>
    </row>
    <row r="1246" spans="3:9" x14ac:dyDescent="0.25">
      <c r="C1246" t="str">
        <f>IFERROR(VLOOKUP(B1246,'NRG_MS Teams'!$A$1:$G$1981,2,FALSE),"")</f>
        <v/>
      </c>
      <c r="D1246" t="str">
        <f t="shared" si="79"/>
        <v/>
      </c>
      <c r="E1246" t="str">
        <f t="shared" si="80"/>
        <v/>
      </c>
      <c r="F1246" t="e">
        <f>VLOOKUP(B1246,'NRG_MS Teams'!$A$1:$G$1981,2,FALSE)</f>
        <v>#N/A</v>
      </c>
      <c r="G1246" t="str">
        <f t="shared" si="81"/>
        <v/>
      </c>
      <c r="H1246" t="str">
        <f t="shared" si="82"/>
        <v/>
      </c>
      <c r="I1246" t="e">
        <f>VLOOKUP(B1246,NRG_IBM!$A$1:$G$1986,2,FALSE)</f>
        <v>#N/A</v>
      </c>
    </row>
    <row r="1247" spans="3:9" x14ac:dyDescent="0.25">
      <c r="C1247" t="str">
        <f>IFERROR(VLOOKUP(B1247,'NRG_MS Teams'!$A$1:$G$1981,2,FALSE),"")</f>
        <v/>
      </c>
      <c r="D1247" t="str">
        <f t="shared" si="79"/>
        <v/>
      </c>
      <c r="E1247" t="str">
        <f t="shared" si="80"/>
        <v/>
      </c>
      <c r="F1247" t="e">
        <f>VLOOKUP(B1247,'NRG_MS Teams'!$A$1:$G$1981,2,FALSE)</f>
        <v>#N/A</v>
      </c>
      <c r="G1247" t="str">
        <f t="shared" si="81"/>
        <v/>
      </c>
      <c r="H1247" t="str">
        <f t="shared" si="82"/>
        <v/>
      </c>
      <c r="I1247" t="e">
        <f>VLOOKUP(B1247,NRG_IBM!$A$1:$G$1986,2,FALSE)</f>
        <v>#N/A</v>
      </c>
    </row>
    <row r="1248" spans="3:9" x14ac:dyDescent="0.25">
      <c r="C1248" t="str">
        <f>IFERROR(VLOOKUP(B1248,'NRG_MS Teams'!$A$1:$G$1981,2,FALSE),"")</f>
        <v/>
      </c>
      <c r="D1248" t="str">
        <f t="shared" si="79"/>
        <v/>
      </c>
      <c r="E1248" t="str">
        <f t="shared" si="80"/>
        <v/>
      </c>
      <c r="F1248" t="e">
        <f>VLOOKUP(B1248,'NRG_MS Teams'!$A$1:$G$1981,2,FALSE)</f>
        <v>#N/A</v>
      </c>
      <c r="G1248" t="str">
        <f t="shared" si="81"/>
        <v/>
      </c>
      <c r="H1248" t="str">
        <f t="shared" si="82"/>
        <v/>
      </c>
      <c r="I1248" t="e">
        <f>VLOOKUP(B1248,NRG_IBM!$A$1:$G$1986,2,FALSE)</f>
        <v>#N/A</v>
      </c>
    </row>
    <row r="1249" spans="3:9" x14ac:dyDescent="0.25">
      <c r="C1249" t="str">
        <f>IFERROR(VLOOKUP(B1249,'NRG_MS Teams'!$A$1:$G$1981,2,FALSE),"")</f>
        <v/>
      </c>
      <c r="D1249" t="str">
        <f t="shared" si="79"/>
        <v/>
      </c>
      <c r="E1249" t="str">
        <f t="shared" si="80"/>
        <v/>
      </c>
      <c r="F1249" t="e">
        <f>VLOOKUP(B1249,'NRG_MS Teams'!$A$1:$G$1981,2,FALSE)</f>
        <v>#N/A</v>
      </c>
      <c r="G1249" t="str">
        <f t="shared" si="81"/>
        <v/>
      </c>
      <c r="H1249" t="str">
        <f t="shared" si="82"/>
        <v/>
      </c>
      <c r="I1249" t="e">
        <f>VLOOKUP(B1249,NRG_IBM!$A$1:$G$1986,2,FALSE)</f>
        <v>#N/A</v>
      </c>
    </row>
    <row r="1250" spans="3:9" x14ac:dyDescent="0.25">
      <c r="C1250" t="str">
        <f>IFERROR(VLOOKUP(B1250,'NRG_MS Teams'!$A$1:$G$1981,2,FALSE),"")</f>
        <v/>
      </c>
      <c r="D1250" t="str">
        <f t="shared" si="79"/>
        <v/>
      </c>
      <c r="E1250" t="str">
        <f t="shared" si="80"/>
        <v/>
      </c>
      <c r="F1250" t="e">
        <f>VLOOKUP(B1250,'NRG_MS Teams'!$A$1:$G$1981,2,FALSE)</f>
        <v>#N/A</v>
      </c>
      <c r="G1250" t="str">
        <f t="shared" si="81"/>
        <v/>
      </c>
      <c r="H1250" t="str">
        <f t="shared" si="82"/>
        <v/>
      </c>
      <c r="I1250" t="e">
        <f>VLOOKUP(B1250,NRG_IBM!$A$1:$G$1986,2,FALSE)</f>
        <v>#N/A</v>
      </c>
    </row>
    <row r="1251" spans="3:9" x14ac:dyDescent="0.25">
      <c r="C1251" t="str">
        <f>IFERROR(VLOOKUP(B1251,'NRG_MS Teams'!$A$1:$G$1981,2,FALSE),"")</f>
        <v/>
      </c>
      <c r="D1251" t="str">
        <f t="shared" si="79"/>
        <v/>
      </c>
      <c r="E1251" t="str">
        <f t="shared" si="80"/>
        <v/>
      </c>
      <c r="F1251" t="e">
        <f>VLOOKUP(B1251,'NRG_MS Teams'!$A$1:$G$1981,2,FALSE)</f>
        <v>#N/A</v>
      </c>
      <c r="G1251" t="str">
        <f t="shared" si="81"/>
        <v/>
      </c>
      <c r="H1251" t="str">
        <f t="shared" si="82"/>
        <v/>
      </c>
      <c r="I1251" t="e">
        <f>VLOOKUP(B1251,NRG_IBM!$A$1:$G$1986,2,FALSE)</f>
        <v>#N/A</v>
      </c>
    </row>
    <row r="1252" spans="3:9" x14ac:dyDescent="0.25">
      <c r="C1252" t="str">
        <f>IFERROR(VLOOKUP(B1252,'NRG_MS Teams'!$A$1:$G$1981,2,FALSE),"")</f>
        <v/>
      </c>
      <c r="D1252" t="str">
        <f t="shared" si="79"/>
        <v/>
      </c>
      <c r="E1252" t="str">
        <f t="shared" si="80"/>
        <v/>
      </c>
      <c r="F1252" t="e">
        <f>VLOOKUP(B1252,'NRG_MS Teams'!$A$1:$G$1981,2,FALSE)</f>
        <v>#N/A</v>
      </c>
      <c r="G1252" t="str">
        <f t="shared" si="81"/>
        <v/>
      </c>
      <c r="H1252" t="str">
        <f t="shared" si="82"/>
        <v/>
      </c>
      <c r="I1252" t="e">
        <f>VLOOKUP(B1252,NRG_IBM!$A$1:$G$1986,2,FALSE)</f>
        <v>#N/A</v>
      </c>
    </row>
    <row r="1253" spans="3:9" x14ac:dyDescent="0.25">
      <c r="C1253" t="str">
        <f>IFERROR(VLOOKUP(B1253,'NRG_MS Teams'!$A$1:$G$1981,2,FALSE),"")</f>
        <v/>
      </c>
      <c r="D1253" t="str">
        <f t="shared" si="79"/>
        <v/>
      </c>
      <c r="E1253" t="str">
        <f t="shared" si="80"/>
        <v/>
      </c>
      <c r="F1253" t="e">
        <f>VLOOKUP(B1253,'NRG_MS Teams'!$A$1:$G$1981,2,FALSE)</f>
        <v>#N/A</v>
      </c>
      <c r="G1253" t="str">
        <f t="shared" si="81"/>
        <v/>
      </c>
      <c r="H1253" t="str">
        <f t="shared" si="82"/>
        <v/>
      </c>
      <c r="I1253" t="e">
        <f>VLOOKUP(B1253,NRG_IBM!$A$1:$G$1986,2,FALSE)</f>
        <v>#N/A</v>
      </c>
    </row>
    <row r="1254" spans="3:9" x14ac:dyDescent="0.25">
      <c r="C1254" t="str">
        <f>IFERROR(VLOOKUP(B1254,'NRG_MS Teams'!$A$1:$G$1981,2,FALSE),"")</f>
        <v/>
      </c>
      <c r="D1254" t="str">
        <f t="shared" si="79"/>
        <v/>
      </c>
      <c r="E1254" t="str">
        <f t="shared" si="80"/>
        <v/>
      </c>
      <c r="F1254" t="e">
        <f>VLOOKUP(B1254,'NRG_MS Teams'!$A$1:$G$1981,2,FALSE)</f>
        <v>#N/A</v>
      </c>
      <c r="G1254" t="str">
        <f t="shared" si="81"/>
        <v/>
      </c>
      <c r="H1254" t="str">
        <f t="shared" si="82"/>
        <v/>
      </c>
      <c r="I1254" t="e">
        <f>VLOOKUP(B1254,NRG_IBM!$A$1:$G$1986,2,FALSE)</f>
        <v>#N/A</v>
      </c>
    </row>
    <row r="1255" spans="3:9" x14ac:dyDescent="0.25">
      <c r="C1255" t="str">
        <f>IFERROR(VLOOKUP(B1255,'NRG_MS Teams'!$A$1:$G$1981,2,FALSE),"")</f>
        <v/>
      </c>
      <c r="D1255" t="str">
        <f t="shared" si="79"/>
        <v/>
      </c>
      <c r="E1255" t="str">
        <f t="shared" si="80"/>
        <v/>
      </c>
      <c r="F1255" t="e">
        <f>VLOOKUP(B1255,'NRG_MS Teams'!$A$1:$G$1981,2,FALSE)</f>
        <v>#N/A</v>
      </c>
      <c r="G1255" t="str">
        <f t="shared" si="81"/>
        <v/>
      </c>
      <c r="H1255" t="str">
        <f t="shared" si="82"/>
        <v/>
      </c>
      <c r="I1255" t="e">
        <f>VLOOKUP(B1255,NRG_IBM!$A$1:$G$1986,2,FALSE)</f>
        <v>#N/A</v>
      </c>
    </row>
    <row r="1256" spans="3:9" x14ac:dyDescent="0.25">
      <c r="C1256" t="str">
        <f>IFERROR(VLOOKUP(B1256,'NRG_MS Teams'!$A$1:$G$1981,2,FALSE),"")</f>
        <v/>
      </c>
      <c r="D1256" t="str">
        <f t="shared" si="79"/>
        <v/>
      </c>
      <c r="E1256" t="str">
        <f t="shared" si="80"/>
        <v/>
      </c>
      <c r="F1256" t="e">
        <f>VLOOKUP(B1256,'NRG_MS Teams'!$A$1:$G$1981,2,FALSE)</f>
        <v>#N/A</v>
      </c>
      <c r="G1256" t="str">
        <f t="shared" si="81"/>
        <v/>
      </c>
      <c r="H1256" t="str">
        <f t="shared" si="82"/>
        <v/>
      </c>
      <c r="I1256" t="e">
        <f>VLOOKUP(B1256,NRG_IBM!$A$1:$G$1986,2,FALSE)</f>
        <v>#N/A</v>
      </c>
    </row>
    <row r="1257" spans="3:9" x14ac:dyDescent="0.25">
      <c r="C1257" t="str">
        <f>IFERROR(VLOOKUP(B1257,'NRG_MS Teams'!$A$1:$G$1981,2,FALSE),"")</f>
        <v/>
      </c>
      <c r="D1257" t="str">
        <f t="shared" si="79"/>
        <v/>
      </c>
      <c r="E1257" t="str">
        <f t="shared" si="80"/>
        <v/>
      </c>
      <c r="F1257" t="e">
        <f>VLOOKUP(B1257,'NRG_MS Teams'!$A$1:$G$1981,2,FALSE)</f>
        <v>#N/A</v>
      </c>
      <c r="G1257" t="str">
        <f t="shared" si="81"/>
        <v/>
      </c>
      <c r="H1257" t="str">
        <f t="shared" si="82"/>
        <v/>
      </c>
      <c r="I1257" t="e">
        <f>VLOOKUP(B1257,NRG_IBM!$A$1:$G$1986,2,FALSE)</f>
        <v>#N/A</v>
      </c>
    </row>
    <row r="1258" spans="3:9" x14ac:dyDescent="0.25">
      <c r="C1258" t="str">
        <f>IFERROR(VLOOKUP(B1258,'NRG_MS Teams'!$A$1:$G$1981,2,FALSE),"")</f>
        <v/>
      </c>
      <c r="D1258" t="str">
        <f t="shared" si="79"/>
        <v/>
      </c>
      <c r="E1258" t="str">
        <f t="shared" si="80"/>
        <v/>
      </c>
      <c r="F1258" t="e">
        <f>VLOOKUP(B1258,'NRG_MS Teams'!$A$1:$G$1981,2,FALSE)</f>
        <v>#N/A</v>
      </c>
      <c r="G1258" t="str">
        <f t="shared" si="81"/>
        <v/>
      </c>
      <c r="H1258" t="str">
        <f t="shared" si="82"/>
        <v/>
      </c>
      <c r="I1258" t="e">
        <f>VLOOKUP(B1258,NRG_IBM!$A$1:$G$1986,2,FALSE)</f>
        <v>#N/A</v>
      </c>
    </row>
    <row r="1259" spans="3:9" x14ac:dyDescent="0.25">
      <c r="C1259" t="str">
        <f>IFERROR(VLOOKUP(B1259,'NRG_MS Teams'!$A$1:$G$1981,2,FALSE),"")</f>
        <v/>
      </c>
      <c r="D1259" t="str">
        <f t="shared" si="79"/>
        <v/>
      </c>
      <c r="E1259" t="str">
        <f t="shared" si="80"/>
        <v/>
      </c>
      <c r="F1259" t="e">
        <f>VLOOKUP(B1259,'NRG_MS Teams'!$A$1:$G$1981,2,FALSE)</f>
        <v>#N/A</v>
      </c>
      <c r="G1259" t="str">
        <f t="shared" si="81"/>
        <v/>
      </c>
      <c r="H1259" t="str">
        <f t="shared" si="82"/>
        <v/>
      </c>
      <c r="I1259" t="e">
        <f>VLOOKUP(B1259,NRG_IBM!$A$1:$G$1986,2,FALSE)</f>
        <v>#N/A</v>
      </c>
    </row>
    <row r="1260" spans="3:9" x14ac:dyDescent="0.25">
      <c r="C1260" t="str">
        <f>IFERROR(VLOOKUP(B1260,'NRG_MS Teams'!$A$1:$G$1981,2,FALSE),"")</f>
        <v/>
      </c>
      <c r="D1260" t="str">
        <f t="shared" si="79"/>
        <v/>
      </c>
      <c r="E1260" t="str">
        <f t="shared" si="80"/>
        <v/>
      </c>
      <c r="F1260" t="e">
        <f>VLOOKUP(B1260,'NRG_MS Teams'!$A$1:$G$1981,2,FALSE)</f>
        <v>#N/A</v>
      </c>
      <c r="G1260" t="str">
        <f t="shared" si="81"/>
        <v/>
      </c>
      <c r="H1260" t="str">
        <f t="shared" si="82"/>
        <v/>
      </c>
      <c r="I1260" t="e">
        <f>VLOOKUP(B1260,NRG_IBM!$A$1:$G$1986,2,FALSE)</f>
        <v>#N/A</v>
      </c>
    </row>
    <row r="1261" spans="3:9" x14ac:dyDescent="0.25">
      <c r="C1261" t="str">
        <f>IFERROR(VLOOKUP(B1261,'NRG_MS Teams'!$A$1:$G$1981,2,FALSE),"")</f>
        <v/>
      </c>
      <c r="D1261" t="str">
        <f t="shared" si="79"/>
        <v/>
      </c>
      <c r="E1261" t="str">
        <f t="shared" si="80"/>
        <v/>
      </c>
      <c r="F1261" t="e">
        <f>VLOOKUP(B1261,'NRG_MS Teams'!$A$1:$G$1981,2,FALSE)</f>
        <v>#N/A</v>
      </c>
      <c r="G1261" t="str">
        <f t="shared" si="81"/>
        <v/>
      </c>
      <c r="H1261" t="str">
        <f t="shared" si="82"/>
        <v/>
      </c>
      <c r="I1261" t="e">
        <f>VLOOKUP(B1261,NRG_IBM!$A$1:$G$1986,2,FALSE)</f>
        <v>#N/A</v>
      </c>
    </row>
    <row r="1262" spans="3:9" x14ac:dyDescent="0.25">
      <c r="C1262" t="str">
        <f>IFERROR(VLOOKUP(B1262,'NRG_MS Teams'!$A$1:$G$1981,2,FALSE),"")</f>
        <v/>
      </c>
      <c r="D1262" t="str">
        <f t="shared" si="79"/>
        <v/>
      </c>
      <c r="E1262" t="str">
        <f t="shared" si="80"/>
        <v/>
      </c>
      <c r="F1262" t="e">
        <f>VLOOKUP(B1262,'NRG_MS Teams'!$A$1:$G$1981,2,FALSE)</f>
        <v>#N/A</v>
      </c>
      <c r="G1262" t="str">
        <f t="shared" si="81"/>
        <v/>
      </c>
      <c r="H1262" t="str">
        <f t="shared" si="82"/>
        <v/>
      </c>
      <c r="I1262" t="e">
        <f>VLOOKUP(B1262,NRG_IBM!$A$1:$G$1986,2,FALSE)</f>
        <v>#N/A</v>
      </c>
    </row>
    <row r="1263" spans="3:9" x14ac:dyDescent="0.25">
      <c r="C1263" t="str">
        <f>IFERROR(VLOOKUP(B1263,'NRG_MS Teams'!$A$1:$G$1981,2,FALSE),"")</f>
        <v/>
      </c>
      <c r="D1263" t="str">
        <f t="shared" si="79"/>
        <v/>
      </c>
      <c r="E1263" t="str">
        <f t="shared" si="80"/>
        <v/>
      </c>
      <c r="F1263" t="e">
        <f>VLOOKUP(B1263,'NRG_MS Teams'!$A$1:$G$1981,2,FALSE)</f>
        <v>#N/A</v>
      </c>
      <c r="G1263" t="str">
        <f t="shared" si="81"/>
        <v/>
      </c>
      <c r="H1263" t="str">
        <f t="shared" si="82"/>
        <v/>
      </c>
      <c r="I1263" t="e">
        <f>VLOOKUP(B1263,NRG_IBM!$A$1:$G$1986,2,FALSE)</f>
        <v>#N/A</v>
      </c>
    </row>
    <row r="1264" spans="3:9" x14ac:dyDescent="0.25">
      <c r="C1264" t="str">
        <f>IFERROR(VLOOKUP(B1264,'NRG_MS Teams'!$A$1:$G$1981,2,FALSE),"")</f>
        <v/>
      </c>
      <c r="D1264" t="str">
        <f t="shared" si="79"/>
        <v/>
      </c>
      <c r="E1264" t="str">
        <f t="shared" si="80"/>
        <v/>
      </c>
      <c r="F1264" t="e">
        <f>VLOOKUP(B1264,'NRG_MS Teams'!$A$1:$G$1981,2,FALSE)</f>
        <v>#N/A</v>
      </c>
      <c r="G1264" t="str">
        <f t="shared" si="81"/>
        <v/>
      </c>
      <c r="H1264" t="str">
        <f t="shared" si="82"/>
        <v/>
      </c>
      <c r="I1264" t="e">
        <f>VLOOKUP(B1264,NRG_IBM!$A$1:$G$1986,2,FALSE)</f>
        <v>#N/A</v>
      </c>
    </row>
    <row r="1265" spans="3:9" x14ac:dyDescent="0.25">
      <c r="C1265" t="str">
        <f>IFERROR(VLOOKUP(B1265,'NRG_MS Teams'!$A$1:$G$1981,2,FALSE),"")</f>
        <v/>
      </c>
      <c r="D1265" t="str">
        <f t="shared" si="79"/>
        <v/>
      </c>
      <c r="E1265" t="str">
        <f t="shared" si="80"/>
        <v/>
      </c>
      <c r="F1265" t="e">
        <f>VLOOKUP(B1265,'NRG_MS Teams'!$A$1:$G$1981,2,FALSE)</f>
        <v>#N/A</v>
      </c>
      <c r="G1265" t="str">
        <f t="shared" si="81"/>
        <v/>
      </c>
      <c r="H1265" t="str">
        <f t="shared" si="82"/>
        <v/>
      </c>
      <c r="I1265" t="e">
        <f>VLOOKUP(B1265,NRG_IBM!$A$1:$G$1986,2,FALSE)</f>
        <v>#N/A</v>
      </c>
    </row>
    <row r="1266" spans="3:9" x14ac:dyDescent="0.25">
      <c r="C1266" t="str">
        <f>IFERROR(VLOOKUP(B1266,'NRG_MS Teams'!$A$1:$G$1981,2,FALSE),"")</f>
        <v/>
      </c>
      <c r="D1266" t="str">
        <f t="shared" si="79"/>
        <v/>
      </c>
      <c r="E1266" t="str">
        <f t="shared" si="80"/>
        <v/>
      </c>
      <c r="F1266" t="e">
        <f>VLOOKUP(B1266,'NRG_MS Teams'!$A$1:$G$1981,2,FALSE)</f>
        <v>#N/A</v>
      </c>
      <c r="G1266" t="str">
        <f t="shared" si="81"/>
        <v/>
      </c>
      <c r="H1266" t="str">
        <f t="shared" si="82"/>
        <v/>
      </c>
      <c r="I1266" t="e">
        <f>VLOOKUP(B1266,NRG_IBM!$A$1:$G$1986,2,FALSE)</f>
        <v>#N/A</v>
      </c>
    </row>
    <row r="1267" spans="3:9" x14ac:dyDescent="0.25">
      <c r="C1267" t="str">
        <f>IFERROR(VLOOKUP(B1267,'NRG_MS Teams'!$A$1:$G$1981,2,FALSE),"")</f>
        <v/>
      </c>
      <c r="D1267" t="str">
        <f t="shared" si="79"/>
        <v/>
      </c>
      <c r="E1267" t="str">
        <f t="shared" si="80"/>
        <v/>
      </c>
      <c r="F1267" t="e">
        <f>VLOOKUP(B1267,'NRG_MS Teams'!$A$1:$G$1981,2,FALSE)</f>
        <v>#N/A</v>
      </c>
      <c r="G1267" t="str">
        <f t="shared" si="81"/>
        <v/>
      </c>
      <c r="H1267" t="str">
        <f t="shared" si="82"/>
        <v/>
      </c>
      <c r="I1267" t="e">
        <f>VLOOKUP(B1267,NRG_IBM!$A$1:$G$1986,2,FALSE)</f>
        <v>#N/A</v>
      </c>
    </row>
    <row r="1268" spans="3:9" x14ac:dyDescent="0.25">
      <c r="C1268" t="str">
        <f>IFERROR(VLOOKUP(B1268,'NRG_MS Teams'!$A$1:$G$1981,2,FALSE),"")</f>
        <v/>
      </c>
      <c r="D1268" t="str">
        <f t="shared" si="79"/>
        <v/>
      </c>
      <c r="E1268" t="str">
        <f t="shared" si="80"/>
        <v/>
      </c>
      <c r="F1268" t="e">
        <f>VLOOKUP(B1268,'NRG_MS Teams'!$A$1:$G$1981,2,FALSE)</f>
        <v>#N/A</v>
      </c>
      <c r="G1268" t="str">
        <f t="shared" si="81"/>
        <v/>
      </c>
      <c r="H1268" t="str">
        <f t="shared" si="82"/>
        <v/>
      </c>
      <c r="I1268" t="e">
        <f>VLOOKUP(B1268,NRG_IBM!$A$1:$G$1986,2,FALSE)</f>
        <v>#N/A</v>
      </c>
    </row>
    <row r="1269" spans="3:9" x14ac:dyDescent="0.25">
      <c r="C1269" t="str">
        <f>IFERROR(VLOOKUP(B1269,'NRG_MS Teams'!$A$1:$G$1981,2,FALSE),"")</f>
        <v/>
      </c>
      <c r="D1269" t="str">
        <f t="shared" si="79"/>
        <v/>
      </c>
      <c r="E1269" t="str">
        <f t="shared" si="80"/>
        <v/>
      </c>
      <c r="F1269" t="e">
        <f>VLOOKUP(B1269,'NRG_MS Teams'!$A$1:$G$1981,2,FALSE)</f>
        <v>#N/A</v>
      </c>
      <c r="G1269" t="str">
        <f t="shared" si="81"/>
        <v/>
      </c>
      <c r="H1269" t="str">
        <f t="shared" si="82"/>
        <v/>
      </c>
      <c r="I1269" t="e">
        <f>VLOOKUP(B1269,NRG_IBM!$A$1:$G$1986,2,FALSE)</f>
        <v>#N/A</v>
      </c>
    </row>
    <row r="1270" spans="3:9" x14ac:dyDescent="0.25">
      <c r="C1270" t="str">
        <f>IFERROR(VLOOKUP(B1270,'NRG_MS Teams'!$A$1:$G$1981,2,FALSE),"")</f>
        <v/>
      </c>
      <c r="D1270" t="str">
        <f t="shared" si="79"/>
        <v/>
      </c>
      <c r="E1270" t="str">
        <f t="shared" si="80"/>
        <v/>
      </c>
      <c r="F1270" t="e">
        <f>VLOOKUP(B1270,'NRG_MS Teams'!$A$1:$G$1981,2,FALSE)</f>
        <v>#N/A</v>
      </c>
      <c r="G1270" t="str">
        <f t="shared" si="81"/>
        <v/>
      </c>
      <c r="H1270" t="str">
        <f t="shared" si="82"/>
        <v/>
      </c>
      <c r="I1270" t="e">
        <f>VLOOKUP(B1270,NRG_IBM!$A$1:$G$1986,2,FALSE)</f>
        <v>#N/A</v>
      </c>
    </row>
    <row r="1271" spans="3:9" x14ac:dyDescent="0.25">
      <c r="C1271" t="str">
        <f>IFERROR(VLOOKUP(B1271,'NRG_MS Teams'!$A$1:$G$1981,2,FALSE),"")</f>
        <v/>
      </c>
      <c r="D1271" t="str">
        <f t="shared" si="79"/>
        <v/>
      </c>
      <c r="E1271" t="str">
        <f t="shared" si="80"/>
        <v/>
      </c>
      <c r="F1271" t="e">
        <f>VLOOKUP(B1271,'NRG_MS Teams'!$A$1:$G$1981,2,FALSE)</f>
        <v>#N/A</v>
      </c>
      <c r="G1271" t="str">
        <f t="shared" si="81"/>
        <v/>
      </c>
      <c r="H1271" t="str">
        <f t="shared" si="82"/>
        <v/>
      </c>
      <c r="I1271" t="e">
        <f>VLOOKUP(B1271,NRG_IBM!$A$1:$G$1986,2,FALSE)</f>
        <v>#N/A</v>
      </c>
    </row>
    <row r="1272" spans="3:9" x14ac:dyDescent="0.25">
      <c r="C1272" t="str">
        <f>IFERROR(VLOOKUP(B1272,'NRG_MS Teams'!$A$1:$G$1981,2,FALSE),"")</f>
        <v/>
      </c>
      <c r="D1272" t="str">
        <f t="shared" si="79"/>
        <v/>
      </c>
      <c r="E1272" t="str">
        <f t="shared" si="80"/>
        <v/>
      </c>
      <c r="F1272" t="e">
        <f>VLOOKUP(B1272,'NRG_MS Teams'!$A$1:$G$1981,2,FALSE)</f>
        <v>#N/A</v>
      </c>
      <c r="G1272" t="str">
        <f t="shared" si="81"/>
        <v/>
      </c>
      <c r="H1272" t="str">
        <f t="shared" si="82"/>
        <v/>
      </c>
      <c r="I1272" t="e">
        <f>VLOOKUP(B1272,NRG_IBM!$A$1:$G$1986,2,FALSE)</f>
        <v>#N/A</v>
      </c>
    </row>
    <row r="1273" spans="3:9" x14ac:dyDescent="0.25">
      <c r="C1273" t="str">
        <f>IFERROR(VLOOKUP(B1273,'NRG_MS Teams'!$A$1:$G$1981,2,FALSE),"")</f>
        <v/>
      </c>
      <c r="D1273" t="str">
        <f t="shared" si="79"/>
        <v/>
      </c>
      <c r="E1273" t="str">
        <f t="shared" si="80"/>
        <v/>
      </c>
      <c r="F1273" t="e">
        <f>VLOOKUP(B1273,'NRG_MS Teams'!$A$1:$G$1981,2,FALSE)</f>
        <v>#N/A</v>
      </c>
      <c r="G1273" t="str">
        <f t="shared" si="81"/>
        <v/>
      </c>
      <c r="H1273" t="str">
        <f t="shared" si="82"/>
        <v/>
      </c>
      <c r="I1273" t="e">
        <f>VLOOKUP(B1273,NRG_IBM!$A$1:$G$1986,2,FALSE)</f>
        <v>#N/A</v>
      </c>
    </row>
    <row r="1274" spans="3:9" x14ac:dyDescent="0.25">
      <c r="C1274" t="str">
        <f>IFERROR(VLOOKUP(B1274,'NRG_MS Teams'!$A$1:$G$1981,2,FALSE),"")</f>
        <v/>
      </c>
      <c r="D1274" t="str">
        <f t="shared" si="79"/>
        <v/>
      </c>
      <c r="E1274" t="str">
        <f t="shared" si="80"/>
        <v/>
      </c>
      <c r="F1274" t="e">
        <f>VLOOKUP(B1274,'NRG_MS Teams'!$A$1:$G$1981,2,FALSE)</f>
        <v>#N/A</v>
      </c>
      <c r="G1274" t="str">
        <f t="shared" si="81"/>
        <v/>
      </c>
      <c r="H1274" t="str">
        <f t="shared" si="82"/>
        <v/>
      </c>
      <c r="I1274" t="e">
        <f>VLOOKUP(B1274,NRG_IBM!$A$1:$G$1986,2,FALSE)</f>
        <v>#N/A</v>
      </c>
    </row>
    <row r="1275" spans="3:9" x14ac:dyDescent="0.25">
      <c r="C1275" t="str">
        <f>IFERROR(VLOOKUP(B1275,'NRG_MS Teams'!$A$1:$G$1981,2,FALSE),"")</f>
        <v/>
      </c>
      <c r="D1275" t="str">
        <f t="shared" si="79"/>
        <v/>
      </c>
      <c r="E1275" t="str">
        <f t="shared" si="80"/>
        <v/>
      </c>
      <c r="F1275" t="e">
        <f>VLOOKUP(B1275,'NRG_MS Teams'!$A$1:$G$1981,2,FALSE)</f>
        <v>#N/A</v>
      </c>
      <c r="G1275" t="str">
        <f t="shared" si="81"/>
        <v/>
      </c>
      <c r="H1275" t="str">
        <f t="shared" si="82"/>
        <v/>
      </c>
      <c r="I1275" t="e">
        <f>VLOOKUP(B1275,NRG_IBM!$A$1:$G$1986,2,FALSE)</f>
        <v>#N/A</v>
      </c>
    </row>
    <row r="1276" spans="3:9" x14ac:dyDescent="0.25">
      <c r="C1276" t="str">
        <f>IFERROR(VLOOKUP(B1276,'NRG_MS Teams'!$A$1:$G$1981,2,FALSE),"")</f>
        <v/>
      </c>
      <c r="D1276" t="str">
        <f t="shared" si="79"/>
        <v/>
      </c>
      <c r="E1276" t="str">
        <f t="shared" si="80"/>
        <v/>
      </c>
      <c r="F1276" t="e">
        <f>VLOOKUP(B1276,'NRG_MS Teams'!$A$1:$G$1981,2,FALSE)</f>
        <v>#N/A</v>
      </c>
      <c r="G1276" t="str">
        <f t="shared" si="81"/>
        <v/>
      </c>
      <c r="H1276" t="str">
        <f t="shared" si="82"/>
        <v/>
      </c>
      <c r="I1276" t="e">
        <f>VLOOKUP(B1276,NRG_IBM!$A$1:$G$1986,2,FALSE)</f>
        <v>#N/A</v>
      </c>
    </row>
    <row r="1277" spans="3:9" x14ac:dyDescent="0.25">
      <c r="C1277" t="str">
        <f>IFERROR(VLOOKUP(B1277,'NRG_MS Teams'!$A$1:$G$1981,2,FALSE),"")</f>
        <v/>
      </c>
      <c r="D1277" t="str">
        <f t="shared" si="79"/>
        <v/>
      </c>
      <c r="E1277" t="str">
        <f t="shared" si="80"/>
        <v/>
      </c>
      <c r="F1277" t="e">
        <f>VLOOKUP(B1277,'NRG_MS Teams'!$A$1:$G$1981,2,FALSE)</f>
        <v>#N/A</v>
      </c>
      <c r="G1277" t="str">
        <f t="shared" si="81"/>
        <v/>
      </c>
      <c r="H1277" t="str">
        <f t="shared" si="82"/>
        <v/>
      </c>
      <c r="I1277" t="e">
        <f>VLOOKUP(B1277,NRG_IBM!$A$1:$G$1986,2,FALSE)</f>
        <v>#N/A</v>
      </c>
    </row>
    <row r="1278" spans="3:9" x14ac:dyDescent="0.25">
      <c r="C1278" t="str">
        <f>IFERROR(VLOOKUP(B1278,'NRG_MS Teams'!$A$1:$G$1981,2,FALSE),"")</f>
        <v/>
      </c>
      <c r="D1278" t="str">
        <f t="shared" si="79"/>
        <v/>
      </c>
      <c r="E1278" t="str">
        <f t="shared" si="80"/>
        <v/>
      </c>
      <c r="F1278" t="e">
        <f>VLOOKUP(B1278,'NRG_MS Teams'!$A$1:$G$1981,2,FALSE)</f>
        <v>#N/A</v>
      </c>
      <c r="G1278" t="str">
        <f t="shared" si="81"/>
        <v/>
      </c>
      <c r="H1278" t="str">
        <f t="shared" si="82"/>
        <v/>
      </c>
      <c r="I1278" t="e">
        <f>VLOOKUP(B1278,NRG_IBM!$A$1:$G$1986,2,FALSE)</f>
        <v>#N/A</v>
      </c>
    </row>
    <row r="1279" spans="3:9" x14ac:dyDescent="0.25">
      <c r="C1279" t="str">
        <f>IFERROR(VLOOKUP(B1279,'NRG_MS Teams'!$A$1:$G$1981,2,FALSE),"")</f>
        <v/>
      </c>
      <c r="D1279" t="str">
        <f t="shared" si="79"/>
        <v/>
      </c>
      <c r="E1279" t="str">
        <f t="shared" si="80"/>
        <v/>
      </c>
      <c r="F1279" t="e">
        <f>VLOOKUP(B1279,'NRG_MS Teams'!$A$1:$G$1981,2,FALSE)</f>
        <v>#N/A</v>
      </c>
      <c r="G1279" t="str">
        <f t="shared" si="81"/>
        <v/>
      </c>
      <c r="H1279" t="str">
        <f t="shared" si="82"/>
        <v/>
      </c>
      <c r="I1279" t="e">
        <f>VLOOKUP(B1279,NRG_IBM!$A$1:$G$1986,2,FALSE)</f>
        <v>#N/A</v>
      </c>
    </row>
    <row r="1280" spans="3:9" x14ac:dyDescent="0.25">
      <c r="C1280" t="str">
        <f>IFERROR(VLOOKUP(B1280,'NRG_MS Teams'!$A$1:$G$1981,2,FALSE),"")</f>
        <v/>
      </c>
      <c r="D1280" t="str">
        <f t="shared" si="79"/>
        <v/>
      </c>
      <c r="E1280" t="str">
        <f t="shared" si="80"/>
        <v/>
      </c>
      <c r="F1280" t="e">
        <f>VLOOKUP(B1280,'NRG_MS Teams'!$A$1:$G$1981,2,FALSE)</f>
        <v>#N/A</v>
      </c>
      <c r="G1280" t="str">
        <f t="shared" si="81"/>
        <v/>
      </c>
      <c r="H1280" t="str">
        <f t="shared" si="82"/>
        <v/>
      </c>
      <c r="I1280" t="e">
        <f>VLOOKUP(B1280,NRG_IBM!$A$1:$G$1986,2,FALSE)</f>
        <v>#N/A</v>
      </c>
    </row>
    <row r="1281" spans="3:9" x14ac:dyDescent="0.25">
      <c r="C1281" t="str">
        <f>IFERROR(VLOOKUP(B1281,'NRG_MS Teams'!$A$1:$G$1981,2,FALSE),"")</f>
        <v/>
      </c>
      <c r="D1281" t="str">
        <f t="shared" ref="D1281:D1344" si="83">IF(E1281="","","x")</f>
        <v/>
      </c>
      <c r="E1281" t="str">
        <f t="shared" si="80"/>
        <v/>
      </c>
      <c r="F1281" t="e">
        <f>VLOOKUP(B1281,'NRG_MS Teams'!$A$1:$G$1981,2,FALSE)</f>
        <v>#N/A</v>
      </c>
      <c r="G1281" t="str">
        <f t="shared" si="81"/>
        <v/>
      </c>
      <c r="H1281" t="str">
        <f t="shared" si="82"/>
        <v/>
      </c>
      <c r="I1281" t="e">
        <f>VLOOKUP(B1281,NRG_IBM!$A$1:$G$1986,2,FALSE)</f>
        <v>#N/A</v>
      </c>
    </row>
    <row r="1282" spans="3:9" x14ac:dyDescent="0.25">
      <c r="C1282" t="str">
        <f>IFERROR(VLOOKUP(B1282,'NRG_MS Teams'!$A$1:$G$1981,2,FALSE),"")</f>
        <v/>
      </c>
      <c r="D1282" t="str">
        <f t="shared" si="83"/>
        <v/>
      </c>
      <c r="E1282" t="str">
        <f t="shared" ref="E1282:E1345" si="84">IFERROR(F1282,"")</f>
        <v/>
      </c>
      <c r="F1282" t="e">
        <f>VLOOKUP(B1282,'NRG_MS Teams'!$A$1:$G$1981,2,FALSE)</f>
        <v>#N/A</v>
      </c>
      <c r="G1282" t="str">
        <f t="shared" ref="G1282:G1345" si="85">IF(H1282="","","x")</f>
        <v/>
      </c>
      <c r="H1282" t="str">
        <f t="shared" ref="H1282:H1345" si="86">IFERROR(I1282,"")</f>
        <v/>
      </c>
      <c r="I1282" t="e">
        <f>VLOOKUP(B1282,NRG_IBM!$A$1:$G$1986,2,FALSE)</f>
        <v>#N/A</v>
      </c>
    </row>
    <row r="1283" spans="3:9" x14ac:dyDescent="0.25">
      <c r="C1283" t="str">
        <f>IFERROR(VLOOKUP(B1283,'NRG_MS Teams'!$A$1:$G$1981,2,FALSE),"")</f>
        <v/>
      </c>
      <c r="D1283" t="str">
        <f t="shared" si="83"/>
        <v/>
      </c>
      <c r="E1283" t="str">
        <f t="shared" si="84"/>
        <v/>
      </c>
      <c r="F1283" t="e">
        <f>VLOOKUP(B1283,'NRG_MS Teams'!$A$1:$G$1981,2,FALSE)</f>
        <v>#N/A</v>
      </c>
      <c r="G1283" t="str">
        <f t="shared" si="85"/>
        <v/>
      </c>
      <c r="H1283" t="str">
        <f t="shared" si="86"/>
        <v/>
      </c>
      <c r="I1283" t="e">
        <f>VLOOKUP(B1283,NRG_IBM!$A$1:$G$1986,2,FALSE)</f>
        <v>#N/A</v>
      </c>
    </row>
    <row r="1284" spans="3:9" x14ac:dyDescent="0.25">
      <c r="C1284" t="str">
        <f>IFERROR(VLOOKUP(B1284,'NRG_MS Teams'!$A$1:$G$1981,2,FALSE),"")</f>
        <v/>
      </c>
      <c r="D1284" t="str">
        <f t="shared" si="83"/>
        <v/>
      </c>
      <c r="E1284" t="str">
        <f t="shared" si="84"/>
        <v/>
      </c>
      <c r="F1284" t="e">
        <f>VLOOKUP(B1284,'NRG_MS Teams'!$A$1:$G$1981,2,FALSE)</f>
        <v>#N/A</v>
      </c>
      <c r="G1284" t="str">
        <f t="shared" si="85"/>
        <v/>
      </c>
      <c r="H1284" t="str">
        <f t="shared" si="86"/>
        <v/>
      </c>
      <c r="I1284" t="e">
        <f>VLOOKUP(B1284,NRG_IBM!$A$1:$G$1986,2,FALSE)</f>
        <v>#N/A</v>
      </c>
    </row>
    <row r="1285" spans="3:9" x14ac:dyDescent="0.25">
      <c r="C1285" t="str">
        <f>IFERROR(VLOOKUP(B1285,'NRG_MS Teams'!$A$1:$G$1981,2,FALSE),"")</f>
        <v/>
      </c>
      <c r="D1285" t="str">
        <f t="shared" si="83"/>
        <v/>
      </c>
      <c r="E1285" t="str">
        <f t="shared" si="84"/>
        <v/>
      </c>
      <c r="F1285" t="e">
        <f>VLOOKUP(B1285,'NRG_MS Teams'!$A$1:$G$1981,2,FALSE)</f>
        <v>#N/A</v>
      </c>
      <c r="G1285" t="str">
        <f t="shared" si="85"/>
        <v/>
      </c>
      <c r="H1285" t="str">
        <f t="shared" si="86"/>
        <v/>
      </c>
      <c r="I1285" t="e">
        <f>VLOOKUP(B1285,NRG_IBM!$A$1:$G$1986,2,FALSE)</f>
        <v>#N/A</v>
      </c>
    </row>
    <row r="1286" spans="3:9" x14ac:dyDescent="0.25">
      <c r="C1286" t="str">
        <f>IFERROR(VLOOKUP(B1286,'NRG_MS Teams'!$A$1:$G$1981,2,FALSE),"")</f>
        <v/>
      </c>
      <c r="D1286" t="str">
        <f t="shared" si="83"/>
        <v/>
      </c>
      <c r="E1286" t="str">
        <f t="shared" si="84"/>
        <v/>
      </c>
      <c r="F1286" t="e">
        <f>VLOOKUP(B1286,'NRG_MS Teams'!$A$1:$G$1981,2,FALSE)</f>
        <v>#N/A</v>
      </c>
      <c r="G1286" t="str">
        <f t="shared" si="85"/>
        <v/>
      </c>
      <c r="H1286" t="str">
        <f t="shared" si="86"/>
        <v/>
      </c>
      <c r="I1286" t="e">
        <f>VLOOKUP(B1286,NRG_IBM!$A$1:$G$1986,2,FALSE)</f>
        <v>#N/A</v>
      </c>
    </row>
    <row r="1287" spans="3:9" x14ac:dyDescent="0.25">
      <c r="C1287" t="str">
        <f>IFERROR(VLOOKUP(B1287,'NRG_MS Teams'!$A$1:$G$1981,2,FALSE),"")</f>
        <v/>
      </c>
      <c r="D1287" t="str">
        <f t="shared" si="83"/>
        <v/>
      </c>
      <c r="E1287" t="str">
        <f t="shared" si="84"/>
        <v/>
      </c>
      <c r="F1287" t="e">
        <f>VLOOKUP(B1287,'NRG_MS Teams'!$A$1:$G$1981,2,FALSE)</f>
        <v>#N/A</v>
      </c>
      <c r="G1287" t="str">
        <f t="shared" si="85"/>
        <v/>
      </c>
      <c r="H1287" t="str">
        <f t="shared" si="86"/>
        <v/>
      </c>
      <c r="I1287" t="e">
        <f>VLOOKUP(B1287,NRG_IBM!$A$1:$G$1986,2,FALSE)</f>
        <v>#N/A</v>
      </c>
    </row>
    <row r="1288" spans="3:9" x14ac:dyDescent="0.25">
      <c r="C1288" t="str">
        <f>IFERROR(VLOOKUP(B1288,'NRG_MS Teams'!$A$1:$G$1981,2,FALSE),"")</f>
        <v/>
      </c>
      <c r="D1288" t="str">
        <f t="shared" si="83"/>
        <v/>
      </c>
      <c r="E1288" t="str">
        <f t="shared" si="84"/>
        <v/>
      </c>
      <c r="F1288" t="e">
        <f>VLOOKUP(B1288,'NRG_MS Teams'!$A$1:$G$1981,2,FALSE)</f>
        <v>#N/A</v>
      </c>
      <c r="G1288" t="str">
        <f t="shared" si="85"/>
        <v/>
      </c>
      <c r="H1288" t="str">
        <f t="shared" si="86"/>
        <v/>
      </c>
      <c r="I1288" t="e">
        <f>VLOOKUP(B1288,NRG_IBM!$A$1:$G$1986,2,FALSE)</f>
        <v>#N/A</v>
      </c>
    </row>
    <row r="1289" spans="3:9" x14ac:dyDescent="0.25">
      <c r="C1289" t="str">
        <f>IFERROR(VLOOKUP(B1289,'NRG_MS Teams'!$A$1:$G$1981,2,FALSE),"")</f>
        <v/>
      </c>
      <c r="D1289" t="str">
        <f t="shared" si="83"/>
        <v/>
      </c>
      <c r="E1289" t="str">
        <f t="shared" si="84"/>
        <v/>
      </c>
      <c r="F1289" t="e">
        <f>VLOOKUP(B1289,'NRG_MS Teams'!$A$1:$G$1981,2,FALSE)</f>
        <v>#N/A</v>
      </c>
      <c r="G1289" t="str">
        <f t="shared" si="85"/>
        <v/>
      </c>
      <c r="H1289" t="str">
        <f t="shared" si="86"/>
        <v/>
      </c>
      <c r="I1289" t="e">
        <f>VLOOKUP(B1289,NRG_IBM!$A$1:$G$1986,2,FALSE)</f>
        <v>#N/A</v>
      </c>
    </row>
    <row r="1290" spans="3:9" x14ac:dyDescent="0.25">
      <c r="C1290" t="str">
        <f>IFERROR(VLOOKUP(B1290,'NRG_MS Teams'!$A$1:$G$1981,2,FALSE),"")</f>
        <v/>
      </c>
      <c r="D1290" t="str">
        <f t="shared" si="83"/>
        <v/>
      </c>
      <c r="E1290" t="str">
        <f t="shared" si="84"/>
        <v/>
      </c>
      <c r="F1290" t="e">
        <f>VLOOKUP(B1290,'NRG_MS Teams'!$A$1:$G$1981,2,FALSE)</f>
        <v>#N/A</v>
      </c>
      <c r="G1290" t="str">
        <f t="shared" si="85"/>
        <v/>
      </c>
      <c r="H1290" t="str">
        <f t="shared" si="86"/>
        <v/>
      </c>
      <c r="I1290" t="e">
        <f>VLOOKUP(B1290,NRG_IBM!$A$1:$G$1986,2,FALSE)</f>
        <v>#N/A</v>
      </c>
    </row>
    <row r="1291" spans="3:9" x14ac:dyDescent="0.25">
      <c r="C1291" t="str">
        <f>IFERROR(VLOOKUP(B1291,'NRG_MS Teams'!$A$1:$G$1981,2,FALSE),"")</f>
        <v/>
      </c>
      <c r="D1291" t="str">
        <f t="shared" si="83"/>
        <v/>
      </c>
      <c r="E1291" t="str">
        <f t="shared" si="84"/>
        <v/>
      </c>
      <c r="F1291" t="e">
        <f>VLOOKUP(B1291,'NRG_MS Teams'!$A$1:$G$1981,2,FALSE)</f>
        <v>#N/A</v>
      </c>
      <c r="G1291" t="str">
        <f t="shared" si="85"/>
        <v/>
      </c>
      <c r="H1291" t="str">
        <f t="shared" si="86"/>
        <v/>
      </c>
      <c r="I1291" t="e">
        <f>VLOOKUP(B1291,NRG_IBM!$A$1:$G$1986,2,FALSE)</f>
        <v>#N/A</v>
      </c>
    </row>
    <row r="1292" spans="3:9" x14ac:dyDescent="0.25">
      <c r="C1292" t="str">
        <f>IFERROR(VLOOKUP(B1292,'NRG_MS Teams'!$A$1:$G$1981,2,FALSE),"")</f>
        <v/>
      </c>
      <c r="D1292" t="str">
        <f t="shared" si="83"/>
        <v/>
      </c>
      <c r="E1292" t="str">
        <f t="shared" si="84"/>
        <v/>
      </c>
      <c r="F1292" t="e">
        <f>VLOOKUP(B1292,'NRG_MS Teams'!$A$1:$G$1981,2,FALSE)</f>
        <v>#N/A</v>
      </c>
      <c r="G1292" t="str">
        <f t="shared" si="85"/>
        <v/>
      </c>
      <c r="H1292" t="str">
        <f t="shared" si="86"/>
        <v/>
      </c>
      <c r="I1292" t="e">
        <f>VLOOKUP(B1292,NRG_IBM!$A$1:$G$1986,2,FALSE)</f>
        <v>#N/A</v>
      </c>
    </row>
    <row r="1293" spans="3:9" x14ac:dyDescent="0.25">
      <c r="C1293" t="str">
        <f>IFERROR(VLOOKUP(B1293,'NRG_MS Teams'!$A$1:$G$1981,2,FALSE),"")</f>
        <v/>
      </c>
      <c r="D1293" t="str">
        <f t="shared" si="83"/>
        <v/>
      </c>
      <c r="E1293" t="str">
        <f t="shared" si="84"/>
        <v/>
      </c>
      <c r="F1293" t="e">
        <f>VLOOKUP(B1293,'NRG_MS Teams'!$A$1:$G$1981,2,FALSE)</f>
        <v>#N/A</v>
      </c>
      <c r="G1293" t="str">
        <f t="shared" si="85"/>
        <v/>
      </c>
      <c r="H1293" t="str">
        <f t="shared" si="86"/>
        <v/>
      </c>
      <c r="I1293" t="e">
        <f>VLOOKUP(B1293,NRG_IBM!$A$1:$G$1986,2,FALSE)</f>
        <v>#N/A</v>
      </c>
    </row>
    <row r="1294" spans="3:9" x14ac:dyDescent="0.25">
      <c r="C1294" t="str">
        <f>IFERROR(VLOOKUP(B1294,'NRG_MS Teams'!$A$1:$G$1981,2,FALSE),"")</f>
        <v/>
      </c>
      <c r="D1294" t="str">
        <f t="shared" si="83"/>
        <v/>
      </c>
      <c r="E1294" t="str">
        <f t="shared" si="84"/>
        <v/>
      </c>
      <c r="F1294" t="e">
        <f>VLOOKUP(B1294,'NRG_MS Teams'!$A$1:$G$1981,2,FALSE)</f>
        <v>#N/A</v>
      </c>
      <c r="G1294" t="str">
        <f t="shared" si="85"/>
        <v/>
      </c>
      <c r="H1294" t="str">
        <f t="shared" si="86"/>
        <v/>
      </c>
      <c r="I1294" t="e">
        <f>VLOOKUP(B1294,NRG_IBM!$A$1:$G$1986,2,FALSE)</f>
        <v>#N/A</v>
      </c>
    </row>
    <row r="1295" spans="3:9" x14ac:dyDescent="0.25">
      <c r="C1295" t="str">
        <f>IFERROR(VLOOKUP(B1295,'NRG_MS Teams'!$A$1:$G$1981,2,FALSE),"")</f>
        <v/>
      </c>
      <c r="D1295" t="str">
        <f t="shared" si="83"/>
        <v/>
      </c>
      <c r="E1295" t="str">
        <f t="shared" si="84"/>
        <v/>
      </c>
      <c r="F1295" t="e">
        <f>VLOOKUP(B1295,'NRG_MS Teams'!$A$1:$G$1981,2,FALSE)</f>
        <v>#N/A</v>
      </c>
      <c r="G1295" t="str">
        <f t="shared" si="85"/>
        <v/>
      </c>
      <c r="H1295" t="str">
        <f t="shared" si="86"/>
        <v/>
      </c>
      <c r="I1295" t="e">
        <f>VLOOKUP(B1295,NRG_IBM!$A$1:$G$1986,2,FALSE)</f>
        <v>#N/A</v>
      </c>
    </row>
    <row r="1296" spans="3:9" x14ac:dyDescent="0.25">
      <c r="C1296" t="str">
        <f>IFERROR(VLOOKUP(B1296,'NRG_MS Teams'!$A$1:$G$1981,2,FALSE),"")</f>
        <v/>
      </c>
      <c r="D1296" t="str">
        <f t="shared" si="83"/>
        <v/>
      </c>
      <c r="E1296" t="str">
        <f t="shared" si="84"/>
        <v/>
      </c>
      <c r="F1296" t="e">
        <f>VLOOKUP(B1296,'NRG_MS Teams'!$A$1:$G$1981,2,FALSE)</f>
        <v>#N/A</v>
      </c>
      <c r="G1296" t="str">
        <f t="shared" si="85"/>
        <v/>
      </c>
      <c r="H1296" t="str">
        <f t="shared" si="86"/>
        <v/>
      </c>
      <c r="I1296" t="e">
        <f>VLOOKUP(B1296,NRG_IBM!$A$1:$G$1986,2,FALSE)</f>
        <v>#N/A</v>
      </c>
    </row>
    <row r="1297" spans="3:9" x14ac:dyDescent="0.25">
      <c r="C1297" t="str">
        <f>IFERROR(VLOOKUP(B1297,'NRG_MS Teams'!$A$1:$G$1981,2,FALSE),"")</f>
        <v/>
      </c>
      <c r="D1297" t="str">
        <f t="shared" si="83"/>
        <v/>
      </c>
      <c r="E1297" t="str">
        <f t="shared" si="84"/>
        <v/>
      </c>
      <c r="F1297" t="e">
        <f>VLOOKUP(B1297,'NRG_MS Teams'!$A$1:$G$1981,2,FALSE)</f>
        <v>#N/A</v>
      </c>
      <c r="G1297" t="str">
        <f t="shared" si="85"/>
        <v/>
      </c>
      <c r="H1297" t="str">
        <f t="shared" si="86"/>
        <v/>
      </c>
      <c r="I1297" t="e">
        <f>VLOOKUP(B1297,NRG_IBM!$A$1:$G$1986,2,FALSE)</f>
        <v>#N/A</v>
      </c>
    </row>
    <row r="1298" spans="3:9" x14ac:dyDescent="0.25">
      <c r="C1298" t="str">
        <f>IFERROR(VLOOKUP(B1298,'NRG_MS Teams'!$A$1:$G$1981,2,FALSE),"")</f>
        <v/>
      </c>
      <c r="D1298" t="str">
        <f t="shared" si="83"/>
        <v/>
      </c>
      <c r="E1298" t="str">
        <f t="shared" si="84"/>
        <v/>
      </c>
      <c r="F1298" t="e">
        <f>VLOOKUP(B1298,'NRG_MS Teams'!$A$1:$G$1981,2,FALSE)</f>
        <v>#N/A</v>
      </c>
      <c r="G1298" t="str">
        <f t="shared" si="85"/>
        <v/>
      </c>
      <c r="H1298" t="str">
        <f t="shared" si="86"/>
        <v/>
      </c>
      <c r="I1298" t="e">
        <f>VLOOKUP(B1298,NRG_IBM!$A$1:$G$1986,2,FALSE)</f>
        <v>#N/A</v>
      </c>
    </row>
    <row r="1299" spans="3:9" x14ac:dyDescent="0.25">
      <c r="C1299" t="str">
        <f>IFERROR(VLOOKUP(B1299,'NRG_MS Teams'!$A$1:$G$1981,2,FALSE),"")</f>
        <v/>
      </c>
      <c r="D1299" t="str">
        <f t="shared" si="83"/>
        <v/>
      </c>
      <c r="E1299" t="str">
        <f t="shared" si="84"/>
        <v/>
      </c>
      <c r="F1299" t="e">
        <f>VLOOKUP(B1299,'NRG_MS Teams'!$A$1:$G$1981,2,FALSE)</f>
        <v>#N/A</v>
      </c>
      <c r="G1299" t="str">
        <f t="shared" si="85"/>
        <v/>
      </c>
      <c r="H1299" t="str">
        <f t="shared" si="86"/>
        <v/>
      </c>
      <c r="I1299" t="e">
        <f>VLOOKUP(B1299,NRG_IBM!$A$1:$G$1986,2,FALSE)</f>
        <v>#N/A</v>
      </c>
    </row>
    <row r="1300" spans="3:9" x14ac:dyDescent="0.25">
      <c r="C1300" t="str">
        <f>IFERROR(VLOOKUP(B1300,'NRG_MS Teams'!$A$1:$G$1981,2,FALSE),"")</f>
        <v/>
      </c>
      <c r="D1300" t="str">
        <f t="shared" si="83"/>
        <v/>
      </c>
      <c r="E1300" t="str">
        <f t="shared" si="84"/>
        <v/>
      </c>
      <c r="F1300" t="e">
        <f>VLOOKUP(B1300,'NRG_MS Teams'!$A$1:$G$1981,2,FALSE)</f>
        <v>#N/A</v>
      </c>
      <c r="G1300" t="str">
        <f t="shared" si="85"/>
        <v/>
      </c>
      <c r="H1300" t="str">
        <f t="shared" si="86"/>
        <v/>
      </c>
      <c r="I1300" t="e">
        <f>VLOOKUP(B1300,NRG_IBM!$A$1:$G$1986,2,FALSE)</f>
        <v>#N/A</v>
      </c>
    </row>
    <row r="1301" spans="3:9" x14ac:dyDescent="0.25">
      <c r="C1301" t="str">
        <f>IFERROR(VLOOKUP(B1301,'NRG_MS Teams'!$A$1:$G$1981,2,FALSE),"")</f>
        <v/>
      </c>
      <c r="D1301" t="str">
        <f t="shared" si="83"/>
        <v/>
      </c>
      <c r="E1301" t="str">
        <f t="shared" si="84"/>
        <v/>
      </c>
      <c r="F1301" t="e">
        <f>VLOOKUP(B1301,'NRG_MS Teams'!$A$1:$G$1981,2,FALSE)</f>
        <v>#N/A</v>
      </c>
      <c r="G1301" t="str">
        <f t="shared" si="85"/>
        <v/>
      </c>
      <c r="H1301" t="str">
        <f t="shared" si="86"/>
        <v/>
      </c>
      <c r="I1301" t="e">
        <f>VLOOKUP(B1301,NRG_IBM!$A$1:$G$1986,2,FALSE)</f>
        <v>#N/A</v>
      </c>
    </row>
    <row r="1302" spans="3:9" x14ac:dyDescent="0.25">
      <c r="C1302" t="str">
        <f>IFERROR(VLOOKUP(B1302,'NRG_MS Teams'!$A$1:$G$1981,2,FALSE),"")</f>
        <v/>
      </c>
      <c r="D1302" t="str">
        <f t="shared" si="83"/>
        <v/>
      </c>
      <c r="E1302" t="str">
        <f t="shared" si="84"/>
        <v/>
      </c>
      <c r="F1302" t="e">
        <f>VLOOKUP(B1302,'NRG_MS Teams'!$A$1:$G$1981,2,FALSE)</f>
        <v>#N/A</v>
      </c>
      <c r="G1302" t="str">
        <f t="shared" si="85"/>
        <v/>
      </c>
      <c r="H1302" t="str">
        <f t="shared" si="86"/>
        <v/>
      </c>
      <c r="I1302" t="e">
        <f>VLOOKUP(B1302,NRG_IBM!$A$1:$G$1986,2,FALSE)</f>
        <v>#N/A</v>
      </c>
    </row>
    <row r="1303" spans="3:9" x14ac:dyDescent="0.25">
      <c r="C1303" t="str">
        <f>IFERROR(VLOOKUP(B1303,'NRG_MS Teams'!$A$1:$G$1981,2,FALSE),"")</f>
        <v/>
      </c>
      <c r="D1303" t="str">
        <f t="shared" si="83"/>
        <v/>
      </c>
      <c r="E1303" t="str">
        <f t="shared" si="84"/>
        <v/>
      </c>
      <c r="F1303" t="e">
        <f>VLOOKUP(B1303,'NRG_MS Teams'!$A$1:$G$1981,2,FALSE)</f>
        <v>#N/A</v>
      </c>
      <c r="G1303" t="str">
        <f t="shared" si="85"/>
        <v/>
      </c>
      <c r="H1303" t="str">
        <f t="shared" si="86"/>
        <v/>
      </c>
      <c r="I1303" t="e">
        <f>VLOOKUP(B1303,NRG_IBM!$A$1:$G$1986,2,FALSE)</f>
        <v>#N/A</v>
      </c>
    </row>
    <row r="1304" spans="3:9" x14ac:dyDescent="0.25">
      <c r="C1304" t="str">
        <f>IFERROR(VLOOKUP(B1304,'NRG_MS Teams'!$A$1:$G$1981,2,FALSE),"")</f>
        <v/>
      </c>
      <c r="D1304" t="str">
        <f t="shared" si="83"/>
        <v/>
      </c>
      <c r="E1304" t="str">
        <f t="shared" si="84"/>
        <v/>
      </c>
      <c r="F1304" t="e">
        <f>VLOOKUP(B1304,'NRG_MS Teams'!$A$1:$G$1981,2,FALSE)</f>
        <v>#N/A</v>
      </c>
      <c r="G1304" t="str">
        <f t="shared" si="85"/>
        <v/>
      </c>
      <c r="H1304" t="str">
        <f t="shared" si="86"/>
        <v/>
      </c>
      <c r="I1304" t="e">
        <f>VLOOKUP(B1304,NRG_IBM!$A$1:$G$1986,2,FALSE)</f>
        <v>#N/A</v>
      </c>
    </row>
    <row r="1305" spans="3:9" x14ac:dyDescent="0.25">
      <c r="C1305" t="str">
        <f>IFERROR(VLOOKUP(B1305,'NRG_MS Teams'!$A$1:$G$1981,2,FALSE),"")</f>
        <v/>
      </c>
      <c r="D1305" t="str">
        <f t="shared" si="83"/>
        <v/>
      </c>
      <c r="E1305" t="str">
        <f t="shared" si="84"/>
        <v/>
      </c>
      <c r="F1305" t="e">
        <f>VLOOKUP(B1305,'NRG_MS Teams'!$A$1:$G$1981,2,FALSE)</f>
        <v>#N/A</v>
      </c>
      <c r="G1305" t="str">
        <f t="shared" si="85"/>
        <v/>
      </c>
      <c r="H1305" t="str">
        <f t="shared" si="86"/>
        <v/>
      </c>
      <c r="I1305" t="e">
        <f>VLOOKUP(B1305,NRG_IBM!$A$1:$G$1986,2,FALSE)</f>
        <v>#N/A</v>
      </c>
    </row>
    <row r="1306" spans="3:9" x14ac:dyDescent="0.25">
      <c r="C1306" t="str">
        <f>IFERROR(VLOOKUP(B1306,'NRG_MS Teams'!$A$1:$G$1981,2,FALSE),"")</f>
        <v/>
      </c>
      <c r="D1306" t="str">
        <f t="shared" si="83"/>
        <v/>
      </c>
      <c r="E1306" t="str">
        <f t="shared" si="84"/>
        <v/>
      </c>
      <c r="F1306" t="e">
        <f>VLOOKUP(B1306,'NRG_MS Teams'!$A$1:$G$1981,2,FALSE)</f>
        <v>#N/A</v>
      </c>
      <c r="G1306" t="str">
        <f t="shared" si="85"/>
        <v/>
      </c>
      <c r="H1306" t="str">
        <f t="shared" si="86"/>
        <v/>
      </c>
      <c r="I1306" t="e">
        <f>VLOOKUP(B1306,NRG_IBM!$A$1:$G$1986,2,FALSE)</f>
        <v>#N/A</v>
      </c>
    </row>
    <row r="1307" spans="3:9" x14ac:dyDescent="0.25">
      <c r="C1307" t="str">
        <f>IFERROR(VLOOKUP(B1307,'NRG_MS Teams'!$A$1:$G$1981,2,FALSE),"")</f>
        <v/>
      </c>
      <c r="D1307" t="str">
        <f t="shared" si="83"/>
        <v/>
      </c>
      <c r="E1307" t="str">
        <f t="shared" si="84"/>
        <v/>
      </c>
      <c r="F1307" t="e">
        <f>VLOOKUP(B1307,'NRG_MS Teams'!$A$1:$G$1981,2,FALSE)</f>
        <v>#N/A</v>
      </c>
      <c r="G1307" t="str">
        <f t="shared" si="85"/>
        <v/>
      </c>
      <c r="H1307" t="str">
        <f t="shared" si="86"/>
        <v/>
      </c>
      <c r="I1307" t="e">
        <f>VLOOKUP(B1307,NRG_IBM!$A$1:$G$1986,2,FALSE)</f>
        <v>#N/A</v>
      </c>
    </row>
    <row r="1308" spans="3:9" x14ac:dyDescent="0.25">
      <c r="C1308" t="str">
        <f>IFERROR(VLOOKUP(B1308,'NRG_MS Teams'!$A$1:$G$1981,2,FALSE),"")</f>
        <v/>
      </c>
      <c r="D1308" t="str">
        <f t="shared" si="83"/>
        <v/>
      </c>
      <c r="E1308" t="str">
        <f t="shared" si="84"/>
        <v/>
      </c>
      <c r="F1308" t="e">
        <f>VLOOKUP(B1308,'NRG_MS Teams'!$A$1:$G$1981,2,FALSE)</f>
        <v>#N/A</v>
      </c>
      <c r="G1308" t="str">
        <f t="shared" si="85"/>
        <v/>
      </c>
      <c r="H1308" t="str">
        <f t="shared" si="86"/>
        <v/>
      </c>
      <c r="I1308" t="e">
        <f>VLOOKUP(B1308,NRG_IBM!$A$1:$G$1986,2,FALSE)</f>
        <v>#N/A</v>
      </c>
    </row>
    <row r="1309" spans="3:9" x14ac:dyDescent="0.25">
      <c r="C1309" t="str">
        <f>IFERROR(VLOOKUP(B1309,'NRG_MS Teams'!$A$1:$G$1981,2,FALSE),"")</f>
        <v/>
      </c>
      <c r="D1309" t="str">
        <f t="shared" si="83"/>
        <v/>
      </c>
      <c r="E1309" t="str">
        <f t="shared" si="84"/>
        <v/>
      </c>
      <c r="F1309" t="e">
        <f>VLOOKUP(B1309,'NRG_MS Teams'!$A$1:$G$1981,2,FALSE)</f>
        <v>#N/A</v>
      </c>
      <c r="G1309" t="str">
        <f t="shared" si="85"/>
        <v/>
      </c>
      <c r="H1309" t="str">
        <f t="shared" si="86"/>
        <v/>
      </c>
      <c r="I1309" t="e">
        <f>VLOOKUP(B1309,NRG_IBM!$A$1:$G$1986,2,FALSE)</f>
        <v>#N/A</v>
      </c>
    </row>
    <row r="1310" spans="3:9" x14ac:dyDescent="0.25">
      <c r="C1310" t="str">
        <f>IFERROR(VLOOKUP(B1310,'NRG_MS Teams'!$A$1:$G$1981,2,FALSE),"")</f>
        <v/>
      </c>
      <c r="D1310" t="str">
        <f t="shared" si="83"/>
        <v/>
      </c>
      <c r="E1310" t="str">
        <f t="shared" si="84"/>
        <v/>
      </c>
      <c r="F1310" t="e">
        <f>VLOOKUP(B1310,'NRG_MS Teams'!$A$1:$G$1981,2,FALSE)</f>
        <v>#N/A</v>
      </c>
      <c r="G1310" t="str">
        <f t="shared" si="85"/>
        <v/>
      </c>
      <c r="H1310" t="str">
        <f t="shared" si="86"/>
        <v/>
      </c>
      <c r="I1310" t="e">
        <f>VLOOKUP(B1310,NRG_IBM!$A$1:$G$1986,2,FALSE)</f>
        <v>#N/A</v>
      </c>
    </row>
    <row r="1311" spans="3:9" x14ac:dyDescent="0.25">
      <c r="C1311" t="str">
        <f>IFERROR(VLOOKUP(B1311,'NRG_MS Teams'!$A$1:$G$1981,2,FALSE),"")</f>
        <v/>
      </c>
      <c r="D1311" t="str">
        <f t="shared" si="83"/>
        <v/>
      </c>
      <c r="E1311" t="str">
        <f t="shared" si="84"/>
        <v/>
      </c>
      <c r="F1311" t="e">
        <f>VLOOKUP(B1311,'NRG_MS Teams'!$A$1:$G$1981,2,FALSE)</f>
        <v>#N/A</v>
      </c>
      <c r="G1311" t="str">
        <f t="shared" si="85"/>
        <v/>
      </c>
      <c r="H1311" t="str">
        <f t="shared" si="86"/>
        <v/>
      </c>
      <c r="I1311" t="e">
        <f>VLOOKUP(B1311,NRG_IBM!$A$1:$G$1986,2,FALSE)</f>
        <v>#N/A</v>
      </c>
    </row>
    <row r="1312" spans="3:9" x14ac:dyDescent="0.25">
      <c r="C1312" t="str">
        <f>IFERROR(VLOOKUP(B1312,'NRG_MS Teams'!$A$1:$G$1981,2,FALSE),"")</f>
        <v/>
      </c>
      <c r="D1312" t="str">
        <f t="shared" si="83"/>
        <v/>
      </c>
      <c r="E1312" t="str">
        <f t="shared" si="84"/>
        <v/>
      </c>
      <c r="F1312" t="e">
        <f>VLOOKUP(B1312,'NRG_MS Teams'!$A$1:$G$1981,2,FALSE)</f>
        <v>#N/A</v>
      </c>
      <c r="G1312" t="str">
        <f t="shared" si="85"/>
        <v/>
      </c>
      <c r="H1312" t="str">
        <f t="shared" si="86"/>
        <v/>
      </c>
      <c r="I1312" t="e">
        <f>VLOOKUP(B1312,NRG_IBM!$A$1:$G$1986,2,FALSE)</f>
        <v>#N/A</v>
      </c>
    </row>
    <row r="1313" spans="3:9" x14ac:dyDescent="0.25">
      <c r="C1313" t="str">
        <f>IFERROR(VLOOKUP(B1313,'NRG_MS Teams'!$A$1:$G$1981,2,FALSE),"")</f>
        <v/>
      </c>
      <c r="D1313" t="str">
        <f t="shared" si="83"/>
        <v/>
      </c>
      <c r="E1313" t="str">
        <f t="shared" si="84"/>
        <v/>
      </c>
      <c r="F1313" t="e">
        <f>VLOOKUP(B1313,'NRG_MS Teams'!$A$1:$G$1981,2,FALSE)</f>
        <v>#N/A</v>
      </c>
      <c r="G1313" t="str">
        <f t="shared" si="85"/>
        <v/>
      </c>
      <c r="H1313" t="str">
        <f t="shared" si="86"/>
        <v/>
      </c>
      <c r="I1313" t="e">
        <f>VLOOKUP(B1313,NRG_IBM!$A$1:$G$1986,2,FALSE)</f>
        <v>#N/A</v>
      </c>
    </row>
    <row r="1314" spans="3:9" x14ac:dyDescent="0.25">
      <c r="C1314" t="str">
        <f>IFERROR(VLOOKUP(B1314,'NRG_MS Teams'!$A$1:$G$1981,2,FALSE),"")</f>
        <v/>
      </c>
      <c r="D1314" t="str">
        <f t="shared" si="83"/>
        <v/>
      </c>
      <c r="E1314" t="str">
        <f t="shared" si="84"/>
        <v/>
      </c>
      <c r="F1314" t="e">
        <f>VLOOKUP(B1314,'NRG_MS Teams'!$A$1:$G$1981,2,FALSE)</f>
        <v>#N/A</v>
      </c>
      <c r="G1314" t="str">
        <f t="shared" si="85"/>
        <v/>
      </c>
      <c r="H1314" t="str">
        <f t="shared" si="86"/>
        <v/>
      </c>
      <c r="I1314" t="e">
        <f>VLOOKUP(B1314,NRG_IBM!$A$1:$G$1986,2,FALSE)</f>
        <v>#N/A</v>
      </c>
    </row>
    <row r="1315" spans="3:9" x14ac:dyDescent="0.25">
      <c r="C1315" t="str">
        <f>IFERROR(VLOOKUP(B1315,'NRG_MS Teams'!$A$1:$G$1981,2,FALSE),"")</f>
        <v/>
      </c>
      <c r="D1315" t="str">
        <f t="shared" si="83"/>
        <v/>
      </c>
      <c r="E1315" t="str">
        <f t="shared" si="84"/>
        <v/>
      </c>
      <c r="F1315" t="e">
        <f>VLOOKUP(B1315,'NRG_MS Teams'!$A$1:$G$1981,2,FALSE)</f>
        <v>#N/A</v>
      </c>
      <c r="G1315" t="str">
        <f t="shared" si="85"/>
        <v/>
      </c>
      <c r="H1315" t="str">
        <f t="shared" si="86"/>
        <v/>
      </c>
      <c r="I1315" t="e">
        <f>VLOOKUP(B1315,NRG_IBM!$A$1:$G$1986,2,FALSE)</f>
        <v>#N/A</v>
      </c>
    </row>
    <row r="1316" spans="3:9" x14ac:dyDescent="0.25">
      <c r="C1316" t="str">
        <f>IFERROR(VLOOKUP(B1316,'NRG_MS Teams'!$A$1:$G$1981,2,FALSE),"")</f>
        <v/>
      </c>
      <c r="D1316" t="str">
        <f t="shared" si="83"/>
        <v/>
      </c>
      <c r="E1316" t="str">
        <f t="shared" si="84"/>
        <v/>
      </c>
      <c r="F1316" t="e">
        <f>VLOOKUP(B1316,'NRG_MS Teams'!$A$1:$G$1981,2,FALSE)</f>
        <v>#N/A</v>
      </c>
      <c r="G1316" t="str">
        <f t="shared" si="85"/>
        <v/>
      </c>
      <c r="H1316" t="str">
        <f t="shared" si="86"/>
        <v/>
      </c>
      <c r="I1316" t="e">
        <f>VLOOKUP(B1316,NRG_IBM!$A$1:$G$1986,2,FALSE)</f>
        <v>#N/A</v>
      </c>
    </row>
    <row r="1317" spans="3:9" x14ac:dyDescent="0.25">
      <c r="C1317" t="str">
        <f>IFERROR(VLOOKUP(B1317,'NRG_MS Teams'!$A$1:$G$1981,2,FALSE),"")</f>
        <v/>
      </c>
      <c r="D1317" t="str">
        <f t="shared" si="83"/>
        <v/>
      </c>
      <c r="E1317" t="str">
        <f t="shared" si="84"/>
        <v/>
      </c>
      <c r="F1317" t="e">
        <f>VLOOKUP(B1317,'NRG_MS Teams'!$A$1:$G$1981,2,FALSE)</f>
        <v>#N/A</v>
      </c>
      <c r="G1317" t="str">
        <f t="shared" si="85"/>
        <v/>
      </c>
      <c r="H1317" t="str">
        <f t="shared" si="86"/>
        <v/>
      </c>
      <c r="I1317" t="e">
        <f>VLOOKUP(B1317,NRG_IBM!$A$1:$G$1986,2,FALSE)</f>
        <v>#N/A</v>
      </c>
    </row>
    <row r="1318" spans="3:9" x14ac:dyDescent="0.25">
      <c r="C1318" t="str">
        <f>IFERROR(VLOOKUP(B1318,'NRG_MS Teams'!$A$1:$G$1981,2,FALSE),"")</f>
        <v/>
      </c>
      <c r="D1318" t="str">
        <f t="shared" si="83"/>
        <v/>
      </c>
      <c r="E1318" t="str">
        <f t="shared" si="84"/>
        <v/>
      </c>
      <c r="F1318" t="e">
        <f>VLOOKUP(B1318,'NRG_MS Teams'!$A$1:$G$1981,2,FALSE)</f>
        <v>#N/A</v>
      </c>
      <c r="G1318" t="str">
        <f t="shared" si="85"/>
        <v/>
      </c>
      <c r="H1318" t="str">
        <f t="shared" si="86"/>
        <v/>
      </c>
      <c r="I1318" t="e">
        <f>VLOOKUP(B1318,NRG_IBM!$A$1:$G$1986,2,FALSE)</f>
        <v>#N/A</v>
      </c>
    </row>
    <row r="1319" spans="3:9" x14ac:dyDescent="0.25">
      <c r="C1319" t="str">
        <f>IFERROR(VLOOKUP(B1319,'NRG_MS Teams'!$A$1:$G$1981,2,FALSE),"")</f>
        <v/>
      </c>
      <c r="D1319" t="str">
        <f t="shared" si="83"/>
        <v/>
      </c>
      <c r="E1319" t="str">
        <f t="shared" si="84"/>
        <v/>
      </c>
      <c r="F1319" t="e">
        <f>VLOOKUP(B1319,'NRG_MS Teams'!$A$1:$G$1981,2,FALSE)</f>
        <v>#N/A</v>
      </c>
      <c r="G1319" t="str">
        <f t="shared" si="85"/>
        <v/>
      </c>
      <c r="H1319" t="str">
        <f t="shared" si="86"/>
        <v/>
      </c>
      <c r="I1319" t="e">
        <f>VLOOKUP(B1319,NRG_IBM!$A$1:$G$1986,2,FALSE)</f>
        <v>#N/A</v>
      </c>
    </row>
    <row r="1320" spans="3:9" x14ac:dyDescent="0.25">
      <c r="C1320" t="str">
        <f>IFERROR(VLOOKUP(B1320,'NRG_MS Teams'!$A$1:$G$1981,2,FALSE),"")</f>
        <v/>
      </c>
      <c r="D1320" t="str">
        <f t="shared" si="83"/>
        <v/>
      </c>
      <c r="E1320" t="str">
        <f t="shared" si="84"/>
        <v/>
      </c>
      <c r="F1320" t="e">
        <f>VLOOKUP(B1320,'NRG_MS Teams'!$A$1:$G$1981,2,FALSE)</f>
        <v>#N/A</v>
      </c>
      <c r="G1320" t="str">
        <f t="shared" si="85"/>
        <v/>
      </c>
      <c r="H1320" t="str">
        <f t="shared" si="86"/>
        <v/>
      </c>
      <c r="I1320" t="e">
        <f>VLOOKUP(B1320,NRG_IBM!$A$1:$G$1986,2,FALSE)</f>
        <v>#N/A</v>
      </c>
    </row>
    <row r="1321" spans="3:9" x14ac:dyDescent="0.25">
      <c r="C1321" t="str">
        <f>IFERROR(VLOOKUP(B1321,'NRG_MS Teams'!$A$1:$G$1981,2,FALSE),"")</f>
        <v/>
      </c>
      <c r="D1321" t="str">
        <f t="shared" si="83"/>
        <v/>
      </c>
      <c r="E1321" t="str">
        <f t="shared" si="84"/>
        <v/>
      </c>
      <c r="F1321" t="e">
        <f>VLOOKUP(B1321,'NRG_MS Teams'!$A$1:$G$1981,2,FALSE)</f>
        <v>#N/A</v>
      </c>
      <c r="G1321" t="str">
        <f t="shared" si="85"/>
        <v/>
      </c>
      <c r="H1321" t="str">
        <f t="shared" si="86"/>
        <v/>
      </c>
      <c r="I1321" t="e">
        <f>VLOOKUP(B1321,NRG_IBM!$A$1:$G$1986,2,FALSE)</f>
        <v>#N/A</v>
      </c>
    </row>
    <row r="1322" spans="3:9" x14ac:dyDescent="0.25">
      <c r="C1322" t="str">
        <f>IFERROR(VLOOKUP(B1322,'NRG_MS Teams'!$A$1:$G$1981,2,FALSE),"")</f>
        <v/>
      </c>
      <c r="D1322" t="str">
        <f t="shared" si="83"/>
        <v/>
      </c>
      <c r="E1322" t="str">
        <f t="shared" si="84"/>
        <v/>
      </c>
      <c r="F1322" t="e">
        <f>VLOOKUP(B1322,'NRG_MS Teams'!$A$1:$G$1981,2,FALSE)</f>
        <v>#N/A</v>
      </c>
      <c r="G1322" t="str">
        <f t="shared" si="85"/>
        <v/>
      </c>
      <c r="H1322" t="str">
        <f t="shared" si="86"/>
        <v/>
      </c>
      <c r="I1322" t="e">
        <f>VLOOKUP(B1322,NRG_IBM!$A$1:$G$1986,2,FALSE)</f>
        <v>#N/A</v>
      </c>
    </row>
    <row r="1323" spans="3:9" x14ac:dyDescent="0.25">
      <c r="C1323" t="str">
        <f>IFERROR(VLOOKUP(B1323,'NRG_MS Teams'!$A$1:$G$1981,2,FALSE),"")</f>
        <v/>
      </c>
      <c r="D1323" t="str">
        <f t="shared" si="83"/>
        <v/>
      </c>
      <c r="E1323" t="str">
        <f t="shared" si="84"/>
        <v/>
      </c>
      <c r="F1323" t="e">
        <f>VLOOKUP(B1323,'NRG_MS Teams'!$A$1:$G$1981,2,FALSE)</f>
        <v>#N/A</v>
      </c>
      <c r="G1323" t="str">
        <f t="shared" si="85"/>
        <v/>
      </c>
      <c r="H1323" t="str">
        <f t="shared" si="86"/>
        <v/>
      </c>
      <c r="I1323" t="e">
        <f>VLOOKUP(B1323,NRG_IBM!$A$1:$G$1986,2,FALSE)</f>
        <v>#N/A</v>
      </c>
    </row>
    <row r="1324" spans="3:9" x14ac:dyDescent="0.25">
      <c r="C1324" t="str">
        <f>IFERROR(VLOOKUP(B1324,'NRG_MS Teams'!$A$1:$G$1981,2,FALSE),"")</f>
        <v/>
      </c>
      <c r="D1324" t="str">
        <f t="shared" si="83"/>
        <v/>
      </c>
      <c r="E1324" t="str">
        <f t="shared" si="84"/>
        <v/>
      </c>
      <c r="F1324" t="e">
        <f>VLOOKUP(B1324,'NRG_MS Teams'!$A$1:$G$1981,2,FALSE)</f>
        <v>#N/A</v>
      </c>
      <c r="G1324" t="str">
        <f t="shared" si="85"/>
        <v/>
      </c>
      <c r="H1324" t="str">
        <f t="shared" si="86"/>
        <v/>
      </c>
      <c r="I1324" t="e">
        <f>VLOOKUP(B1324,NRG_IBM!$A$1:$G$1986,2,FALSE)</f>
        <v>#N/A</v>
      </c>
    </row>
    <row r="1325" spans="3:9" x14ac:dyDescent="0.25">
      <c r="C1325" t="str">
        <f>IFERROR(VLOOKUP(B1325,'NRG_MS Teams'!$A$1:$G$1981,2,FALSE),"")</f>
        <v/>
      </c>
      <c r="D1325" t="str">
        <f t="shared" si="83"/>
        <v/>
      </c>
      <c r="E1325" t="str">
        <f t="shared" si="84"/>
        <v/>
      </c>
      <c r="F1325" t="e">
        <f>VLOOKUP(B1325,'NRG_MS Teams'!$A$1:$G$1981,2,FALSE)</f>
        <v>#N/A</v>
      </c>
      <c r="G1325" t="str">
        <f t="shared" si="85"/>
        <v/>
      </c>
      <c r="H1325" t="str">
        <f t="shared" si="86"/>
        <v/>
      </c>
      <c r="I1325" t="e">
        <f>VLOOKUP(B1325,NRG_IBM!$A$1:$G$1986,2,FALSE)</f>
        <v>#N/A</v>
      </c>
    </row>
    <row r="1326" spans="3:9" x14ac:dyDescent="0.25">
      <c r="C1326" t="str">
        <f>IFERROR(VLOOKUP(B1326,'NRG_MS Teams'!$A$1:$G$1981,2,FALSE),"")</f>
        <v/>
      </c>
      <c r="D1326" t="str">
        <f t="shared" si="83"/>
        <v/>
      </c>
      <c r="E1326" t="str">
        <f t="shared" si="84"/>
        <v/>
      </c>
      <c r="F1326" t="e">
        <f>VLOOKUP(B1326,'NRG_MS Teams'!$A$1:$G$1981,2,FALSE)</f>
        <v>#N/A</v>
      </c>
      <c r="G1326" t="str">
        <f t="shared" si="85"/>
        <v/>
      </c>
      <c r="H1326" t="str">
        <f t="shared" si="86"/>
        <v/>
      </c>
      <c r="I1326" t="e">
        <f>VLOOKUP(B1326,NRG_IBM!$A$1:$G$1986,2,FALSE)</f>
        <v>#N/A</v>
      </c>
    </row>
    <row r="1327" spans="3:9" x14ac:dyDescent="0.25">
      <c r="C1327" t="str">
        <f>IFERROR(VLOOKUP(B1327,'NRG_MS Teams'!$A$1:$G$1981,2,FALSE),"")</f>
        <v/>
      </c>
      <c r="D1327" t="str">
        <f t="shared" si="83"/>
        <v/>
      </c>
      <c r="E1327" t="str">
        <f t="shared" si="84"/>
        <v/>
      </c>
      <c r="F1327" t="e">
        <f>VLOOKUP(B1327,'NRG_MS Teams'!$A$1:$G$1981,2,FALSE)</f>
        <v>#N/A</v>
      </c>
      <c r="G1327" t="str">
        <f t="shared" si="85"/>
        <v/>
      </c>
      <c r="H1327" t="str">
        <f t="shared" si="86"/>
        <v/>
      </c>
      <c r="I1327" t="e">
        <f>VLOOKUP(B1327,NRG_IBM!$A$1:$G$1986,2,FALSE)</f>
        <v>#N/A</v>
      </c>
    </row>
    <row r="1328" spans="3:9" x14ac:dyDescent="0.25">
      <c r="C1328" t="str">
        <f>IFERROR(VLOOKUP(B1328,'NRG_MS Teams'!$A$1:$G$1981,2,FALSE),"")</f>
        <v/>
      </c>
      <c r="D1328" t="str">
        <f t="shared" si="83"/>
        <v/>
      </c>
      <c r="E1328" t="str">
        <f t="shared" si="84"/>
        <v/>
      </c>
      <c r="F1328" t="e">
        <f>VLOOKUP(B1328,'NRG_MS Teams'!$A$1:$G$1981,2,FALSE)</f>
        <v>#N/A</v>
      </c>
      <c r="G1328" t="str">
        <f t="shared" si="85"/>
        <v/>
      </c>
      <c r="H1328" t="str">
        <f t="shared" si="86"/>
        <v/>
      </c>
      <c r="I1328" t="e">
        <f>VLOOKUP(B1328,NRG_IBM!$A$1:$G$1986,2,FALSE)</f>
        <v>#N/A</v>
      </c>
    </row>
    <row r="1329" spans="3:9" x14ac:dyDescent="0.25">
      <c r="C1329" t="str">
        <f>IFERROR(VLOOKUP(B1329,'NRG_MS Teams'!$A$1:$G$1981,2,FALSE),"")</f>
        <v/>
      </c>
      <c r="D1329" t="str">
        <f t="shared" si="83"/>
        <v/>
      </c>
      <c r="E1329" t="str">
        <f t="shared" si="84"/>
        <v/>
      </c>
      <c r="F1329" t="e">
        <f>VLOOKUP(B1329,'NRG_MS Teams'!$A$1:$G$1981,2,FALSE)</f>
        <v>#N/A</v>
      </c>
      <c r="G1329" t="str">
        <f t="shared" si="85"/>
        <v/>
      </c>
      <c r="H1329" t="str">
        <f t="shared" si="86"/>
        <v/>
      </c>
      <c r="I1329" t="e">
        <f>VLOOKUP(B1329,NRG_IBM!$A$1:$G$1986,2,FALSE)</f>
        <v>#N/A</v>
      </c>
    </row>
    <row r="1330" spans="3:9" x14ac:dyDescent="0.25">
      <c r="C1330" t="str">
        <f>IFERROR(VLOOKUP(B1330,'NRG_MS Teams'!$A$1:$G$1981,2,FALSE),"")</f>
        <v/>
      </c>
      <c r="D1330" t="str">
        <f t="shared" si="83"/>
        <v/>
      </c>
      <c r="E1330" t="str">
        <f t="shared" si="84"/>
        <v/>
      </c>
      <c r="F1330" t="e">
        <f>VLOOKUP(B1330,'NRG_MS Teams'!$A$1:$G$1981,2,FALSE)</f>
        <v>#N/A</v>
      </c>
      <c r="G1330" t="str">
        <f t="shared" si="85"/>
        <v/>
      </c>
      <c r="H1330" t="str">
        <f t="shared" si="86"/>
        <v/>
      </c>
      <c r="I1330" t="e">
        <f>VLOOKUP(B1330,NRG_IBM!$A$1:$G$1986,2,FALSE)</f>
        <v>#N/A</v>
      </c>
    </row>
    <row r="1331" spans="3:9" x14ac:dyDescent="0.25">
      <c r="C1331" t="str">
        <f>IFERROR(VLOOKUP(B1331,'NRG_MS Teams'!$A$1:$G$1981,2,FALSE),"")</f>
        <v/>
      </c>
      <c r="D1331" t="str">
        <f t="shared" si="83"/>
        <v/>
      </c>
      <c r="E1331" t="str">
        <f t="shared" si="84"/>
        <v/>
      </c>
      <c r="F1331" t="e">
        <f>VLOOKUP(B1331,'NRG_MS Teams'!$A$1:$G$1981,2,FALSE)</f>
        <v>#N/A</v>
      </c>
      <c r="G1331" t="str">
        <f t="shared" si="85"/>
        <v/>
      </c>
      <c r="H1331" t="str">
        <f t="shared" si="86"/>
        <v/>
      </c>
      <c r="I1331" t="e">
        <f>VLOOKUP(B1331,NRG_IBM!$A$1:$G$1986,2,FALSE)</f>
        <v>#N/A</v>
      </c>
    </row>
    <row r="1332" spans="3:9" x14ac:dyDescent="0.25">
      <c r="C1332" t="str">
        <f>IFERROR(VLOOKUP(B1332,'NRG_MS Teams'!$A$1:$G$1981,2,FALSE),"")</f>
        <v/>
      </c>
      <c r="D1332" t="str">
        <f t="shared" si="83"/>
        <v/>
      </c>
      <c r="E1332" t="str">
        <f t="shared" si="84"/>
        <v/>
      </c>
      <c r="F1332" t="e">
        <f>VLOOKUP(B1332,'NRG_MS Teams'!$A$1:$G$1981,2,FALSE)</f>
        <v>#N/A</v>
      </c>
      <c r="G1332" t="str">
        <f t="shared" si="85"/>
        <v/>
      </c>
      <c r="H1332" t="str">
        <f t="shared" si="86"/>
        <v/>
      </c>
      <c r="I1332" t="e">
        <f>VLOOKUP(B1332,NRG_IBM!$A$1:$G$1986,2,FALSE)</f>
        <v>#N/A</v>
      </c>
    </row>
    <row r="1333" spans="3:9" x14ac:dyDescent="0.25">
      <c r="C1333" t="str">
        <f>IFERROR(VLOOKUP(B1333,'NRG_MS Teams'!$A$1:$G$1981,2,FALSE),"")</f>
        <v/>
      </c>
      <c r="D1333" t="str">
        <f t="shared" si="83"/>
        <v/>
      </c>
      <c r="E1333" t="str">
        <f t="shared" si="84"/>
        <v/>
      </c>
      <c r="F1333" t="e">
        <f>VLOOKUP(B1333,'NRG_MS Teams'!$A$1:$G$1981,2,FALSE)</f>
        <v>#N/A</v>
      </c>
      <c r="G1333" t="str">
        <f t="shared" si="85"/>
        <v/>
      </c>
      <c r="H1333" t="str">
        <f t="shared" si="86"/>
        <v/>
      </c>
      <c r="I1333" t="e">
        <f>VLOOKUP(B1333,NRG_IBM!$A$1:$G$1986,2,FALSE)</f>
        <v>#N/A</v>
      </c>
    </row>
    <row r="1334" spans="3:9" x14ac:dyDescent="0.25">
      <c r="C1334" t="str">
        <f>IFERROR(VLOOKUP(B1334,'NRG_MS Teams'!$A$1:$G$1981,2,FALSE),"")</f>
        <v/>
      </c>
      <c r="D1334" t="str">
        <f t="shared" si="83"/>
        <v/>
      </c>
      <c r="E1334" t="str">
        <f t="shared" si="84"/>
        <v/>
      </c>
      <c r="F1334" t="e">
        <f>VLOOKUP(B1334,'NRG_MS Teams'!$A$1:$G$1981,2,FALSE)</f>
        <v>#N/A</v>
      </c>
      <c r="G1334" t="str">
        <f t="shared" si="85"/>
        <v/>
      </c>
      <c r="H1334" t="str">
        <f t="shared" si="86"/>
        <v/>
      </c>
      <c r="I1334" t="e">
        <f>VLOOKUP(B1334,NRG_IBM!$A$1:$G$1986,2,FALSE)</f>
        <v>#N/A</v>
      </c>
    </row>
    <row r="1335" spans="3:9" x14ac:dyDescent="0.25">
      <c r="C1335" t="str">
        <f>IFERROR(VLOOKUP(B1335,'NRG_MS Teams'!$A$1:$G$1981,2,FALSE),"")</f>
        <v/>
      </c>
      <c r="D1335" t="str">
        <f t="shared" si="83"/>
        <v/>
      </c>
      <c r="E1335" t="str">
        <f t="shared" si="84"/>
        <v/>
      </c>
      <c r="F1335" t="e">
        <f>VLOOKUP(B1335,'NRG_MS Teams'!$A$1:$G$1981,2,FALSE)</f>
        <v>#N/A</v>
      </c>
      <c r="G1335" t="str">
        <f t="shared" si="85"/>
        <v/>
      </c>
      <c r="H1335" t="str">
        <f t="shared" si="86"/>
        <v/>
      </c>
      <c r="I1335" t="e">
        <f>VLOOKUP(B1335,NRG_IBM!$A$1:$G$1986,2,FALSE)</f>
        <v>#N/A</v>
      </c>
    </row>
    <row r="1336" spans="3:9" x14ac:dyDescent="0.25">
      <c r="C1336" t="str">
        <f>IFERROR(VLOOKUP(B1336,'NRG_MS Teams'!$A$1:$G$1981,2,FALSE),"")</f>
        <v/>
      </c>
      <c r="D1336" t="str">
        <f t="shared" si="83"/>
        <v/>
      </c>
      <c r="E1336" t="str">
        <f t="shared" si="84"/>
        <v/>
      </c>
      <c r="F1336" t="e">
        <f>VLOOKUP(B1336,'NRG_MS Teams'!$A$1:$G$1981,2,FALSE)</f>
        <v>#N/A</v>
      </c>
      <c r="G1336" t="str">
        <f t="shared" si="85"/>
        <v/>
      </c>
      <c r="H1336" t="str">
        <f t="shared" si="86"/>
        <v/>
      </c>
      <c r="I1336" t="e">
        <f>VLOOKUP(B1336,NRG_IBM!$A$1:$G$1986,2,FALSE)</f>
        <v>#N/A</v>
      </c>
    </row>
    <row r="1337" spans="3:9" x14ac:dyDescent="0.25">
      <c r="C1337" t="str">
        <f>IFERROR(VLOOKUP(B1337,'NRG_MS Teams'!$A$1:$G$1981,2,FALSE),"")</f>
        <v/>
      </c>
      <c r="D1337" t="str">
        <f t="shared" si="83"/>
        <v/>
      </c>
      <c r="E1337" t="str">
        <f t="shared" si="84"/>
        <v/>
      </c>
      <c r="F1337" t="e">
        <f>VLOOKUP(B1337,'NRG_MS Teams'!$A$1:$G$1981,2,FALSE)</f>
        <v>#N/A</v>
      </c>
      <c r="G1337" t="str">
        <f t="shared" si="85"/>
        <v/>
      </c>
      <c r="H1337" t="str">
        <f t="shared" si="86"/>
        <v/>
      </c>
      <c r="I1337" t="e">
        <f>VLOOKUP(B1337,NRG_IBM!$A$1:$G$1986,2,FALSE)</f>
        <v>#N/A</v>
      </c>
    </row>
    <row r="1338" spans="3:9" x14ac:dyDescent="0.25">
      <c r="C1338" t="str">
        <f>IFERROR(VLOOKUP(B1338,'NRG_MS Teams'!$A$1:$G$1981,2,FALSE),"")</f>
        <v/>
      </c>
      <c r="D1338" t="str">
        <f t="shared" si="83"/>
        <v/>
      </c>
      <c r="E1338" t="str">
        <f t="shared" si="84"/>
        <v/>
      </c>
      <c r="F1338" t="e">
        <f>VLOOKUP(B1338,'NRG_MS Teams'!$A$1:$G$1981,2,FALSE)</f>
        <v>#N/A</v>
      </c>
      <c r="G1338" t="str">
        <f t="shared" si="85"/>
        <v/>
      </c>
      <c r="H1338" t="str">
        <f t="shared" si="86"/>
        <v/>
      </c>
      <c r="I1338" t="e">
        <f>VLOOKUP(B1338,NRG_IBM!$A$1:$G$1986,2,FALSE)</f>
        <v>#N/A</v>
      </c>
    </row>
    <row r="1339" spans="3:9" x14ac:dyDescent="0.25">
      <c r="C1339" t="str">
        <f>IFERROR(VLOOKUP(B1339,'NRG_MS Teams'!$A$1:$G$1981,2,FALSE),"")</f>
        <v/>
      </c>
      <c r="D1339" t="str">
        <f t="shared" si="83"/>
        <v/>
      </c>
      <c r="E1339" t="str">
        <f t="shared" si="84"/>
        <v/>
      </c>
      <c r="F1339" t="e">
        <f>VLOOKUP(B1339,'NRG_MS Teams'!$A$1:$G$1981,2,FALSE)</f>
        <v>#N/A</v>
      </c>
      <c r="G1339" t="str">
        <f t="shared" si="85"/>
        <v/>
      </c>
      <c r="H1339" t="str">
        <f t="shared" si="86"/>
        <v/>
      </c>
      <c r="I1339" t="e">
        <f>VLOOKUP(B1339,NRG_IBM!$A$1:$G$1986,2,FALSE)</f>
        <v>#N/A</v>
      </c>
    </row>
    <row r="1340" spans="3:9" x14ac:dyDescent="0.25">
      <c r="C1340" t="str">
        <f>IFERROR(VLOOKUP(B1340,'NRG_MS Teams'!$A$1:$G$1981,2,FALSE),"")</f>
        <v/>
      </c>
      <c r="D1340" t="str">
        <f t="shared" si="83"/>
        <v/>
      </c>
      <c r="E1340" t="str">
        <f t="shared" si="84"/>
        <v/>
      </c>
      <c r="F1340" t="e">
        <f>VLOOKUP(B1340,'NRG_MS Teams'!$A$1:$G$1981,2,FALSE)</f>
        <v>#N/A</v>
      </c>
      <c r="G1340" t="str">
        <f t="shared" si="85"/>
        <v/>
      </c>
      <c r="H1340" t="str">
        <f t="shared" si="86"/>
        <v/>
      </c>
      <c r="I1340" t="e">
        <f>VLOOKUP(B1340,NRG_IBM!$A$1:$G$1986,2,FALSE)</f>
        <v>#N/A</v>
      </c>
    </row>
    <row r="1341" spans="3:9" x14ac:dyDescent="0.25">
      <c r="C1341" t="str">
        <f>IFERROR(VLOOKUP(B1341,'NRG_MS Teams'!$A$1:$G$1981,2,FALSE),"")</f>
        <v/>
      </c>
      <c r="D1341" t="str">
        <f t="shared" si="83"/>
        <v/>
      </c>
      <c r="E1341" t="str">
        <f t="shared" si="84"/>
        <v/>
      </c>
      <c r="F1341" t="e">
        <f>VLOOKUP(B1341,'NRG_MS Teams'!$A$1:$G$1981,2,FALSE)</f>
        <v>#N/A</v>
      </c>
      <c r="G1341" t="str">
        <f t="shared" si="85"/>
        <v/>
      </c>
      <c r="H1341" t="str">
        <f t="shared" si="86"/>
        <v/>
      </c>
      <c r="I1341" t="e">
        <f>VLOOKUP(B1341,NRG_IBM!$A$1:$G$1986,2,FALSE)</f>
        <v>#N/A</v>
      </c>
    </row>
    <row r="1342" spans="3:9" x14ac:dyDescent="0.25">
      <c r="C1342" t="str">
        <f>IFERROR(VLOOKUP(B1342,'NRG_MS Teams'!$A$1:$G$1981,2,FALSE),"")</f>
        <v/>
      </c>
      <c r="D1342" t="str">
        <f t="shared" si="83"/>
        <v/>
      </c>
      <c r="E1342" t="str">
        <f t="shared" si="84"/>
        <v/>
      </c>
      <c r="F1342" t="e">
        <f>VLOOKUP(B1342,'NRG_MS Teams'!$A$1:$G$1981,2,FALSE)</f>
        <v>#N/A</v>
      </c>
      <c r="G1342" t="str">
        <f t="shared" si="85"/>
        <v/>
      </c>
      <c r="H1342" t="str">
        <f t="shared" si="86"/>
        <v/>
      </c>
      <c r="I1342" t="e">
        <f>VLOOKUP(B1342,NRG_IBM!$A$1:$G$1986,2,FALSE)</f>
        <v>#N/A</v>
      </c>
    </row>
    <row r="1343" spans="3:9" x14ac:dyDescent="0.25">
      <c r="C1343" t="str">
        <f>IFERROR(VLOOKUP(B1343,'NRG_MS Teams'!$A$1:$G$1981,2,FALSE),"")</f>
        <v/>
      </c>
      <c r="D1343" t="str">
        <f t="shared" si="83"/>
        <v/>
      </c>
      <c r="E1343" t="str">
        <f t="shared" si="84"/>
        <v/>
      </c>
      <c r="F1343" t="e">
        <f>VLOOKUP(B1343,'NRG_MS Teams'!$A$1:$G$1981,2,FALSE)</f>
        <v>#N/A</v>
      </c>
      <c r="G1343" t="str">
        <f t="shared" si="85"/>
        <v/>
      </c>
      <c r="H1343" t="str">
        <f t="shared" si="86"/>
        <v/>
      </c>
      <c r="I1343" t="e">
        <f>VLOOKUP(B1343,NRG_IBM!$A$1:$G$1986,2,FALSE)</f>
        <v>#N/A</v>
      </c>
    </row>
    <row r="1344" spans="3:9" x14ac:dyDescent="0.25">
      <c r="C1344" t="str">
        <f>IFERROR(VLOOKUP(B1344,'NRG_MS Teams'!$A$1:$G$1981,2,FALSE),"")</f>
        <v/>
      </c>
      <c r="D1344" t="str">
        <f t="shared" si="83"/>
        <v/>
      </c>
      <c r="E1344" t="str">
        <f t="shared" si="84"/>
        <v/>
      </c>
      <c r="F1344" t="e">
        <f>VLOOKUP(B1344,'NRG_MS Teams'!$A$1:$G$1981,2,FALSE)</f>
        <v>#N/A</v>
      </c>
      <c r="G1344" t="str">
        <f t="shared" si="85"/>
        <v/>
      </c>
      <c r="H1344" t="str">
        <f t="shared" si="86"/>
        <v/>
      </c>
      <c r="I1344" t="e">
        <f>VLOOKUP(B1344,NRG_IBM!$A$1:$G$1986,2,FALSE)</f>
        <v>#N/A</v>
      </c>
    </row>
    <row r="1345" spans="3:9" x14ac:dyDescent="0.25">
      <c r="C1345" t="str">
        <f>IFERROR(VLOOKUP(B1345,'NRG_MS Teams'!$A$1:$G$1981,2,FALSE),"")</f>
        <v/>
      </c>
      <c r="D1345" t="str">
        <f t="shared" ref="D1345:D1408" si="87">IF(E1345="","","x")</f>
        <v/>
      </c>
      <c r="E1345" t="str">
        <f t="shared" si="84"/>
        <v/>
      </c>
      <c r="F1345" t="e">
        <f>VLOOKUP(B1345,'NRG_MS Teams'!$A$1:$G$1981,2,FALSE)</f>
        <v>#N/A</v>
      </c>
      <c r="G1345" t="str">
        <f t="shared" si="85"/>
        <v/>
      </c>
      <c r="H1345" t="str">
        <f t="shared" si="86"/>
        <v/>
      </c>
      <c r="I1345" t="e">
        <f>VLOOKUP(B1345,NRG_IBM!$A$1:$G$1986,2,FALSE)</f>
        <v>#N/A</v>
      </c>
    </row>
    <row r="1346" spans="3:9" x14ac:dyDescent="0.25">
      <c r="C1346" t="str">
        <f>IFERROR(VLOOKUP(B1346,'NRG_MS Teams'!$A$1:$G$1981,2,FALSE),"")</f>
        <v/>
      </c>
      <c r="D1346" t="str">
        <f t="shared" si="87"/>
        <v/>
      </c>
      <c r="E1346" t="str">
        <f t="shared" ref="E1346:E1409" si="88">IFERROR(F1346,"")</f>
        <v/>
      </c>
      <c r="F1346" t="e">
        <f>VLOOKUP(B1346,'NRG_MS Teams'!$A$1:$G$1981,2,FALSE)</f>
        <v>#N/A</v>
      </c>
      <c r="G1346" t="str">
        <f t="shared" ref="G1346:G1409" si="89">IF(H1346="","","x")</f>
        <v/>
      </c>
      <c r="H1346" t="str">
        <f t="shared" ref="H1346:H1409" si="90">IFERROR(I1346,"")</f>
        <v/>
      </c>
      <c r="I1346" t="e">
        <f>VLOOKUP(B1346,NRG_IBM!$A$1:$G$1986,2,FALSE)</f>
        <v>#N/A</v>
      </c>
    </row>
    <row r="1347" spans="3:9" x14ac:dyDescent="0.25">
      <c r="C1347" t="str">
        <f>IFERROR(VLOOKUP(B1347,'NRG_MS Teams'!$A$1:$G$1981,2,FALSE),"")</f>
        <v/>
      </c>
      <c r="D1347" t="str">
        <f t="shared" si="87"/>
        <v/>
      </c>
      <c r="E1347" t="str">
        <f t="shared" si="88"/>
        <v/>
      </c>
      <c r="F1347" t="e">
        <f>VLOOKUP(B1347,'NRG_MS Teams'!$A$1:$G$1981,2,FALSE)</f>
        <v>#N/A</v>
      </c>
      <c r="G1347" t="str">
        <f t="shared" si="89"/>
        <v/>
      </c>
      <c r="H1347" t="str">
        <f t="shared" si="90"/>
        <v/>
      </c>
      <c r="I1347" t="e">
        <f>VLOOKUP(B1347,NRG_IBM!$A$1:$G$1986,2,FALSE)</f>
        <v>#N/A</v>
      </c>
    </row>
    <row r="1348" spans="3:9" x14ac:dyDescent="0.25">
      <c r="C1348" t="str">
        <f>IFERROR(VLOOKUP(B1348,'NRG_MS Teams'!$A$1:$G$1981,2,FALSE),"")</f>
        <v/>
      </c>
      <c r="D1348" t="str">
        <f t="shared" si="87"/>
        <v/>
      </c>
      <c r="E1348" t="str">
        <f t="shared" si="88"/>
        <v/>
      </c>
      <c r="F1348" t="e">
        <f>VLOOKUP(B1348,'NRG_MS Teams'!$A$1:$G$1981,2,FALSE)</f>
        <v>#N/A</v>
      </c>
      <c r="G1348" t="str">
        <f t="shared" si="89"/>
        <v/>
      </c>
      <c r="H1348" t="str">
        <f t="shared" si="90"/>
        <v/>
      </c>
      <c r="I1348" t="e">
        <f>VLOOKUP(B1348,NRG_IBM!$A$1:$G$1986,2,FALSE)</f>
        <v>#N/A</v>
      </c>
    </row>
    <row r="1349" spans="3:9" x14ac:dyDescent="0.25">
      <c r="C1349" t="str">
        <f>IFERROR(VLOOKUP(B1349,'NRG_MS Teams'!$A$1:$G$1981,2,FALSE),"")</f>
        <v/>
      </c>
      <c r="D1349" t="str">
        <f t="shared" si="87"/>
        <v/>
      </c>
      <c r="E1349" t="str">
        <f t="shared" si="88"/>
        <v/>
      </c>
      <c r="F1349" t="e">
        <f>VLOOKUP(B1349,'NRG_MS Teams'!$A$1:$G$1981,2,FALSE)</f>
        <v>#N/A</v>
      </c>
      <c r="G1349" t="str">
        <f t="shared" si="89"/>
        <v/>
      </c>
      <c r="H1349" t="str">
        <f t="shared" si="90"/>
        <v/>
      </c>
      <c r="I1349" t="e">
        <f>VLOOKUP(B1349,NRG_IBM!$A$1:$G$1986,2,FALSE)</f>
        <v>#N/A</v>
      </c>
    </row>
    <row r="1350" spans="3:9" x14ac:dyDescent="0.25">
      <c r="C1350" t="str">
        <f>IFERROR(VLOOKUP(B1350,'NRG_MS Teams'!$A$1:$G$1981,2,FALSE),"")</f>
        <v/>
      </c>
      <c r="D1350" t="str">
        <f t="shared" si="87"/>
        <v/>
      </c>
      <c r="E1350" t="str">
        <f t="shared" si="88"/>
        <v/>
      </c>
      <c r="F1350" t="e">
        <f>VLOOKUP(B1350,'NRG_MS Teams'!$A$1:$G$1981,2,FALSE)</f>
        <v>#N/A</v>
      </c>
      <c r="G1350" t="str">
        <f t="shared" si="89"/>
        <v/>
      </c>
      <c r="H1350" t="str">
        <f t="shared" si="90"/>
        <v/>
      </c>
      <c r="I1350" t="e">
        <f>VLOOKUP(B1350,NRG_IBM!$A$1:$G$1986,2,FALSE)</f>
        <v>#N/A</v>
      </c>
    </row>
    <row r="1351" spans="3:9" x14ac:dyDescent="0.25">
      <c r="C1351" t="str">
        <f>IFERROR(VLOOKUP(B1351,'NRG_MS Teams'!$A$1:$G$1981,2,FALSE),"")</f>
        <v/>
      </c>
      <c r="D1351" t="str">
        <f t="shared" si="87"/>
        <v/>
      </c>
      <c r="E1351" t="str">
        <f t="shared" si="88"/>
        <v/>
      </c>
      <c r="F1351" t="e">
        <f>VLOOKUP(B1351,'NRG_MS Teams'!$A$1:$G$1981,2,FALSE)</f>
        <v>#N/A</v>
      </c>
      <c r="G1351" t="str">
        <f t="shared" si="89"/>
        <v/>
      </c>
      <c r="H1351" t="str">
        <f t="shared" si="90"/>
        <v/>
      </c>
      <c r="I1351" t="e">
        <f>VLOOKUP(B1351,NRG_IBM!$A$1:$G$1986,2,FALSE)</f>
        <v>#N/A</v>
      </c>
    </row>
    <row r="1352" spans="3:9" x14ac:dyDescent="0.25">
      <c r="C1352" t="str">
        <f>IFERROR(VLOOKUP(B1352,'NRG_MS Teams'!$A$1:$G$1981,2,FALSE),"")</f>
        <v/>
      </c>
      <c r="D1352" t="str">
        <f t="shared" si="87"/>
        <v/>
      </c>
      <c r="E1352" t="str">
        <f t="shared" si="88"/>
        <v/>
      </c>
      <c r="F1352" t="e">
        <f>VLOOKUP(B1352,'NRG_MS Teams'!$A$1:$G$1981,2,FALSE)</f>
        <v>#N/A</v>
      </c>
      <c r="G1352" t="str">
        <f t="shared" si="89"/>
        <v/>
      </c>
      <c r="H1352" t="str">
        <f t="shared" si="90"/>
        <v/>
      </c>
      <c r="I1352" t="e">
        <f>VLOOKUP(B1352,NRG_IBM!$A$1:$G$1986,2,FALSE)</f>
        <v>#N/A</v>
      </c>
    </row>
    <row r="1353" spans="3:9" x14ac:dyDescent="0.25">
      <c r="C1353" t="str">
        <f>IFERROR(VLOOKUP(B1353,'NRG_MS Teams'!$A$1:$G$1981,2,FALSE),"")</f>
        <v/>
      </c>
      <c r="D1353" t="str">
        <f t="shared" si="87"/>
        <v/>
      </c>
      <c r="E1353" t="str">
        <f t="shared" si="88"/>
        <v/>
      </c>
      <c r="F1353" t="e">
        <f>VLOOKUP(B1353,'NRG_MS Teams'!$A$1:$G$1981,2,FALSE)</f>
        <v>#N/A</v>
      </c>
      <c r="G1353" t="str">
        <f t="shared" si="89"/>
        <v/>
      </c>
      <c r="H1353" t="str">
        <f t="shared" si="90"/>
        <v/>
      </c>
      <c r="I1353" t="e">
        <f>VLOOKUP(B1353,NRG_IBM!$A$1:$G$1986,2,FALSE)</f>
        <v>#N/A</v>
      </c>
    </row>
    <row r="1354" spans="3:9" x14ac:dyDescent="0.25">
      <c r="C1354" t="str">
        <f>IFERROR(VLOOKUP(B1354,'NRG_MS Teams'!$A$1:$G$1981,2,FALSE),"")</f>
        <v/>
      </c>
      <c r="D1354" t="str">
        <f t="shared" si="87"/>
        <v/>
      </c>
      <c r="E1354" t="str">
        <f t="shared" si="88"/>
        <v/>
      </c>
      <c r="F1354" t="e">
        <f>VLOOKUP(B1354,'NRG_MS Teams'!$A$1:$G$1981,2,FALSE)</f>
        <v>#N/A</v>
      </c>
      <c r="G1354" t="str">
        <f t="shared" si="89"/>
        <v/>
      </c>
      <c r="H1354" t="str">
        <f t="shared" si="90"/>
        <v/>
      </c>
      <c r="I1354" t="e">
        <f>VLOOKUP(B1354,NRG_IBM!$A$1:$G$1986,2,FALSE)</f>
        <v>#N/A</v>
      </c>
    </row>
    <row r="1355" spans="3:9" x14ac:dyDescent="0.25">
      <c r="C1355" t="str">
        <f>IFERROR(VLOOKUP(B1355,'NRG_MS Teams'!$A$1:$G$1981,2,FALSE),"")</f>
        <v/>
      </c>
      <c r="D1355" t="str">
        <f t="shared" si="87"/>
        <v/>
      </c>
      <c r="E1355" t="str">
        <f t="shared" si="88"/>
        <v/>
      </c>
      <c r="F1355" t="e">
        <f>VLOOKUP(B1355,'NRG_MS Teams'!$A$1:$G$1981,2,FALSE)</f>
        <v>#N/A</v>
      </c>
      <c r="G1355" t="str">
        <f t="shared" si="89"/>
        <v/>
      </c>
      <c r="H1355" t="str">
        <f t="shared" si="90"/>
        <v/>
      </c>
      <c r="I1355" t="e">
        <f>VLOOKUP(B1355,NRG_IBM!$A$1:$G$1986,2,FALSE)</f>
        <v>#N/A</v>
      </c>
    </row>
    <row r="1356" spans="3:9" x14ac:dyDescent="0.25">
      <c r="C1356" t="str">
        <f>IFERROR(VLOOKUP(B1356,'NRG_MS Teams'!$A$1:$G$1981,2,FALSE),"")</f>
        <v/>
      </c>
      <c r="D1356" t="str">
        <f t="shared" si="87"/>
        <v/>
      </c>
      <c r="E1356" t="str">
        <f t="shared" si="88"/>
        <v/>
      </c>
      <c r="F1356" t="e">
        <f>VLOOKUP(B1356,'NRG_MS Teams'!$A$1:$G$1981,2,FALSE)</f>
        <v>#N/A</v>
      </c>
      <c r="G1356" t="str">
        <f t="shared" si="89"/>
        <v/>
      </c>
      <c r="H1356" t="str">
        <f t="shared" si="90"/>
        <v/>
      </c>
      <c r="I1356" t="e">
        <f>VLOOKUP(B1356,NRG_IBM!$A$1:$G$1986,2,FALSE)</f>
        <v>#N/A</v>
      </c>
    </row>
    <row r="1357" spans="3:9" x14ac:dyDescent="0.25">
      <c r="C1357" t="str">
        <f>IFERROR(VLOOKUP(B1357,'NRG_MS Teams'!$A$1:$G$1981,2,FALSE),"")</f>
        <v/>
      </c>
      <c r="D1357" t="str">
        <f t="shared" si="87"/>
        <v/>
      </c>
      <c r="E1357" t="str">
        <f t="shared" si="88"/>
        <v/>
      </c>
      <c r="F1357" t="e">
        <f>VLOOKUP(B1357,'NRG_MS Teams'!$A$1:$G$1981,2,FALSE)</f>
        <v>#N/A</v>
      </c>
      <c r="G1357" t="str">
        <f t="shared" si="89"/>
        <v/>
      </c>
      <c r="H1357" t="str">
        <f t="shared" si="90"/>
        <v/>
      </c>
      <c r="I1357" t="e">
        <f>VLOOKUP(B1357,NRG_IBM!$A$1:$G$1986,2,FALSE)</f>
        <v>#N/A</v>
      </c>
    </row>
    <row r="1358" spans="3:9" x14ac:dyDescent="0.25">
      <c r="C1358" t="str">
        <f>IFERROR(VLOOKUP(B1358,'NRG_MS Teams'!$A$1:$G$1981,2,FALSE),"")</f>
        <v/>
      </c>
      <c r="D1358" t="str">
        <f t="shared" si="87"/>
        <v/>
      </c>
      <c r="E1358" t="str">
        <f t="shared" si="88"/>
        <v/>
      </c>
      <c r="F1358" t="e">
        <f>VLOOKUP(B1358,'NRG_MS Teams'!$A$1:$G$1981,2,FALSE)</f>
        <v>#N/A</v>
      </c>
      <c r="G1358" t="str">
        <f t="shared" si="89"/>
        <v/>
      </c>
      <c r="H1358" t="str">
        <f t="shared" si="90"/>
        <v/>
      </c>
      <c r="I1358" t="e">
        <f>VLOOKUP(B1358,NRG_IBM!$A$1:$G$1986,2,FALSE)</f>
        <v>#N/A</v>
      </c>
    </row>
    <row r="1359" spans="3:9" x14ac:dyDescent="0.25">
      <c r="C1359" t="str">
        <f>IFERROR(VLOOKUP(B1359,'NRG_MS Teams'!$A$1:$G$1981,2,FALSE),"")</f>
        <v/>
      </c>
      <c r="D1359" t="str">
        <f t="shared" si="87"/>
        <v/>
      </c>
      <c r="E1359" t="str">
        <f t="shared" si="88"/>
        <v/>
      </c>
      <c r="F1359" t="e">
        <f>VLOOKUP(B1359,'NRG_MS Teams'!$A$1:$G$1981,2,FALSE)</f>
        <v>#N/A</v>
      </c>
      <c r="G1359" t="str">
        <f t="shared" si="89"/>
        <v/>
      </c>
      <c r="H1359" t="str">
        <f t="shared" si="90"/>
        <v/>
      </c>
      <c r="I1359" t="e">
        <f>VLOOKUP(B1359,NRG_IBM!$A$1:$G$1986,2,FALSE)</f>
        <v>#N/A</v>
      </c>
    </row>
    <row r="1360" spans="3:9" x14ac:dyDescent="0.25">
      <c r="C1360" t="str">
        <f>IFERROR(VLOOKUP(B1360,'NRG_MS Teams'!$A$1:$G$1981,2,FALSE),"")</f>
        <v/>
      </c>
      <c r="D1360" t="str">
        <f t="shared" si="87"/>
        <v/>
      </c>
      <c r="E1360" t="str">
        <f t="shared" si="88"/>
        <v/>
      </c>
      <c r="F1360" t="e">
        <f>VLOOKUP(B1360,'NRG_MS Teams'!$A$1:$G$1981,2,FALSE)</f>
        <v>#N/A</v>
      </c>
      <c r="G1360" t="str">
        <f t="shared" si="89"/>
        <v/>
      </c>
      <c r="H1360" t="str">
        <f t="shared" si="90"/>
        <v/>
      </c>
      <c r="I1360" t="e">
        <f>VLOOKUP(B1360,NRG_IBM!$A$1:$G$1986,2,FALSE)</f>
        <v>#N/A</v>
      </c>
    </row>
    <row r="1361" spans="3:9" x14ac:dyDescent="0.25">
      <c r="C1361" t="str">
        <f>IFERROR(VLOOKUP(B1361,'NRG_MS Teams'!$A$1:$G$1981,2,FALSE),"")</f>
        <v/>
      </c>
      <c r="D1361" t="str">
        <f t="shared" si="87"/>
        <v/>
      </c>
      <c r="E1361" t="str">
        <f t="shared" si="88"/>
        <v/>
      </c>
      <c r="F1361" t="e">
        <f>VLOOKUP(B1361,'NRG_MS Teams'!$A$1:$G$1981,2,FALSE)</f>
        <v>#N/A</v>
      </c>
      <c r="G1361" t="str">
        <f t="shared" si="89"/>
        <v/>
      </c>
      <c r="H1361" t="str">
        <f t="shared" si="90"/>
        <v/>
      </c>
      <c r="I1361" t="e">
        <f>VLOOKUP(B1361,NRG_IBM!$A$1:$G$1986,2,FALSE)</f>
        <v>#N/A</v>
      </c>
    </row>
    <row r="1362" spans="3:9" x14ac:dyDescent="0.25">
      <c r="C1362" t="str">
        <f>IFERROR(VLOOKUP(B1362,'NRG_MS Teams'!$A$1:$G$1981,2,FALSE),"")</f>
        <v/>
      </c>
      <c r="D1362" t="str">
        <f t="shared" si="87"/>
        <v/>
      </c>
      <c r="E1362" t="str">
        <f t="shared" si="88"/>
        <v/>
      </c>
      <c r="F1362" t="e">
        <f>VLOOKUP(B1362,'NRG_MS Teams'!$A$1:$G$1981,2,FALSE)</f>
        <v>#N/A</v>
      </c>
      <c r="G1362" t="str">
        <f t="shared" si="89"/>
        <v/>
      </c>
      <c r="H1362" t="str">
        <f t="shared" si="90"/>
        <v/>
      </c>
      <c r="I1362" t="e">
        <f>VLOOKUP(B1362,NRG_IBM!$A$1:$G$1986,2,FALSE)</f>
        <v>#N/A</v>
      </c>
    </row>
    <row r="1363" spans="3:9" x14ac:dyDescent="0.25">
      <c r="C1363" t="str">
        <f>IFERROR(VLOOKUP(B1363,'NRG_MS Teams'!$A$1:$G$1981,2,FALSE),"")</f>
        <v/>
      </c>
      <c r="D1363" t="str">
        <f t="shared" si="87"/>
        <v/>
      </c>
      <c r="E1363" t="str">
        <f t="shared" si="88"/>
        <v/>
      </c>
      <c r="F1363" t="e">
        <f>VLOOKUP(B1363,'NRG_MS Teams'!$A$1:$G$1981,2,FALSE)</f>
        <v>#N/A</v>
      </c>
      <c r="G1363" t="str">
        <f t="shared" si="89"/>
        <v/>
      </c>
      <c r="H1363" t="str">
        <f t="shared" si="90"/>
        <v/>
      </c>
      <c r="I1363" t="e">
        <f>VLOOKUP(B1363,NRG_IBM!$A$1:$G$1986,2,FALSE)</f>
        <v>#N/A</v>
      </c>
    </row>
    <row r="1364" spans="3:9" x14ac:dyDescent="0.25">
      <c r="C1364" t="str">
        <f>IFERROR(VLOOKUP(B1364,'NRG_MS Teams'!$A$1:$G$1981,2,FALSE),"")</f>
        <v/>
      </c>
      <c r="D1364" t="str">
        <f t="shared" si="87"/>
        <v/>
      </c>
      <c r="E1364" t="str">
        <f t="shared" si="88"/>
        <v/>
      </c>
      <c r="F1364" t="e">
        <f>VLOOKUP(B1364,'NRG_MS Teams'!$A$1:$G$1981,2,FALSE)</f>
        <v>#N/A</v>
      </c>
      <c r="G1364" t="str">
        <f t="shared" si="89"/>
        <v/>
      </c>
      <c r="H1364" t="str">
        <f t="shared" si="90"/>
        <v/>
      </c>
      <c r="I1364" t="e">
        <f>VLOOKUP(B1364,NRG_IBM!$A$1:$G$1986,2,FALSE)</f>
        <v>#N/A</v>
      </c>
    </row>
    <row r="1365" spans="3:9" x14ac:dyDescent="0.25">
      <c r="C1365" t="str">
        <f>IFERROR(VLOOKUP(B1365,'NRG_MS Teams'!$A$1:$G$1981,2,FALSE),"")</f>
        <v/>
      </c>
      <c r="D1365" t="str">
        <f t="shared" si="87"/>
        <v/>
      </c>
      <c r="E1365" t="str">
        <f t="shared" si="88"/>
        <v/>
      </c>
      <c r="F1365" t="e">
        <f>VLOOKUP(B1365,'NRG_MS Teams'!$A$1:$G$1981,2,FALSE)</f>
        <v>#N/A</v>
      </c>
      <c r="G1365" t="str">
        <f t="shared" si="89"/>
        <v/>
      </c>
      <c r="H1365" t="str">
        <f t="shared" si="90"/>
        <v/>
      </c>
      <c r="I1365" t="e">
        <f>VLOOKUP(B1365,NRG_IBM!$A$1:$G$1986,2,FALSE)</f>
        <v>#N/A</v>
      </c>
    </row>
    <row r="1366" spans="3:9" x14ac:dyDescent="0.25">
      <c r="C1366" t="str">
        <f>IFERROR(VLOOKUP(B1366,'NRG_MS Teams'!$A$1:$G$1981,2,FALSE),"")</f>
        <v/>
      </c>
      <c r="D1366" t="str">
        <f t="shared" si="87"/>
        <v/>
      </c>
      <c r="E1366" t="str">
        <f t="shared" si="88"/>
        <v/>
      </c>
      <c r="F1366" t="e">
        <f>VLOOKUP(B1366,'NRG_MS Teams'!$A$1:$G$1981,2,FALSE)</f>
        <v>#N/A</v>
      </c>
      <c r="G1366" t="str">
        <f t="shared" si="89"/>
        <v/>
      </c>
      <c r="H1366" t="str">
        <f t="shared" si="90"/>
        <v/>
      </c>
      <c r="I1366" t="e">
        <f>VLOOKUP(B1366,NRG_IBM!$A$1:$G$1986,2,FALSE)</f>
        <v>#N/A</v>
      </c>
    </row>
    <row r="1367" spans="3:9" x14ac:dyDescent="0.25">
      <c r="C1367" t="str">
        <f>IFERROR(VLOOKUP(B1367,'NRG_MS Teams'!$A$1:$G$1981,2,FALSE),"")</f>
        <v/>
      </c>
      <c r="D1367" t="str">
        <f t="shared" si="87"/>
        <v/>
      </c>
      <c r="E1367" t="str">
        <f t="shared" si="88"/>
        <v/>
      </c>
      <c r="F1367" t="e">
        <f>VLOOKUP(B1367,'NRG_MS Teams'!$A$1:$G$1981,2,FALSE)</f>
        <v>#N/A</v>
      </c>
      <c r="G1367" t="str">
        <f t="shared" si="89"/>
        <v/>
      </c>
      <c r="H1367" t="str">
        <f t="shared" si="90"/>
        <v/>
      </c>
      <c r="I1367" t="e">
        <f>VLOOKUP(B1367,NRG_IBM!$A$1:$G$1986,2,FALSE)</f>
        <v>#N/A</v>
      </c>
    </row>
    <row r="1368" spans="3:9" x14ac:dyDescent="0.25">
      <c r="C1368" t="str">
        <f>IFERROR(VLOOKUP(B1368,'NRG_MS Teams'!$A$1:$G$1981,2,FALSE),"")</f>
        <v/>
      </c>
      <c r="D1368" t="str">
        <f t="shared" si="87"/>
        <v/>
      </c>
      <c r="E1368" t="str">
        <f t="shared" si="88"/>
        <v/>
      </c>
      <c r="F1368" t="e">
        <f>VLOOKUP(B1368,'NRG_MS Teams'!$A$1:$G$1981,2,FALSE)</f>
        <v>#N/A</v>
      </c>
      <c r="G1368" t="str">
        <f t="shared" si="89"/>
        <v/>
      </c>
      <c r="H1368" t="str">
        <f t="shared" si="90"/>
        <v/>
      </c>
      <c r="I1368" t="e">
        <f>VLOOKUP(B1368,NRG_IBM!$A$1:$G$1986,2,FALSE)</f>
        <v>#N/A</v>
      </c>
    </row>
    <row r="1369" spans="3:9" x14ac:dyDescent="0.25">
      <c r="C1369" t="str">
        <f>IFERROR(VLOOKUP(B1369,'NRG_MS Teams'!$A$1:$G$1981,2,FALSE),"")</f>
        <v/>
      </c>
      <c r="D1369" t="str">
        <f t="shared" si="87"/>
        <v/>
      </c>
      <c r="E1369" t="str">
        <f t="shared" si="88"/>
        <v/>
      </c>
      <c r="F1369" t="e">
        <f>VLOOKUP(B1369,'NRG_MS Teams'!$A$1:$G$1981,2,FALSE)</f>
        <v>#N/A</v>
      </c>
      <c r="G1369" t="str">
        <f t="shared" si="89"/>
        <v/>
      </c>
      <c r="H1369" t="str">
        <f t="shared" si="90"/>
        <v/>
      </c>
      <c r="I1369" t="e">
        <f>VLOOKUP(B1369,NRG_IBM!$A$1:$G$1986,2,FALSE)</f>
        <v>#N/A</v>
      </c>
    </row>
    <row r="1370" spans="3:9" x14ac:dyDescent="0.25">
      <c r="C1370" t="str">
        <f>IFERROR(VLOOKUP(B1370,'NRG_MS Teams'!$A$1:$G$1981,2,FALSE),"")</f>
        <v/>
      </c>
      <c r="D1370" t="str">
        <f t="shared" si="87"/>
        <v/>
      </c>
      <c r="E1370" t="str">
        <f t="shared" si="88"/>
        <v/>
      </c>
      <c r="F1370" t="e">
        <f>VLOOKUP(B1370,'NRG_MS Teams'!$A$1:$G$1981,2,FALSE)</f>
        <v>#N/A</v>
      </c>
      <c r="G1370" t="str">
        <f t="shared" si="89"/>
        <v/>
      </c>
      <c r="H1370" t="str">
        <f t="shared" si="90"/>
        <v/>
      </c>
      <c r="I1370" t="e">
        <f>VLOOKUP(B1370,NRG_IBM!$A$1:$G$1986,2,FALSE)</f>
        <v>#N/A</v>
      </c>
    </row>
    <row r="1371" spans="3:9" x14ac:dyDescent="0.25">
      <c r="C1371" t="str">
        <f>IFERROR(VLOOKUP(B1371,'NRG_MS Teams'!$A$1:$G$1981,2,FALSE),"")</f>
        <v/>
      </c>
      <c r="D1371" t="str">
        <f t="shared" si="87"/>
        <v/>
      </c>
      <c r="E1371" t="str">
        <f t="shared" si="88"/>
        <v/>
      </c>
      <c r="F1371" t="e">
        <f>VLOOKUP(B1371,'NRG_MS Teams'!$A$1:$G$1981,2,FALSE)</f>
        <v>#N/A</v>
      </c>
      <c r="G1371" t="str">
        <f t="shared" si="89"/>
        <v/>
      </c>
      <c r="H1371" t="str">
        <f t="shared" si="90"/>
        <v/>
      </c>
      <c r="I1371" t="e">
        <f>VLOOKUP(B1371,NRG_IBM!$A$1:$G$1986,2,FALSE)</f>
        <v>#N/A</v>
      </c>
    </row>
    <row r="1372" spans="3:9" x14ac:dyDescent="0.25">
      <c r="C1372" t="str">
        <f>IFERROR(VLOOKUP(B1372,'NRG_MS Teams'!$A$1:$G$1981,2,FALSE),"")</f>
        <v/>
      </c>
      <c r="D1372" t="str">
        <f t="shared" si="87"/>
        <v/>
      </c>
      <c r="E1372" t="str">
        <f t="shared" si="88"/>
        <v/>
      </c>
      <c r="F1372" t="e">
        <f>VLOOKUP(B1372,'NRG_MS Teams'!$A$1:$G$1981,2,FALSE)</f>
        <v>#N/A</v>
      </c>
      <c r="G1372" t="str">
        <f t="shared" si="89"/>
        <v/>
      </c>
      <c r="H1372" t="str">
        <f t="shared" si="90"/>
        <v/>
      </c>
      <c r="I1372" t="e">
        <f>VLOOKUP(B1372,NRG_IBM!$A$1:$G$1986,2,FALSE)</f>
        <v>#N/A</v>
      </c>
    </row>
    <row r="1373" spans="3:9" x14ac:dyDescent="0.25">
      <c r="C1373" t="str">
        <f>IFERROR(VLOOKUP(B1373,'NRG_MS Teams'!$A$1:$G$1981,2,FALSE),"")</f>
        <v/>
      </c>
      <c r="D1373" t="str">
        <f t="shared" si="87"/>
        <v/>
      </c>
      <c r="E1373" t="str">
        <f t="shared" si="88"/>
        <v/>
      </c>
      <c r="F1373" t="e">
        <f>VLOOKUP(B1373,'NRG_MS Teams'!$A$1:$G$1981,2,FALSE)</f>
        <v>#N/A</v>
      </c>
      <c r="G1373" t="str">
        <f t="shared" si="89"/>
        <v/>
      </c>
      <c r="H1373" t="str">
        <f t="shared" si="90"/>
        <v/>
      </c>
      <c r="I1373" t="e">
        <f>VLOOKUP(B1373,NRG_IBM!$A$1:$G$1986,2,FALSE)</f>
        <v>#N/A</v>
      </c>
    </row>
    <row r="1374" spans="3:9" x14ac:dyDescent="0.25">
      <c r="C1374" t="str">
        <f>IFERROR(VLOOKUP(B1374,'NRG_MS Teams'!$A$1:$G$1981,2,FALSE),"")</f>
        <v/>
      </c>
      <c r="D1374" t="str">
        <f t="shared" si="87"/>
        <v/>
      </c>
      <c r="E1374" t="str">
        <f t="shared" si="88"/>
        <v/>
      </c>
      <c r="F1374" t="e">
        <f>VLOOKUP(B1374,'NRG_MS Teams'!$A$1:$G$1981,2,FALSE)</f>
        <v>#N/A</v>
      </c>
      <c r="G1374" t="str">
        <f t="shared" si="89"/>
        <v/>
      </c>
      <c r="H1374" t="str">
        <f t="shared" si="90"/>
        <v/>
      </c>
      <c r="I1374" t="e">
        <f>VLOOKUP(B1374,NRG_IBM!$A$1:$G$1986,2,FALSE)</f>
        <v>#N/A</v>
      </c>
    </row>
    <row r="1375" spans="3:9" x14ac:dyDescent="0.25">
      <c r="C1375" t="str">
        <f>IFERROR(VLOOKUP(B1375,'NRG_MS Teams'!$A$1:$G$1981,2,FALSE),"")</f>
        <v/>
      </c>
      <c r="D1375" t="str">
        <f t="shared" si="87"/>
        <v/>
      </c>
      <c r="E1375" t="str">
        <f t="shared" si="88"/>
        <v/>
      </c>
      <c r="F1375" t="e">
        <f>VLOOKUP(B1375,'NRG_MS Teams'!$A$1:$G$1981,2,FALSE)</f>
        <v>#N/A</v>
      </c>
      <c r="G1375" t="str">
        <f t="shared" si="89"/>
        <v/>
      </c>
      <c r="H1375" t="str">
        <f t="shared" si="90"/>
        <v/>
      </c>
      <c r="I1375" t="e">
        <f>VLOOKUP(B1375,NRG_IBM!$A$1:$G$1986,2,FALSE)</f>
        <v>#N/A</v>
      </c>
    </row>
    <row r="1376" spans="3:9" x14ac:dyDescent="0.25">
      <c r="C1376" t="str">
        <f>IFERROR(VLOOKUP(B1376,'NRG_MS Teams'!$A$1:$G$1981,2,FALSE),"")</f>
        <v/>
      </c>
      <c r="D1376" t="str">
        <f t="shared" si="87"/>
        <v/>
      </c>
      <c r="E1376" t="str">
        <f t="shared" si="88"/>
        <v/>
      </c>
      <c r="F1376" t="e">
        <f>VLOOKUP(B1376,'NRG_MS Teams'!$A$1:$G$1981,2,FALSE)</f>
        <v>#N/A</v>
      </c>
      <c r="G1376" t="str">
        <f t="shared" si="89"/>
        <v/>
      </c>
      <c r="H1376" t="str">
        <f t="shared" si="90"/>
        <v/>
      </c>
      <c r="I1376" t="e">
        <f>VLOOKUP(B1376,NRG_IBM!$A$1:$G$1986,2,FALSE)</f>
        <v>#N/A</v>
      </c>
    </row>
    <row r="1377" spans="3:9" x14ac:dyDescent="0.25">
      <c r="C1377" t="str">
        <f>IFERROR(VLOOKUP(B1377,'NRG_MS Teams'!$A$1:$G$1981,2,FALSE),"")</f>
        <v/>
      </c>
      <c r="D1377" t="str">
        <f t="shared" si="87"/>
        <v/>
      </c>
      <c r="E1377" t="str">
        <f t="shared" si="88"/>
        <v/>
      </c>
      <c r="F1377" t="e">
        <f>VLOOKUP(B1377,'NRG_MS Teams'!$A$1:$G$1981,2,FALSE)</f>
        <v>#N/A</v>
      </c>
      <c r="G1377" t="str">
        <f t="shared" si="89"/>
        <v/>
      </c>
      <c r="H1377" t="str">
        <f t="shared" si="90"/>
        <v/>
      </c>
      <c r="I1377" t="e">
        <f>VLOOKUP(B1377,NRG_IBM!$A$1:$G$1986,2,FALSE)</f>
        <v>#N/A</v>
      </c>
    </row>
    <row r="1378" spans="3:9" x14ac:dyDescent="0.25">
      <c r="C1378" t="str">
        <f>IFERROR(VLOOKUP(B1378,'NRG_MS Teams'!$A$1:$G$1981,2,FALSE),"")</f>
        <v/>
      </c>
      <c r="D1378" t="str">
        <f t="shared" si="87"/>
        <v/>
      </c>
      <c r="E1378" t="str">
        <f t="shared" si="88"/>
        <v/>
      </c>
      <c r="F1378" t="e">
        <f>VLOOKUP(B1378,'NRG_MS Teams'!$A$1:$G$1981,2,FALSE)</f>
        <v>#N/A</v>
      </c>
      <c r="G1378" t="str">
        <f t="shared" si="89"/>
        <v/>
      </c>
      <c r="H1378" t="str">
        <f t="shared" si="90"/>
        <v/>
      </c>
      <c r="I1378" t="e">
        <f>VLOOKUP(B1378,NRG_IBM!$A$1:$G$1986,2,FALSE)</f>
        <v>#N/A</v>
      </c>
    </row>
    <row r="1379" spans="3:9" x14ac:dyDescent="0.25">
      <c r="C1379" t="str">
        <f>IFERROR(VLOOKUP(B1379,'NRG_MS Teams'!$A$1:$G$1981,2,FALSE),"")</f>
        <v/>
      </c>
      <c r="D1379" t="str">
        <f t="shared" si="87"/>
        <v/>
      </c>
      <c r="E1379" t="str">
        <f t="shared" si="88"/>
        <v/>
      </c>
      <c r="F1379" t="e">
        <f>VLOOKUP(B1379,'NRG_MS Teams'!$A$1:$G$1981,2,FALSE)</f>
        <v>#N/A</v>
      </c>
      <c r="G1379" t="str">
        <f t="shared" si="89"/>
        <v/>
      </c>
      <c r="H1379" t="str">
        <f t="shared" si="90"/>
        <v/>
      </c>
      <c r="I1379" t="e">
        <f>VLOOKUP(B1379,NRG_IBM!$A$1:$G$1986,2,FALSE)</f>
        <v>#N/A</v>
      </c>
    </row>
    <row r="1380" spans="3:9" x14ac:dyDescent="0.25">
      <c r="C1380" t="str">
        <f>IFERROR(VLOOKUP(B1380,'NRG_MS Teams'!$A$1:$G$1981,2,FALSE),"")</f>
        <v/>
      </c>
      <c r="D1380" t="str">
        <f t="shared" si="87"/>
        <v/>
      </c>
      <c r="E1380" t="str">
        <f t="shared" si="88"/>
        <v/>
      </c>
      <c r="F1380" t="e">
        <f>VLOOKUP(B1380,'NRG_MS Teams'!$A$1:$G$1981,2,FALSE)</f>
        <v>#N/A</v>
      </c>
      <c r="G1380" t="str">
        <f t="shared" si="89"/>
        <v/>
      </c>
      <c r="H1380" t="str">
        <f t="shared" si="90"/>
        <v/>
      </c>
      <c r="I1380" t="e">
        <f>VLOOKUP(B1380,NRG_IBM!$A$1:$G$1986,2,FALSE)</f>
        <v>#N/A</v>
      </c>
    </row>
    <row r="1381" spans="3:9" x14ac:dyDescent="0.25">
      <c r="C1381" t="str">
        <f>IFERROR(VLOOKUP(B1381,'NRG_MS Teams'!$A$1:$G$1981,2,FALSE),"")</f>
        <v/>
      </c>
      <c r="D1381" t="str">
        <f t="shared" si="87"/>
        <v/>
      </c>
      <c r="E1381" t="str">
        <f t="shared" si="88"/>
        <v/>
      </c>
      <c r="F1381" t="e">
        <f>VLOOKUP(B1381,'NRG_MS Teams'!$A$1:$G$1981,2,FALSE)</f>
        <v>#N/A</v>
      </c>
      <c r="G1381" t="str">
        <f t="shared" si="89"/>
        <v/>
      </c>
      <c r="H1381" t="str">
        <f t="shared" si="90"/>
        <v/>
      </c>
      <c r="I1381" t="e">
        <f>VLOOKUP(B1381,NRG_IBM!$A$1:$G$1986,2,FALSE)</f>
        <v>#N/A</v>
      </c>
    </row>
    <row r="1382" spans="3:9" x14ac:dyDescent="0.25">
      <c r="C1382" t="str">
        <f>IFERROR(VLOOKUP(B1382,'NRG_MS Teams'!$A$1:$G$1981,2,FALSE),"")</f>
        <v/>
      </c>
      <c r="D1382" t="str">
        <f t="shared" si="87"/>
        <v/>
      </c>
      <c r="E1382" t="str">
        <f t="shared" si="88"/>
        <v/>
      </c>
      <c r="F1382" t="e">
        <f>VLOOKUP(B1382,'NRG_MS Teams'!$A$1:$G$1981,2,FALSE)</f>
        <v>#N/A</v>
      </c>
      <c r="G1382" t="str">
        <f t="shared" si="89"/>
        <v/>
      </c>
      <c r="H1382" t="str">
        <f t="shared" si="90"/>
        <v/>
      </c>
      <c r="I1382" t="e">
        <f>VLOOKUP(B1382,NRG_IBM!$A$1:$G$1986,2,FALSE)</f>
        <v>#N/A</v>
      </c>
    </row>
    <row r="1383" spans="3:9" x14ac:dyDescent="0.25">
      <c r="C1383" t="str">
        <f>IFERROR(VLOOKUP(B1383,'NRG_MS Teams'!$A$1:$G$1981,2,FALSE),"")</f>
        <v/>
      </c>
      <c r="D1383" t="str">
        <f t="shared" si="87"/>
        <v/>
      </c>
      <c r="E1383" t="str">
        <f t="shared" si="88"/>
        <v/>
      </c>
      <c r="F1383" t="e">
        <f>VLOOKUP(B1383,'NRG_MS Teams'!$A$1:$G$1981,2,FALSE)</f>
        <v>#N/A</v>
      </c>
      <c r="G1383" t="str">
        <f t="shared" si="89"/>
        <v/>
      </c>
      <c r="H1383" t="str">
        <f t="shared" si="90"/>
        <v/>
      </c>
      <c r="I1383" t="e">
        <f>VLOOKUP(B1383,NRG_IBM!$A$1:$G$1986,2,FALSE)</f>
        <v>#N/A</v>
      </c>
    </row>
    <row r="1384" spans="3:9" x14ac:dyDescent="0.25">
      <c r="C1384" t="str">
        <f>IFERROR(VLOOKUP(B1384,'NRG_MS Teams'!$A$1:$G$1981,2,FALSE),"")</f>
        <v/>
      </c>
      <c r="D1384" t="str">
        <f t="shared" si="87"/>
        <v/>
      </c>
      <c r="E1384" t="str">
        <f t="shared" si="88"/>
        <v/>
      </c>
      <c r="F1384" t="e">
        <f>VLOOKUP(B1384,'NRG_MS Teams'!$A$1:$G$1981,2,FALSE)</f>
        <v>#N/A</v>
      </c>
      <c r="G1384" t="str">
        <f t="shared" si="89"/>
        <v/>
      </c>
      <c r="H1384" t="str">
        <f t="shared" si="90"/>
        <v/>
      </c>
      <c r="I1384" t="e">
        <f>VLOOKUP(B1384,NRG_IBM!$A$1:$G$1986,2,FALSE)</f>
        <v>#N/A</v>
      </c>
    </row>
    <row r="1385" spans="3:9" x14ac:dyDescent="0.25">
      <c r="C1385" t="str">
        <f>IFERROR(VLOOKUP(B1385,'NRG_MS Teams'!$A$1:$G$1981,2,FALSE),"")</f>
        <v/>
      </c>
      <c r="D1385" t="str">
        <f t="shared" si="87"/>
        <v/>
      </c>
      <c r="E1385" t="str">
        <f t="shared" si="88"/>
        <v/>
      </c>
      <c r="F1385" t="e">
        <f>VLOOKUP(B1385,'NRG_MS Teams'!$A$1:$G$1981,2,FALSE)</f>
        <v>#N/A</v>
      </c>
      <c r="G1385" t="str">
        <f t="shared" si="89"/>
        <v/>
      </c>
      <c r="H1385" t="str">
        <f t="shared" si="90"/>
        <v/>
      </c>
      <c r="I1385" t="e">
        <f>VLOOKUP(B1385,NRG_IBM!$A$1:$G$1986,2,FALSE)</f>
        <v>#N/A</v>
      </c>
    </row>
    <row r="1386" spans="3:9" x14ac:dyDescent="0.25">
      <c r="C1386" t="str">
        <f>IFERROR(VLOOKUP(B1386,'NRG_MS Teams'!$A$1:$G$1981,2,FALSE),"")</f>
        <v/>
      </c>
      <c r="D1386" t="str">
        <f t="shared" si="87"/>
        <v/>
      </c>
      <c r="E1386" t="str">
        <f t="shared" si="88"/>
        <v/>
      </c>
      <c r="F1386" t="e">
        <f>VLOOKUP(B1386,'NRG_MS Teams'!$A$1:$G$1981,2,FALSE)</f>
        <v>#N/A</v>
      </c>
      <c r="G1386" t="str">
        <f t="shared" si="89"/>
        <v/>
      </c>
      <c r="H1386" t="str">
        <f t="shared" si="90"/>
        <v/>
      </c>
      <c r="I1386" t="e">
        <f>VLOOKUP(B1386,NRG_IBM!$A$1:$G$1986,2,FALSE)</f>
        <v>#N/A</v>
      </c>
    </row>
    <row r="1387" spans="3:9" x14ac:dyDescent="0.25">
      <c r="C1387" t="str">
        <f>IFERROR(VLOOKUP(B1387,'NRG_MS Teams'!$A$1:$G$1981,2,FALSE),"")</f>
        <v/>
      </c>
      <c r="D1387" t="str">
        <f t="shared" si="87"/>
        <v/>
      </c>
      <c r="E1387" t="str">
        <f t="shared" si="88"/>
        <v/>
      </c>
      <c r="F1387" t="e">
        <f>VLOOKUP(B1387,'NRG_MS Teams'!$A$1:$G$1981,2,FALSE)</f>
        <v>#N/A</v>
      </c>
      <c r="G1387" t="str">
        <f t="shared" si="89"/>
        <v/>
      </c>
      <c r="H1387" t="str">
        <f t="shared" si="90"/>
        <v/>
      </c>
      <c r="I1387" t="e">
        <f>VLOOKUP(B1387,NRG_IBM!$A$1:$G$1986,2,FALSE)</f>
        <v>#N/A</v>
      </c>
    </row>
    <row r="1388" spans="3:9" x14ac:dyDescent="0.25">
      <c r="C1388" t="str">
        <f>IFERROR(VLOOKUP(B1388,'NRG_MS Teams'!$A$1:$G$1981,2,FALSE),"")</f>
        <v/>
      </c>
      <c r="D1388" t="str">
        <f t="shared" si="87"/>
        <v/>
      </c>
      <c r="E1388" t="str">
        <f t="shared" si="88"/>
        <v/>
      </c>
      <c r="F1388" t="e">
        <f>VLOOKUP(B1388,'NRG_MS Teams'!$A$1:$G$1981,2,FALSE)</f>
        <v>#N/A</v>
      </c>
      <c r="G1388" t="str">
        <f t="shared" si="89"/>
        <v/>
      </c>
      <c r="H1388" t="str">
        <f t="shared" si="90"/>
        <v/>
      </c>
      <c r="I1388" t="e">
        <f>VLOOKUP(B1388,NRG_IBM!$A$1:$G$1986,2,FALSE)</f>
        <v>#N/A</v>
      </c>
    </row>
    <row r="1389" spans="3:9" x14ac:dyDescent="0.25">
      <c r="C1389" t="str">
        <f>IFERROR(VLOOKUP(B1389,'NRG_MS Teams'!$A$1:$G$1981,2,FALSE),"")</f>
        <v/>
      </c>
      <c r="D1389" t="str">
        <f t="shared" si="87"/>
        <v/>
      </c>
      <c r="E1389" t="str">
        <f t="shared" si="88"/>
        <v/>
      </c>
      <c r="F1389" t="e">
        <f>VLOOKUP(B1389,'NRG_MS Teams'!$A$1:$G$1981,2,FALSE)</f>
        <v>#N/A</v>
      </c>
      <c r="G1389" t="str">
        <f t="shared" si="89"/>
        <v/>
      </c>
      <c r="H1389" t="str">
        <f t="shared" si="90"/>
        <v/>
      </c>
      <c r="I1389" t="e">
        <f>VLOOKUP(B1389,NRG_IBM!$A$1:$G$1986,2,FALSE)</f>
        <v>#N/A</v>
      </c>
    </row>
    <row r="1390" spans="3:9" x14ac:dyDescent="0.25">
      <c r="C1390" t="str">
        <f>IFERROR(VLOOKUP(B1390,'NRG_MS Teams'!$A$1:$G$1981,2,FALSE),"")</f>
        <v/>
      </c>
      <c r="D1390" t="str">
        <f t="shared" si="87"/>
        <v/>
      </c>
      <c r="E1390" t="str">
        <f t="shared" si="88"/>
        <v/>
      </c>
      <c r="F1390" t="e">
        <f>VLOOKUP(B1390,'NRG_MS Teams'!$A$1:$G$1981,2,FALSE)</f>
        <v>#N/A</v>
      </c>
      <c r="G1390" t="str">
        <f t="shared" si="89"/>
        <v/>
      </c>
      <c r="H1390" t="str">
        <f t="shared" si="90"/>
        <v/>
      </c>
      <c r="I1390" t="e">
        <f>VLOOKUP(B1390,NRG_IBM!$A$1:$G$1986,2,FALSE)</f>
        <v>#N/A</v>
      </c>
    </row>
    <row r="1391" spans="3:9" x14ac:dyDescent="0.25">
      <c r="C1391" t="str">
        <f>IFERROR(VLOOKUP(B1391,'NRG_MS Teams'!$A$1:$G$1981,2,FALSE),"")</f>
        <v/>
      </c>
      <c r="D1391" t="str">
        <f t="shared" si="87"/>
        <v/>
      </c>
      <c r="E1391" t="str">
        <f t="shared" si="88"/>
        <v/>
      </c>
      <c r="F1391" t="e">
        <f>VLOOKUP(B1391,'NRG_MS Teams'!$A$1:$G$1981,2,FALSE)</f>
        <v>#N/A</v>
      </c>
      <c r="G1391" t="str">
        <f t="shared" si="89"/>
        <v/>
      </c>
      <c r="H1391" t="str">
        <f t="shared" si="90"/>
        <v/>
      </c>
      <c r="I1391" t="e">
        <f>VLOOKUP(B1391,NRG_IBM!$A$1:$G$1986,2,FALSE)</f>
        <v>#N/A</v>
      </c>
    </row>
    <row r="1392" spans="3:9" x14ac:dyDescent="0.25">
      <c r="C1392" t="str">
        <f>IFERROR(VLOOKUP(B1392,'NRG_MS Teams'!$A$1:$G$1981,2,FALSE),"")</f>
        <v/>
      </c>
      <c r="D1392" t="str">
        <f t="shared" si="87"/>
        <v/>
      </c>
      <c r="E1392" t="str">
        <f t="shared" si="88"/>
        <v/>
      </c>
      <c r="F1392" t="e">
        <f>VLOOKUP(B1392,'NRG_MS Teams'!$A$1:$G$1981,2,FALSE)</f>
        <v>#N/A</v>
      </c>
      <c r="G1392" t="str">
        <f t="shared" si="89"/>
        <v/>
      </c>
      <c r="H1392" t="str">
        <f t="shared" si="90"/>
        <v/>
      </c>
      <c r="I1392" t="e">
        <f>VLOOKUP(B1392,NRG_IBM!$A$1:$G$1986,2,FALSE)</f>
        <v>#N/A</v>
      </c>
    </row>
    <row r="1393" spans="3:9" x14ac:dyDescent="0.25">
      <c r="C1393" t="str">
        <f>IFERROR(VLOOKUP(B1393,'NRG_MS Teams'!$A$1:$G$1981,2,FALSE),"")</f>
        <v/>
      </c>
      <c r="D1393" t="str">
        <f t="shared" si="87"/>
        <v/>
      </c>
      <c r="E1393" t="str">
        <f t="shared" si="88"/>
        <v/>
      </c>
      <c r="F1393" t="e">
        <f>VLOOKUP(B1393,'NRG_MS Teams'!$A$1:$G$1981,2,FALSE)</f>
        <v>#N/A</v>
      </c>
      <c r="G1393" t="str">
        <f t="shared" si="89"/>
        <v/>
      </c>
      <c r="H1393" t="str">
        <f t="shared" si="90"/>
        <v/>
      </c>
      <c r="I1393" t="e">
        <f>VLOOKUP(B1393,NRG_IBM!$A$1:$G$1986,2,FALSE)</f>
        <v>#N/A</v>
      </c>
    </row>
    <row r="1394" spans="3:9" x14ac:dyDescent="0.25">
      <c r="C1394" t="str">
        <f>IFERROR(VLOOKUP(B1394,'NRG_MS Teams'!$A$1:$G$1981,2,FALSE),"")</f>
        <v/>
      </c>
      <c r="D1394" t="str">
        <f t="shared" si="87"/>
        <v/>
      </c>
      <c r="E1394" t="str">
        <f t="shared" si="88"/>
        <v/>
      </c>
      <c r="F1394" t="e">
        <f>VLOOKUP(B1394,'NRG_MS Teams'!$A$1:$G$1981,2,FALSE)</f>
        <v>#N/A</v>
      </c>
      <c r="G1394" t="str">
        <f t="shared" si="89"/>
        <v/>
      </c>
      <c r="H1394" t="str">
        <f t="shared" si="90"/>
        <v/>
      </c>
      <c r="I1394" t="e">
        <f>VLOOKUP(B1394,NRG_IBM!$A$1:$G$1986,2,FALSE)</f>
        <v>#N/A</v>
      </c>
    </row>
    <row r="1395" spans="3:9" x14ac:dyDescent="0.25">
      <c r="C1395" t="str">
        <f>IFERROR(VLOOKUP(B1395,'NRG_MS Teams'!$A$1:$G$1981,2,FALSE),"")</f>
        <v/>
      </c>
      <c r="D1395" t="str">
        <f t="shared" si="87"/>
        <v/>
      </c>
      <c r="E1395" t="str">
        <f t="shared" si="88"/>
        <v/>
      </c>
      <c r="F1395" t="e">
        <f>VLOOKUP(B1395,'NRG_MS Teams'!$A$1:$G$1981,2,FALSE)</f>
        <v>#N/A</v>
      </c>
      <c r="G1395" t="str">
        <f t="shared" si="89"/>
        <v/>
      </c>
      <c r="H1395" t="str">
        <f t="shared" si="90"/>
        <v/>
      </c>
      <c r="I1395" t="e">
        <f>VLOOKUP(B1395,NRG_IBM!$A$1:$G$1986,2,FALSE)</f>
        <v>#N/A</v>
      </c>
    </row>
    <row r="1396" spans="3:9" x14ac:dyDescent="0.25">
      <c r="C1396" t="str">
        <f>IFERROR(VLOOKUP(B1396,'NRG_MS Teams'!$A$1:$G$1981,2,FALSE),"")</f>
        <v/>
      </c>
      <c r="D1396" t="str">
        <f t="shared" si="87"/>
        <v/>
      </c>
      <c r="E1396" t="str">
        <f t="shared" si="88"/>
        <v/>
      </c>
      <c r="F1396" t="e">
        <f>VLOOKUP(B1396,'NRG_MS Teams'!$A$1:$G$1981,2,FALSE)</f>
        <v>#N/A</v>
      </c>
      <c r="G1396" t="str">
        <f t="shared" si="89"/>
        <v/>
      </c>
      <c r="H1396" t="str">
        <f t="shared" si="90"/>
        <v/>
      </c>
      <c r="I1396" t="e">
        <f>VLOOKUP(B1396,NRG_IBM!$A$1:$G$1986,2,FALSE)</f>
        <v>#N/A</v>
      </c>
    </row>
    <row r="1397" spans="3:9" x14ac:dyDescent="0.25">
      <c r="C1397" t="str">
        <f>IFERROR(VLOOKUP(B1397,'NRG_MS Teams'!$A$1:$G$1981,2,FALSE),"")</f>
        <v/>
      </c>
      <c r="D1397" t="str">
        <f t="shared" si="87"/>
        <v/>
      </c>
      <c r="E1397" t="str">
        <f t="shared" si="88"/>
        <v/>
      </c>
      <c r="F1397" t="e">
        <f>VLOOKUP(B1397,'NRG_MS Teams'!$A$1:$G$1981,2,FALSE)</f>
        <v>#N/A</v>
      </c>
      <c r="G1397" t="str">
        <f t="shared" si="89"/>
        <v/>
      </c>
      <c r="H1397" t="str">
        <f t="shared" si="90"/>
        <v/>
      </c>
      <c r="I1397" t="e">
        <f>VLOOKUP(B1397,NRG_IBM!$A$1:$G$1986,2,FALSE)</f>
        <v>#N/A</v>
      </c>
    </row>
    <row r="1398" spans="3:9" x14ac:dyDescent="0.25">
      <c r="C1398" t="str">
        <f>IFERROR(VLOOKUP(B1398,'NRG_MS Teams'!$A$1:$G$1981,2,FALSE),"")</f>
        <v/>
      </c>
      <c r="D1398" t="str">
        <f t="shared" si="87"/>
        <v/>
      </c>
      <c r="E1398" t="str">
        <f t="shared" si="88"/>
        <v/>
      </c>
      <c r="F1398" t="e">
        <f>VLOOKUP(B1398,'NRG_MS Teams'!$A$1:$G$1981,2,FALSE)</f>
        <v>#N/A</v>
      </c>
      <c r="G1398" t="str">
        <f t="shared" si="89"/>
        <v/>
      </c>
      <c r="H1398" t="str">
        <f t="shared" si="90"/>
        <v/>
      </c>
      <c r="I1398" t="e">
        <f>VLOOKUP(B1398,NRG_IBM!$A$1:$G$1986,2,FALSE)</f>
        <v>#N/A</v>
      </c>
    </row>
    <row r="1399" spans="3:9" x14ac:dyDescent="0.25">
      <c r="C1399" t="str">
        <f>IFERROR(VLOOKUP(B1399,'NRG_MS Teams'!$A$1:$G$1981,2,FALSE),"")</f>
        <v/>
      </c>
      <c r="D1399" t="str">
        <f t="shared" si="87"/>
        <v/>
      </c>
      <c r="E1399" t="str">
        <f t="shared" si="88"/>
        <v/>
      </c>
      <c r="F1399" t="e">
        <f>VLOOKUP(B1399,'NRG_MS Teams'!$A$1:$G$1981,2,FALSE)</f>
        <v>#N/A</v>
      </c>
      <c r="G1399" t="str">
        <f t="shared" si="89"/>
        <v/>
      </c>
      <c r="H1399" t="str">
        <f t="shared" si="90"/>
        <v/>
      </c>
      <c r="I1399" t="e">
        <f>VLOOKUP(B1399,NRG_IBM!$A$1:$G$1986,2,FALSE)</f>
        <v>#N/A</v>
      </c>
    </row>
    <row r="1400" spans="3:9" x14ac:dyDescent="0.25">
      <c r="C1400" t="str">
        <f>IFERROR(VLOOKUP(B1400,'NRG_MS Teams'!$A$1:$G$1981,2,FALSE),"")</f>
        <v/>
      </c>
      <c r="D1400" t="str">
        <f t="shared" si="87"/>
        <v/>
      </c>
      <c r="E1400" t="str">
        <f t="shared" si="88"/>
        <v/>
      </c>
      <c r="F1400" t="e">
        <f>VLOOKUP(B1400,'NRG_MS Teams'!$A$1:$G$1981,2,FALSE)</f>
        <v>#N/A</v>
      </c>
      <c r="G1400" t="str">
        <f t="shared" si="89"/>
        <v/>
      </c>
      <c r="H1400" t="str">
        <f t="shared" si="90"/>
        <v/>
      </c>
      <c r="I1400" t="e">
        <f>VLOOKUP(B1400,NRG_IBM!$A$1:$G$1986,2,FALSE)</f>
        <v>#N/A</v>
      </c>
    </row>
    <row r="1401" spans="3:9" x14ac:dyDescent="0.25">
      <c r="C1401" t="str">
        <f>IFERROR(VLOOKUP(B1401,'NRG_MS Teams'!$A$1:$G$1981,2,FALSE),"")</f>
        <v/>
      </c>
      <c r="D1401" t="str">
        <f t="shared" si="87"/>
        <v/>
      </c>
      <c r="E1401" t="str">
        <f t="shared" si="88"/>
        <v/>
      </c>
      <c r="F1401" t="e">
        <f>VLOOKUP(B1401,'NRG_MS Teams'!$A$1:$G$1981,2,FALSE)</f>
        <v>#N/A</v>
      </c>
      <c r="G1401" t="str">
        <f t="shared" si="89"/>
        <v/>
      </c>
      <c r="H1401" t="str">
        <f t="shared" si="90"/>
        <v/>
      </c>
      <c r="I1401" t="e">
        <f>VLOOKUP(B1401,NRG_IBM!$A$1:$G$1986,2,FALSE)</f>
        <v>#N/A</v>
      </c>
    </row>
    <row r="1402" spans="3:9" x14ac:dyDescent="0.25">
      <c r="C1402" t="str">
        <f>IFERROR(VLOOKUP(B1402,'NRG_MS Teams'!$A$1:$G$1981,2,FALSE),"")</f>
        <v/>
      </c>
      <c r="D1402" t="str">
        <f t="shared" si="87"/>
        <v/>
      </c>
      <c r="E1402" t="str">
        <f t="shared" si="88"/>
        <v/>
      </c>
      <c r="F1402" t="e">
        <f>VLOOKUP(B1402,'NRG_MS Teams'!$A$1:$G$1981,2,FALSE)</f>
        <v>#N/A</v>
      </c>
      <c r="G1402" t="str">
        <f t="shared" si="89"/>
        <v/>
      </c>
      <c r="H1402" t="str">
        <f t="shared" si="90"/>
        <v/>
      </c>
      <c r="I1402" t="e">
        <f>VLOOKUP(B1402,NRG_IBM!$A$1:$G$1986,2,FALSE)</f>
        <v>#N/A</v>
      </c>
    </row>
    <row r="1403" spans="3:9" x14ac:dyDescent="0.25">
      <c r="C1403" t="str">
        <f>IFERROR(VLOOKUP(B1403,'NRG_MS Teams'!$A$1:$G$1981,2,FALSE),"")</f>
        <v/>
      </c>
      <c r="D1403" t="str">
        <f t="shared" si="87"/>
        <v/>
      </c>
      <c r="E1403" t="str">
        <f t="shared" si="88"/>
        <v/>
      </c>
      <c r="F1403" t="e">
        <f>VLOOKUP(B1403,'NRG_MS Teams'!$A$1:$G$1981,2,FALSE)</f>
        <v>#N/A</v>
      </c>
      <c r="G1403" t="str">
        <f t="shared" si="89"/>
        <v/>
      </c>
      <c r="H1403" t="str">
        <f t="shared" si="90"/>
        <v/>
      </c>
      <c r="I1403" t="e">
        <f>VLOOKUP(B1403,NRG_IBM!$A$1:$G$1986,2,FALSE)</f>
        <v>#N/A</v>
      </c>
    </row>
    <row r="1404" spans="3:9" x14ac:dyDescent="0.25">
      <c r="C1404" t="str">
        <f>IFERROR(VLOOKUP(B1404,'NRG_MS Teams'!$A$1:$G$1981,2,FALSE),"")</f>
        <v/>
      </c>
      <c r="D1404" t="str">
        <f t="shared" si="87"/>
        <v/>
      </c>
      <c r="E1404" t="str">
        <f t="shared" si="88"/>
        <v/>
      </c>
      <c r="F1404" t="e">
        <f>VLOOKUP(B1404,'NRG_MS Teams'!$A$1:$G$1981,2,FALSE)</f>
        <v>#N/A</v>
      </c>
      <c r="G1404" t="str">
        <f t="shared" si="89"/>
        <v/>
      </c>
      <c r="H1404" t="str">
        <f t="shared" si="90"/>
        <v/>
      </c>
      <c r="I1404" t="e">
        <f>VLOOKUP(B1404,NRG_IBM!$A$1:$G$1986,2,FALSE)</f>
        <v>#N/A</v>
      </c>
    </row>
    <row r="1405" spans="3:9" x14ac:dyDescent="0.25">
      <c r="C1405" t="str">
        <f>IFERROR(VLOOKUP(B1405,'NRG_MS Teams'!$A$1:$G$1981,2,FALSE),"")</f>
        <v/>
      </c>
      <c r="D1405" t="str">
        <f t="shared" si="87"/>
        <v/>
      </c>
      <c r="E1405" t="str">
        <f t="shared" si="88"/>
        <v/>
      </c>
      <c r="F1405" t="e">
        <f>VLOOKUP(B1405,'NRG_MS Teams'!$A$1:$G$1981,2,FALSE)</f>
        <v>#N/A</v>
      </c>
      <c r="G1405" t="str">
        <f t="shared" si="89"/>
        <v/>
      </c>
      <c r="H1405" t="str">
        <f t="shared" si="90"/>
        <v/>
      </c>
      <c r="I1405" t="e">
        <f>VLOOKUP(B1405,NRG_IBM!$A$1:$G$1986,2,FALSE)</f>
        <v>#N/A</v>
      </c>
    </row>
    <row r="1406" spans="3:9" x14ac:dyDescent="0.25">
      <c r="C1406" t="str">
        <f>IFERROR(VLOOKUP(B1406,'NRG_MS Teams'!$A$1:$G$1981,2,FALSE),"")</f>
        <v/>
      </c>
      <c r="D1406" t="str">
        <f t="shared" si="87"/>
        <v/>
      </c>
      <c r="E1406" t="str">
        <f t="shared" si="88"/>
        <v/>
      </c>
      <c r="F1406" t="e">
        <f>VLOOKUP(B1406,'NRG_MS Teams'!$A$1:$G$1981,2,FALSE)</f>
        <v>#N/A</v>
      </c>
      <c r="G1406" t="str">
        <f t="shared" si="89"/>
        <v/>
      </c>
      <c r="H1406" t="str">
        <f t="shared" si="90"/>
        <v/>
      </c>
      <c r="I1406" t="e">
        <f>VLOOKUP(B1406,NRG_IBM!$A$1:$G$1986,2,FALSE)</f>
        <v>#N/A</v>
      </c>
    </row>
    <row r="1407" spans="3:9" x14ac:dyDescent="0.25">
      <c r="C1407" t="str">
        <f>IFERROR(VLOOKUP(B1407,'NRG_MS Teams'!$A$1:$G$1981,2,FALSE),"")</f>
        <v/>
      </c>
      <c r="D1407" t="str">
        <f t="shared" si="87"/>
        <v/>
      </c>
      <c r="E1407" t="str">
        <f t="shared" si="88"/>
        <v/>
      </c>
      <c r="F1407" t="e">
        <f>VLOOKUP(B1407,'NRG_MS Teams'!$A$1:$G$1981,2,FALSE)</f>
        <v>#N/A</v>
      </c>
      <c r="G1407" t="str">
        <f t="shared" si="89"/>
        <v/>
      </c>
      <c r="H1407" t="str">
        <f t="shared" si="90"/>
        <v/>
      </c>
      <c r="I1407" t="e">
        <f>VLOOKUP(B1407,NRG_IBM!$A$1:$G$1986,2,FALSE)</f>
        <v>#N/A</v>
      </c>
    </row>
    <row r="1408" spans="3:9" x14ac:dyDescent="0.25">
      <c r="C1408" t="str">
        <f>IFERROR(VLOOKUP(B1408,'NRG_MS Teams'!$A$1:$G$1981,2,FALSE),"")</f>
        <v/>
      </c>
      <c r="D1408" t="str">
        <f t="shared" si="87"/>
        <v/>
      </c>
      <c r="E1408" t="str">
        <f t="shared" si="88"/>
        <v/>
      </c>
      <c r="F1408" t="e">
        <f>VLOOKUP(B1408,'NRG_MS Teams'!$A$1:$G$1981,2,FALSE)</f>
        <v>#N/A</v>
      </c>
      <c r="G1408" t="str">
        <f t="shared" si="89"/>
        <v/>
      </c>
      <c r="H1408" t="str">
        <f t="shared" si="90"/>
        <v/>
      </c>
      <c r="I1408" t="e">
        <f>VLOOKUP(B1408,NRG_IBM!$A$1:$G$1986,2,FALSE)</f>
        <v>#N/A</v>
      </c>
    </row>
    <row r="1409" spans="3:9" x14ac:dyDescent="0.25">
      <c r="C1409" t="str">
        <f>IFERROR(VLOOKUP(B1409,'NRG_MS Teams'!$A$1:$G$1981,2,FALSE),"")</f>
        <v/>
      </c>
      <c r="D1409" t="str">
        <f t="shared" ref="D1409:D1472" si="91">IF(E1409="","","x")</f>
        <v/>
      </c>
      <c r="E1409" t="str">
        <f t="shared" si="88"/>
        <v/>
      </c>
      <c r="F1409" t="e">
        <f>VLOOKUP(B1409,'NRG_MS Teams'!$A$1:$G$1981,2,FALSE)</f>
        <v>#N/A</v>
      </c>
      <c r="G1409" t="str">
        <f t="shared" si="89"/>
        <v/>
      </c>
      <c r="H1409" t="str">
        <f t="shared" si="90"/>
        <v/>
      </c>
      <c r="I1409" t="e">
        <f>VLOOKUP(B1409,NRG_IBM!$A$1:$G$1986,2,FALSE)</f>
        <v>#N/A</v>
      </c>
    </row>
    <row r="1410" spans="3:9" x14ac:dyDescent="0.25">
      <c r="C1410" t="str">
        <f>IFERROR(VLOOKUP(B1410,'NRG_MS Teams'!$A$1:$G$1981,2,FALSE),"")</f>
        <v/>
      </c>
      <c r="D1410" t="str">
        <f t="shared" si="91"/>
        <v/>
      </c>
      <c r="E1410" t="str">
        <f t="shared" ref="E1410:E1473" si="92">IFERROR(F1410,"")</f>
        <v/>
      </c>
      <c r="F1410" t="e">
        <f>VLOOKUP(B1410,'NRG_MS Teams'!$A$1:$G$1981,2,FALSE)</f>
        <v>#N/A</v>
      </c>
      <c r="G1410" t="str">
        <f t="shared" ref="G1410:G1473" si="93">IF(H1410="","","x")</f>
        <v/>
      </c>
      <c r="H1410" t="str">
        <f t="shared" ref="H1410:H1473" si="94">IFERROR(I1410,"")</f>
        <v/>
      </c>
      <c r="I1410" t="e">
        <f>VLOOKUP(B1410,NRG_IBM!$A$1:$G$1986,2,FALSE)</f>
        <v>#N/A</v>
      </c>
    </row>
    <row r="1411" spans="3:9" x14ac:dyDescent="0.25">
      <c r="C1411" t="str">
        <f>IFERROR(VLOOKUP(B1411,'NRG_MS Teams'!$A$1:$G$1981,2,FALSE),"")</f>
        <v/>
      </c>
      <c r="D1411" t="str">
        <f t="shared" si="91"/>
        <v/>
      </c>
      <c r="E1411" t="str">
        <f t="shared" si="92"/>
        <v/>
      </c>
      <c r="F1411" t="e">
        <f>VLOOKUP(B1411,'NRG_MS Teams'!$A$1:$G$1981,2,FALSE)</f>
        <v>#N/A</v>
      </c>
      <c r="G1411" t="str">
        <f t="shared" si="93"/>
        <v/>
      </c>
      <c r="H1411" t="str">
        <f t="shared" si="94"/>
        <v/>
      </c>
      <c r="I1411" t="e">
        <f>VLOOKUP(B1411,NRG_IBM!$A$1:$G$1986,2,FALSE)</f>
        <v>#N/A</v>
      </c>
    </row>
    <row r="1412" spans="3:9" x14ac:dyDescent="0.25">
      <c r="C1412" t="str">
        <f>IFERROR(VLOOKUP(B1412,'NRG_MS Teams'!$A$1:$G$1981,2,FALSE),"")</f>
        <v/>
      </c>
      <c r="D1412" t="str">
        <f t="shared" si="91"/>
        <v/>
      </c>
      <c r="E1412" t="str">
        <f t="shared" si="92"/>
        <v/>
      </c>
      <c r="F1412" t="e">
        <f>VLOOKUP(B1412,'NRG_MS Teams'!$A$1:$G$1981,2,FALSE)</f>
        <v>#N/A</v>
      </c>
      <c r="G1412" t="str">
        <f t="shared" si="93"/>
        <v/>
      </c>
      <c r="H1412" t="str">
        <f t="shared" si="94"/>
        <v/>
      </c>
      <c r="I1412" t="e">
        <f>VLOOKUP(B1412,NRG_IBM!$A$1:$G$1986,2,FALSE)</f>
        <v>#N/A</v>
      </c>
    </row>
    <row r="1413" spans="3:9" x14ac:dyDescent="0.25">
      <c r="C1413" t="str">
        <f>IFERROR(VLOOKUP(B1413,'NRG_MS Teams'!$A$1:$G$1981,2,FALSE),"")</f>
        <v/>
      </c>
      <c r="D1413" t="str">
        <f t="shared" si="91"/>
        <v/>
      </c>
      <c r="E1413" t="str">
        <f t="shared" si="92"/>
        <v/>
      </c>
      <c r="F1413" t="e">
        <f>VLOOKUP(B1413,'NRG_MS Teams'!$A$1:$G$1981,2,FALSE)</f>
        <v>#N/A</v>
      </c>
      <c r="G1413" t="str">
        <f t="shared" si="93"/>
        <v/>
      </c>
      <c r="H1413" t="str">
        <f t="shared" si="94"/>
        <v/>
      </c>
      <c r="I1413" t="e">
        <f>VLOOKUP(B1413,NRG_IBM!$A$1:$G$1986,2,FALSE)</f>
        <v>#N/A</v>
      </c>
    </row>
    <row r="1414" spans="3:9" x14ac:dyDescent="0.25">
      <c r="C1414" t="str">
        <f>IFERROR(VLOOKUP(B1414,'NRG_MS Teams'!$A$1:$G$1981,2,FALSE),"")</f>
        <v/>
      </c>
      <c r="D1414" t="str">
        <f t="shared" si="91"/>
        <v/>
      </c>
      <c r="E1414" t="str">
        <f t="shared" si="92"/>
        <v/>
      </c>
      <c r="F1414" t="e">
        <f>VLOOKUP(B1414,'NRG_MS Teams'!$A$1:$G$1981,2,FALSE)</f>
        <v>#N/A</v>
      </c>
      <c r="G1414" t="str">
        <f t="shared" si="93"/>
        <v/>
      </c>
      <c r="H1414" t="str">
        <f t="shared" si="94"/>
        <v/>
      </c>
      <c r="I1414" t="e">
        <f>VLOOKUP(B1414,NRG_IBM!$A$1:$G$1986,2,FALSE)</f>
        <v>#N/A</v>
      </c>
    </row>
    <row r="1415" spans="3:9" x14ac:dyDescent="0.25">
      <c r="C1415" t="str">
        <f>IFERROR(VLOOKUP(B1415,'NRG_MS Teams'!$A$1:$G$1981,2,FALSE),"")</f>
        <v/>
      </c>
      <c r="D1415" t="str">
        <f t="shared" si="91"/>
        <v/>
      </c>
      <c r="E1415" t="str">
        <f t="shared" si="92"/>
        <v/>
      </c>
      <c r="F1415" t="e">
        <f>VLOOKUP(B1415,'NRG_MS Teams'!$A$1:$G$1981,2,FALSE)</f>
        <v>#N/A</v>
      </c>
      <c r="G1415" t="str">
        <f t="shared" si="93"/>
        <v/>
      </c>
      <c r="H1415" t="str">
        <f t="shared" si="94"/>
        <v/>
      </c>
      <c r="I1415" t="e">
        <f>VLOOKUP(B1415,NRG_IBM!$A$1:$G$1986,2,FALSE)</f>
        <v>#N/A</v>
      </c>
    </row>
    <row r="1416" spans="3:9" x14ac:dyDescent="0.25">
      <c r="C1416" t="str">
        <f>IFERROR(VLOOKUP(B1416,'NRG_MS Teams'!$A$1:$G$1981,2,FALSE),"")</f>
        <v/>
      </c>
      <c r="D1416" t="str">
        <f t="shared" si="91"/>
        <v/>
      </c>
      <c r="E1416" t="str">
        <f t="shared" si="92"/>
        <v/>
      </c>
      <c r="F1416" t="e">
        <f>VLOOKUP(B1416,'NRG_MS Teams'!$A$1:$G$1981,2,FALSE)</f>
        <v>#N/A</v>
      </c>
      <c r="G1416" t="str">
        <f t="shared" si="93"/>
        <v/>
      </c>
      <c r="H1416" t="str">
        <f t="shared" si="94"/>
        <v/>
      </c>
      <c r="I1416" t="e">
        <f>VLOOKUP(B1416,NRG_IBM!$A$1:$G$1986,2,FALSE)</f>
        <v>#N/A</v>
      </c>
    </row>
    <row r="1417" spans="3:9" x14ac:dyDescent="0.25">
      <c r="C1417" t="str">
        <f>IFERROR(VLOOKUP(B1417,'NRG_MS Teams'!$A$1:$G$1981,2,FALSE),"")</f>
        <v/>
      </c>
      <c r="D1417" t="str">
        <f t="shared" si="91"/>
        <v/>
      </c>
      <c r="E1417" t="str">
        <f t="shared" si="92"/>
        <v/>
      </c>
      <c r="F1417" t="e">
        <f>VLOOKUP(B1417,'NRG_MS Teams'!$A$1:$G$1981,2,FALSE)</f>
        <v>#N/A</v>
      </c>
      <c r="G1417" t="str">
        <f t="shared" si="93"/>
        <v/>
      </c>
      <c r="H1417" t="str">
        <f t="shared" si="94"/>
        <v/>
      </c>
      <c r="I1417" t="e">
        <f>VLOOKUP(B1417,NRG_IBM!$A$1:$G$1986,2,FALSE)</f>
        <v>#N/A</v>
      </c>
    </row>
    <row r="1418" spans="3:9" x14ac:dyDescent="0.25">
      <c r="C1418" t="str">
        <f>IFERROR(VLOOKUP(B1418,'NRG_MS Teams'!$A$1:$G$1981,2,FALSE),"")</f>
        <v/>
      </c>
      <c r="D1418" t="str">
        <f t="shared" si="91"/>
        <v/>
      </c>
      <c r="E1418" t="str">
        <f t="shared" si="92"/>
        <v/>
      </c>
      <c r="F1418" t="e">
        <f>VLOOKUP(B1418,'NRG_MS Teams'!$A$1:$G$1981,2,FALSE)</f>
        <v>#N/A</v>
      </c>
      <c r="G1418" t="str">
        <f t="shared" si="93"/>
        <v/>
      </c>
      <c r="H1418" t="str">
        <f t="shared" si="94"/>
        <v/>
      </c>
      <c r="I1418" t="e">
        <f>VLOOKUP(B1418,NRG_IBM!$A$1:$G$1986,2,FALSE)</f>
        <v>#N/A</v>
      </c>
    </row>
    <row r="1419" spans="3:9" x14ac:dyDescent="0.25">
      <c r="C1419" t="str">
        <f>IFERROR(VLOOKUP(B1419,'NRG_MS Teams'!$A$1:$G$1981,2,FALSE),"")</f>
        <v/>
      </c>
      <c r="D1419" t="str">
        <f t="shared" si="91"/>
        <v/>
      </c>
      <c r="E1419" t="str">
        <f t="shared" si="92"/>
        <v/>
      </c>
      <c r="F1419" t="e">
        <f>VLOOKUP(B1419,'NRG_MS Teams'!$A$1:$G$1981,2,FALSE)</f>
        <v>#N/A</v>
      </c>
      <c r="G1419" t="str">
        <f t="shared" si="93"/>
        <v/>
      </c>
      <c r="H1419" t="str">
        <f t="shared" si="94"/>
        <v/>
      </c>
      <c r="I1419" t="e">
        <f>VLOOKUP(B1419,NRG_IBM!$A$1:$G$1986,2,FALSE)</f>
        <v>#N/A</v>
      </c>
    </row>
    <row r="1420" spans="3:9" x14ac:dyDescent="0.25">
      <c r="C1420" t="str">
        <f>IFERROR(VLOOKUP(B1420,'NRG_MS Teams'!$A$1:$G$1981,2,FALSE),"")</f>
        <v/>
      </c>
      <c r="D1420" t="str">
        <f t="shared" si="91"/>
        <v/>
      </c>
      <c r="E1420" t="str">
        <f t="shared" si="92"/>
        <v/>
      </c>
      <c r="F1420" t="e">
        <f>VLOOKUP(B1420,'NRG_MS Teams'!$A$1:$G$1981,2,FALSE)</f>
        <v>#N/A</v>
      </c>
      <c r="G1420" t="str">
        <f t="shared" si="93"/>
        <v/>
      </c>
      <c r="H1420" t="str">
        <f t="shared" si="94"/>
        <v/>
      </c>
      <c r="I1420" t="e">
        <f>VLOOKUP(B1420,NRG_IBM!$A$1:$G$1986,2,FALSE)</f>
        <v>#N/A</v>
      </c>
    </row>
    <row r="1421" spans="3:9" x14ac:dyDescent="0.25">
      <c r="C1421" t="str">
        <f>IFERROR(VLOOKUP(B1421,'NRG_MS Teams'!$A$1:$G$1981,2,FALSE),"")</f>
        <v/>
      </c>
      <c r="D1421" t="str">
        <f t="shared" si="91"/>
        <v/>
      </c>
      <c r="E1421" t="str">
        <f t="shared" si="92"/>
        <v/>
      </c>
      <c r="F1421" t="e">
        <f>VLOOKUP(B1421,'NRG_MS Teams'!$A$1:$G$1981,2,FALSE)</f>
        <v>#N/A</v>
      </c>
      <c r="G1421" t="str">
        <f t="shared" si="93"/>
        <v/>
      </c>
      <c r="H1421" t="str">
        <f t="shared" si="94"/>
        <v/>
      </c>
      <c r="I1421" t="e">
        <f>VLOOKUP(B1421,NRG_IBM!$A$1:$G$1986,2,FALSE)</f>
        <v>#N/A</v>
      </c>
    </row>
    <row r="1422" spans="3:9" x14ac:dyDescent="0.25">
      <c r="C1422" t="str">
        <f>IFERROR(VLOOKUP(B1422,'NRG_MS Teams'!$A$1:$G$1981,2,FALSE),"")</f>
        <v/>
      </c>
      <c r="D1422" t="str">
        <f t="shared" si="91"/>
        <v/>
      </c>
      <c r="E1422" t="str">
        <f t="shared" si="92"/>
        <v/>
      </c>
      <c r="F1422" t="e">
        <f>VLOOKUP(B1422,'NRG_MS Teams'!$A$1:$G$1981,2,FALSE)</f>
        <v>#N/A</v>
      </c>
      <c r="G1422" t="str">
        <f t="shared" si="93"/>
        <v/>
      </c>
      <c r="H1422" t="str">
        <f t="shared" si="94"/>
        <v/>
      </c>
      <c r="I1422" t="e">
        <f>VLOOKUP(B1422,NRG_IBM!$A$1:$G$1986,2,FALSE)</f>
        <v>#N/A</v>
      </c>
    </row>
    <row r="1423" spans="3:9" x14ac:dyDescent="0.25">
      <c r="C1423" t="str">
        <f>IFERROR(VLOOKUP(B1423,'NRG_MS Teams'!$A$1:$G$1981,2,FALSE),"")</f>
        <v/>
      </c>
      <c r="D1423" t="str">
        <f t="shared" si="91"/>
        <v/>
      </c>
      <c r="E1423" t="str">
        <f t="shared" si="92"/>
        <v/>
      </c>
      <c r="F1423" t="e">
        <f>VLOOKUP(B1423,'NRG_MS Teams'!$A$1:$G$1981,2,FALSE)</f>
        <v>#N/A</v>
      </c>
      <c r="G1423" t="str">
        <f t="shared" si="93"/>
        <v/>
      </c>
      <c r="H1423" t="str">
        <f t="shared" si="94"/>
        <v/>
      </c>
      <c r="I1423" t="e">
        <f>VLOOKUP(B1423,NRG_IBM!$A$1:$G$1986,2,FALSE)</f>
        <v>#N/A</v>
      </c>
    </row>
    <row r="1424" spans="3:9" x14ac:dyDescent="0.25">
      <c r="C1424" t="str">
        <f>IFERROR(VLOOKUP(B1424,'NRG_MS Teams'!$A$1:$G$1981,2,FALSE),"")</f>
        <v/>
      </c>
      <c r="D1424" t="str">
        <f t="shared" si="91"/>
        <v/>
      </c>
      <c r="E1424" t="str">
        <f t="shared" si="92"/>
        <v/>
      </c>
      <c r="F1424" t="e">
        <f>VLOOKUP(B1424,'NRG_MS Teams'!$A$1:$G$1981,2,FALSE)</f>
        <v>#N/A</v>
      </c>
      <c r="G1424" t="str">
        <f t="shared" si="93"/>
        <v/>
      </c>
      <c r="H1424" t="str">
        <f t="shared" si="94"/>
        <v/>
      </c>
      <c r="I1424" t="e">
        <f>VLOOKUP(B1424,NRG_IBM!$A$1:$G$1986,2,FALSE)</f>
        <v>#N/A</v>
      </c>
    </row>
    <row r="1425" spans="3:9" x14ac:dyDescent="0.25">
      <c r="C1425" t="str">
        <f>IFERROR(VLOOKUP(B1425,'NRG_MS Teams'!$A$1:$G$1981,2,FALSE),"")</f>
        <v/>
      </c>
      <c r="D1425" t="str">
        <f t="shared" si="91"/>
        <v/>
      </c>
      <c r="E1425" t="str">
        <f t="shared" si="92"/>
        <v/>
      </c>
      <c r="F1425" t="e">
        <f>VLOOKUP(B1425,'NRG_MS Teams'!$A$1:$G$1981,2,FALSE)</f>
        <v>#N/A</v>
      </c>
      <c r="G1425" t="str">
        <f t="shared" si="93"/>
        <v/>
      </c>
      <c r="H1425" t="str">
        <f t="shared" si="94"/>
        <v/>
      </c>
      <c r="I1425" t="e">
        <f>VLOOKUP(B1425,NRG_IBM!$A$1:$G$1986,2,FALSE)</f>
        <v>#N/A</v>
      </c>
    </row>
    <row r="1426" spans="3:9" x14ac:dyDescent="0.25">
      <c r="C1426" t="str">
        <f>IFERROR(VLOOKUP(B1426,'NRG_MS Teams'!$A$1:$G$1981,2,FALSE),"")</f>
        <v/>
      </c>
      <c r="D1426" t="str">
        <f t="shared" si="91"/>
        <v/>
      </c>
      <c r="E1426" t="str">
        <f t="shared" si="92"/>
        <v/>
      </c>
      <c r="F1426" t="e">
        <f>VLOOKUP(B1426,'NRG_MS Teams'!$A$1:$G$1981,2,FALSE)</f>
        <v>#N/A</v>
      </c>
      <c r="G1426" t="str">
        <f t="shared" si="93"/>
        <v/>
      </c>
      <c r="H1426" t="str">
        <f t="shared" si="94"/>
        <v/>
      </c>
      <c r="I1426" t="e">
        <f>VLOOKUP(B1426,NRG_IBM!$A$1:$G$1986,2,FALSE)</f>
        <v>#N/A</v>
      </c>
    </row>
    <row r="1427" spans="3:9" x14ac:dyDescent="0.25">
      <c r="C1427" t="str">
        <f>IFERROR(VLOOKUP(B1427,'NRG_MS Teams'!$A$1:$G$1981,2,FALSE),"")</f>
        <v/>
      </c>
      <c r="D1427" t="str">
        <f t="shared" si="91"/>
        <v/>
      </c>
      <c r="E1427" t="str">
        <f t="shared" si="92"/>
        <v/>
      </c>
      <c r="F1427" t="e">
        <f>VLOOKUP(B1427,'NRG_MS Teams'!$A$1:$G$1981,2,FALSE)</f>
        <v>#N/A</v>
      </c>
      <c r="G1427" t="str">
        <f t="shared" si="93"/>
        <v/>
      </c>
      <c r="H1427" t="str">
        <f t="shared" si="94"/>
        <v/>
      </c>
      <c r="I1427" t="e">
        <f>VLOOKUP(B1427,NRG_IBM!$A$1:$G$1986,2,FALSE)</f>
        <v>#N/A</v>
      </c>
    </row>
    <row r="1428" spans="3:9" x14ac:dyDescent="0.25">
      <c r="C1428" t="str">
        <f>IFERROR(VLOOKUP(B1428,'NRG_MS Teams'!$A$1:$G$1981,2,FALSE),"")</f>
        <v/>
      </c>
      <c r="D1428" t="str">
        <f t="shared" si="91"/>
        <v/>
      </c>
      <c r="E1428" t="str">
        <f t="shared" si="92"/>
        <v/>
      </c>
      <c r="F1428" t="e">
        <f>VLOOKUP(B1428,'NRG_MS Teams'!$A$1:$G$1981,2,FALSE)</f>
        <v>#N/A</v>
      </c>
      <c r="G1428" t="str">
        <f t="shared" si="93"/>
        <v/>
      </c>
      <c r="H1428" t="str">
        <f t="shared" si="94"/>
        <v/>
      </c>
      <c r="I1428" t="e">
        <f>VLOOKUP(B1428,NRG_IBM!$A$1:$G$1986,2,FALSE)</f>
        <v>#N/A</v>
      </c>
    </row>
    <row r="1429" spans="3:9" x14ac:dyDescent="0.25">
      <c r="C1429" t="str">
        <f>IFERROR(VLOOKUP(B1429,'NRG_MS Teams'!$A$1:$G$1981,2,FALSE),"")</f>
        <v/>
      </c>
      <c r="D1429" t="str">
        <f t="shared" si="91"/>
        <v/>
      </c>
      <c r="E1429" t="str">
        <f t="shared" si="92"/>
        <v/>
      </c>
      <c r="F1429" t="e">
        <f>VLOOKUP(B1429,'NRG_MS Teams'!$A$1:$G$1981,2,FALSE)</f>
        <v>#N/A</v>
      </c>
      <c r="G1429" t="str">
        <f t="shared" si="93"/>
        <v/>
      </c>
      <c r="H1429" t="str">
        <f t="shared" si="94"/>
        <v/>
      </c>
      <c r="I1429" t="e">
        <f>VLOOKUP(B1429,NRG_IBM!$A$1:$G$1986,2,FALSE)</f>
        <v>#N/A</v>
      </c>
    </row>
    <row r="1430" spans="3:9" x14ac:dyDescent="0.25">
      <c r="C1430" t="str">
        <f>IFERROR(VLOOKUP(B1430,'NRG_MS Teams'!$A$1:$G$1981,2,FALSE),"")</f>
        <v/>
      </c>
      <c r="D1430" t="str">
        <f t="shared" si="91"/>
        <v/>
      </c>
      <c r="E1430" t="str">
        <f t="shared" si="92"/>
        <v/>
      </c>
      <c r="F1430" t="e">
        <f>VLOOKUP(B1430,'NRG_MS Teams'!$A$1:$G$1981,2,FALSE)</f>
        <v>#N/A</v>
      </c>
      <c r="G1430" t="str">
        <f t="shared" si="93"/>
        <v/>
      </c>
      <c r="H1430" t="str">
        <f t="shared" si="94"/>
        <v/>
      </c>
      <c r="I1430" t="e">
        <f>VLOOKUP(B1430,NRG_IBM!$A$1:$G$1986,2,FALSE)</f>
        <v>#N/A</v>
      </c>
    </row>
    <row r="1431" spans="3:9" x14ac:dyDescent="0.25">
      <c r="C1431" t="str">
        <f>IFERROR(VLOOKUP(B1431,'NRG_MS Teams'!$A$1:$G$1981,2,FALSE),"")</f>
        <v/>
      </c>
      <c r="D1431" t="str">
        <f t="shared" si="91"/>
        <v/>
      </c>
      <c r="E1431" t="str">
        <f t="shared" si="92"/>
        <v/>
      </c>
      <c r="F1431" t="e">
        <f>VLOOKUP(B1431,'NRG_MS Teams'!$A$1:$G$1981,2,FALSE)</f>
        <v>#N/A</v>
      </c>
      <c r="G1431" t="str">
        <f t="shared" si="93"/>
        <v/>
      </c>
      <c r="H1431" t="str">
        <f t="shared" si="94"/>
        <v/>
      </c>
      <c r="I1431" t="e">
        <f>VLOOKUP(B1431,NRG_IBM!$A$1:$G$1986,2,FALSE)</f>
        <v>#N/A</v>
      </c>
    </row>
    <row r="1432" spans="3:9" x14ac:dyDescent="0.25">
      <c r="C1432" t="str">
        <f>IFERROR(VLOOKUP(B1432,'NRG_MS Teams'!$A$1:$G$1981,2,FALSE),"")</f>
        <v/>
      </c>
      <c r="D1432" t="str">
        <f t="shared" si="91"/>
        <v/>
      </c>
      <c r="E1432" t="str">
        <f t="shared" si="92"/>
        <v/>
      </c>
      <c r="F1432" t="e">
        <f>VLOOKUP(B1432,'NRG_MS Teams'!$A$1:$G$1981,2,FALSE)</f>
        <v>#N/A</v>
      </c>
      <c r="G1432" t="str">
        <f t="shared" si="93"/>
        <v/>
      </c>
      <c r="H1432" t="str">
        <f t="shared" si="94"/>
        <v/>
      </c>
      <c r="I1432" t="e">
        <f>VLOOKUP(B1432,NRG_IBM!$A$1:$G$1986,2,FALSE)</f>
        <v>#N/A</v>
      </c>
    </row>
    <row r="1433" spans="3:9" x14ac:dyDescent="0.25">
      <c r="C1433" t="str">
        <f>IFERROR(VLOOKUP(B1433,'NRG_MS Teams'!$A$1:$G$1981,2,FALSE),"")</f>
        <v/>
      </c>
      <c r="D1433" t="str">
        <f t="shared" si="91"/>
        <v/>
      </c>
      <c r="E1433" t="str">
        <f t="shared" si="92"/>
        <v/>
      </c>
      <c r="F1433" t="e">
        <f>VLOOKUP(B1433,'NRG_MS Teams'!$A$1:$G$1981,2,FALSE)</f>
        <v>#N/A</v>
      </c>
      <c r="G1433" t="str">
        <f t="shared" si="93"/>
        <v/>
      </c>
      <c r="H1433" t="str">
        <f t="shared" si="94"/>
        <v/>
      </c>
      <c r="I1433" t="e">
        <f>VLOOKUP(B1433,NRG_IBM!$A$1:$G$1986,2,FALSE)</f>
        <v>#N/A</v>
      </c>
    </row>
    <row r="1434" spans="3:9" x14ac:dyDescent="0.25">
      <c r="C1434" t="str">
        <f>IFERROR(VLOOKUP(B1434,'NRG_MS Teams'!$A$1:$G$1981,2,FALSE),"")</f>
        <v/>
      </c>
      <c r="D1434" t="str">
        <f t="shared" si="91"/>
        <v/>
      </c>
      <c r="E1434" t="str">
        <f t="shared" si="92"/>
        <v/>
      </c>
      <c r="F1434" t="e">
        <f>VLOOKUP(B1434,'NRG_MS Teams'!$A$1:$G$1981,2,FALSE)</f>
        <v>#N/A</v>
      </c>
      <c r="G1434" t="str">
        <f t="shared" si="93"/>
        <v/>
      </c>
      <c r="H1434" t="str">
        <f t="shared" si="94"/>
        <v/>
      </c>
      <c r="I1434" t="e">
        <f>VLOOKUP(B1434,NRG_IBM!$A$1:$G$1986,2,FALSE)</f>
        <v>#N/A</v>
      </c>
    </row>
    <row r="1435" spans="3:9" x14ac:dyDescent="0.25">
      <c r="C1435" t="str">
        <f>IFERROR(VLOOKUP(B1435,'NRG_MS Teams'!$A$1:$G$1981,2,FALSE),"")</f>
        <v/>
      </c>
      <c r="D1435" t="str">
        <f t="shared" si="91"/>
        <v/>
      </c>
      <c r="E1435" t="str">
        <f t="shared" si="92"/>
        <v/>
      </c>
      <c r="F1435" t="e">
        <f>VLOOKUP(B1435,'NRG_MS Teams'!$A$1:$G$1981,2,FALSE)</f>
        <v>#N/A</v>
      </c>
      <c r="G1435" t="str">
        <f t="shared" si="93"/>
        <v/>
      </c>
      <c r="H1435" t="str">
        <f t="shared" si="94"/>
        <v/>
      </c>
      <c r="I1435" t="e">
        <f>VLOOKUP(B1435,NRG_IBM!$A$1:$G$1986,2,FALSE)</f>
        <v>#N/A</v>
      </c>
    </row>
    <row r="1436" spans="3:9" x14ac:dyDescent="0.25">
      <c r="C1436" t="str">
        <f>IFERROR(VLOOKUP(B1436,'NRG_MS Teams'!$A$1:$G$1981,2,FALSE),"")</f>
        <v/>
      </c>
      <c r="D1436" t="str">
        <f t="shared" si="91"/>
        <v/>
      </c>
      <c r="E1436" t="str">
        <f t="shared" si="92"/>
        <v/>
      </c>
      <c r="F1436" t="e">
        <f>VLOOKUP(B1436,'NRG_MS Teams'!$A$1:$G$1981,2,FALSE)</f>
        <v>#N/A</v>
      </c>
      <c r="G1436" t="str">
        <f t="shared" si="93"/>
        <v/>
      </c>
      <c r="H1436" t="str">
        <f t="shared" si="94"/>
        <v/>
      </c>
      <c r="I1436" t="e">
        <f>VLOOKUP(B1436,NRG_IBM!$A$1:$G$1986,2,FALSE)</f>
        <v>#N/A</v>
      </c>
    </row>
    <row r="1437" spans="3:9" x14ac:dyDescent="0.25">
      <c r="C1437" t="str">
        <f>IFERROR(VLOOKUP(B1437,'NRG_MS Teams'!$A$1:$G$1981,2,FALSE),"")</f>
        <v/>
      </c>
      <c r="D1437" t="str">
        <f t="shared" si="91"/>
        <v/>
      </c>
      <c r="E1437" t="str">
        <f t="shared" si="92"/>
        <v/>
      </c>
      <c r="F1437" t="e">
        <f>VLOOKUP(B1437,'NRG_MS Teams'!$A$1:$G$1981,2,FALSE)</f>
        <v>#N/A</v>
      </c>
      <c r="G1437" t="str">
        <f t="shared" si="93"/>
        <v/>
      </c>
      <c r="H1437" t="str">
        <f t="shared" si="94"/>
        <v/>
      </c>
      <c r="I1437" t="e">
        <f>VLOOKUP(B1437,NRG_IBM!$A$1:$G$1986,2,FALSE)</f>
        <v>#N/A</v>
      </c>
    </row>
    <row r="1438" spans="3:9" x14ac:dyDescent="0.25">
      <c r="C1438" t="str">
        <f>IFERROR(VLOOKUP(B1438,'NRG_MS Teams'!$A$1:$G$1981,2,FALSE),"")</f>
        <v/>
      </c>
      <c r="D1438" t="str">
        <f t="shared" si="91"/>
        <v/>
      </c>
      <c r="E1438" t="str">
        <f t="shared" si="92"/>
        <v/>
      </c>
      <c r="F1438" t="e">
        <f>VLOOKUP(B1438,'NRG_MS Teams'!$A$1:$G$1981,2,FALSE)</f>
        <v>#N/A</v>
      </c>
      <c r="G1438" t="str">
        <f t="shared" si="93"/>
        <v/>
      </c>
      <c r="H1438" t="str">
        <f t="shared" si="94"/>
        <v/>
      </c>
      <c r="I1438" t="e">
        <f>VLOOKUP(B1438,NRG_IBM!$A$1:$G$1986,2,FALSE)</f>
        <v>#N/A</v>
      </c>
    </row>
    <row r="1439" spans="3:9" x14ac:dyDescent="0.25">
      <c r="C1439" t="str">
        <f>IFERROR(VLOOKUP(B1439,'NRG_MS Teams'!$A$1:$G$1981,2,FALSE),"")</f>
        <v/>
      </c>
      <c r="D1439" t="str">
        <f t="shared" si="91"/>
        <v/>
      </c>
      <c r="E1439" t="str">
        <f t="shared" si="92"/>
        <v/>
      </c>
      <c r="F1439" t="e">
        <f>VLOOKUP(B1439,'NRG_MS Teams'!$A$1:$G$1981,2,FALSE)</f>
        <v>#N/A</v>
      </c>
      <c r="G1439" t="str">
        <f t="shared" si="93"/>
        <v/>
      </c>
      <c r="H1439" t="str">
        <f t="shared" si="94"/>
        <v/>
      </c>
      <c r="I1439" t="e">
        <f>VLOOKUP(B1439,NRG_IBM!$A$1:$G$1986,2,FALSE)</f>
        <v>#N/A</v>
      </c>
    </row>
    <row r="1440" spans="3:9" x14ac:dyDescent="0.25">
      <c r="C1440" t="str">
        <f>IFERROR(VLOOKUP(B1440,'NRG_MS Teams'!$A$1:$G$1981,2,FALSE),"")</f>
        <v/>
      </c>
      <c r="D1440" t="str">
        <f t="shared" si="91"/>
        <v/>
      </c>
      <c r="E1440" t="str">
        <f t="shared" si="92"/>
        <v/>
      </c>
      <c r="F1440" t="e">
        <f>VLOOKUP(B1440,'NRG_MS Teams'!$A$1:$G$1981,2,FALSE)</f>
        <v>#N/A</v>
      </c>
      <c r="G1440" t="str">
        <f t="shared" si="93"/>
        <v/>
      </c>
      <c r="H1440" t="str">
        <f t="shared" si="94"/>
        <v/>
      </c>
      <c r="I1440" t="e">
        <f>VLOOKUP(B1440,NRG_IBM!$A$1:$G$1986,2,FALSE)</f>
        <v>#N/A</v>
      </c>
    </row>
    <row r="1441" spans="3:9" x14ac:dyDescent="0.25">
      <c r="C1441" t="str">
        <f>IFERROR(VLOOKUP(B1441,'NRG_MS Teams'!$A$1:$G$1981,2,FALSE),"")</f>
        <v/>
      </c>
      <c r="D1441" t="str">
        <f t="shared" si="91"/>
        <v/>
      </c>
      <c r="E1441" t="str">
        <f t="shared" si="92"/>
        <v/>
      </c>
      <c r="F1441" t="e">
        <f>VLOOKUP(B1441,'NRG_MS Teams'!$A$1:$G$1981,2,FALSE)</f>
        <v>#N/A</v>
      </c>
      <c r="G1441" t="str">
        <f t="shared" si="93"/>
        <v/>
      </c>
      <c r="H1441" t="str">
        <f t="shared" si="94"/>
        <v/>
      </c>
      <c r="I1441" t="e">
        <f>VLOOKUP(B1441,NRG_IBM!$A$1:$G$1986,2,FALSE)</f>
        <v>#N/A</v>
      </c>
    </row>
    <row r="1442" spans="3:9" x14ac:dyDescent="0.25">
      <c r="C1442" t="str">
        <f>IFERROR(VLOOKUP(B1442,'NRG_MS Teams'!$A$1:$G$1981,2,FALSE),"")</f>
        <v/>
      </c>
      <c r="D1442" t="str">
        <f t="shared" si="91"/>
        <v/>
      </c>
      <c r="E1442" t="str">
        <f t="shared" si="92"/>
        <v/>
      </c>
      <c r="F1442" t="e">
        <f>VLOOKUP(B1442,'NRG_MS Teams'!$A$1:$G$1981,2,FALSE)</f>
        <v>#N/A</v>
      </c>
      <c r="G1442" t="str">
        <f t="shared" si="93"/>
        <v/>
      </c>
      <c r="H1442" t="str">
        <f t="shared" si="94"/>
        <v/>
      </c>
      <c r="I1442" t="e">
        <f>VLOOKUP(B1442,NRG_IBM!$A$1:$G$1986,2,FALSE)</f>
        <v>#N/A</v>
      </c>
    </row>
    <row r="1443" spans="3:9" x14ac:dyDescent="0.25">
      <c r="C1443" t="str">
        <f>IFERROR(VLOOKUP(B1443,'NRG_MS Teams'!$A$1:$G$1981,2,FALSE),"")</f>
        <v/>
      </c>
      <c r="D1443" t="str">
        <f t="shared" si="91"/>
        <v/>
      </c>
      <c r="E1443" t="str">
        <f t="shared" si="92"/>
        <v/>
      </c>
      <c r="F1443" t="e">
        <f>VLOOKUP(B1443,'NRG_MS Teams'!$A$1:$G$1981,2,FALSE)</f>
        <v>#N/A</v>
      </c>
      <c r="G1443" t="str">
        <f t="shared" si="93"/>
        <v/>
      </c>
      <c r="H1443" t="str">
        <f t="shared" si="94"/>
        <v/>
      </c>
      <c r="I1443" t="e">
        <f>VLOOKUP(B1443,NRG_IBM!$A$1:$G$1986,2,FALSE)</f>
        <v>#N/A</v>
      </c>
    </row>
    <row r="1444" spans="3:9" x14ac:dyDescent="0.25">
      <c r="C1444" t="str">
        <f>IFERROR(VLOOKUP(B1444,'NRG_MS Teams'!$A$1:$G$1981,2,FALSE),"")</f>
        <v/>
      </c>
      <c r="D1444" t="str">
        <f t="shared" si="91"/>
        <v/>
      </c>
      <c r="E1444" t="str">
        <f t="shared" si="92"/>
        <v/>
      </c>
      <c r="F1444" t="e">
        <f>VLOOKUP(B1444,'NRG_MS Teams'!$A$1:$G$1981,2,FALSE)</f>
        <v>#N/A</v>
      </c>
      <c r="G1444" t="str">
        <f t="shared" si="93"/>
        <v/>
      </c>
      <c r="H1444" t="str">
        <f t="shared" si="94"/>
        <v/>
      </c>
      <c r="I1444" t="e">
        <f>VLOOKUP(B1444,NRG_IBM!$A$1:$G$1986,2,FALSE)</f>
        <v>#N/A</v>
      </c>
    </row>
    <row r="1445" spans="3:9" x14ac:dyDescent="0.25">
      <c r="C1445" t="str">
        <f>IFERROR(VLOOKUP(B1445,'NRG_MS Teams'!$A$1:$G$1981,2,FALSE),"")</f>
        <v/>
      </c>
      <c r="D1445" t="str">
        <f t="shared" si="91"/>
        <v/>
      </c>
      <c r="E1445" t="str">
        <f t="shared" si="92"/>
        <v/>
      </c>
      <c r="F1445" t="e">
        <f>VLOOKUP(B1445,'NRG_MS Teams'!$A$1:$G$1981,2,FALSE)</f>
        <v>#N/A</v>
      </c>
      <c r="G1445" t="str">
        <f t="shared" si="93"/>
        <v/>
      </c>
      <c r="H1445" t="str">
        <f t="shared" si="94"/>
        <v/>
      </c>
      <c r="I1445" t="e">
        <f>VLOOKUP(B1445,NRG_IBM!$A$1:$G$1986,2,FALSE)</f>
        <v>#N/A</v>
      </c>
    </row>
    <row r="1446" spans="3:9" x14ac:dyDescent="0.25">
      <c r="C1446" t="str">
        <f>IFERROR(VLOOKUP(B1446,'NRG_MS Teams'!$A$1:$G$1981,2,FALSE),"")</f>
        <v/>
      </c>
      <c r="D1446" t="str">
        <f t="shared" si="91"/>
        <v/>
      </c>
      <c r="E1446" t="str">
        <f t="shared" si="92"/>
        <v/>
      </c>
      <c r="F1446" t="e">
        <f>VLOOKUP(B1446,'NRG_MS Teams'!$A$1:$G$1981,2,FALSE)</f>
        <v>#N/A</v>
      </c>
      <c r="G1446" t="str">
        <f t="shared" si="93"/>
        <v/>
      </c>
      <c r="H1446" t="str">
        <f t="shared" si="94"/>
        <v/>
      </c>
      <c r="I1446" t="e">
        <f>VLOOKUP(B1446,NRG_IBM!$A$1:$G$1986,2,FALSE)</f>
        <v>#N/A</v>
      </c>
    </row>
    <row r="1447" spans="3:9" x14ac:dyDescent="0.25">
      <c r="C1447" t="str">
        <f>IFERROR(VLOOKUP(B1447,'NRG_MS Teams'!$A$1:$G$1981,2,FALSE),"")</f>
        <v/>
      </c>
      <c r="D1447" t="str">
        <f t="shared" si="91"/>
        <v/>
      </c>
      <c r="E1447" t="str">
        <f t="shared" si="92"/>
        <v/>
      </c>
      <c r="F1447" t="e">
        <f>VLOOKUP(B1447,'NRG_MS Teams'!$A$1:$G$1981,2,FALSE)</f>
        <v>#N/A</v>
      </c>
      <c r="G1447" t="str">
        <f t="shared" si="93"/>
        <v/>
      </c>
      <c r="H1447" t="str">
        <f t="shared" si="94"/>
        <v/>
      </c>
      <c r="I1447" t="e">
        <f>VLOOKUP(B1447,NRG_IBM!$A$1:$G$1986,2,FALSE)</f>
        <v>#N/A</v>
      </c>
    </row>
    <row r="1448" spans="3:9" x14ac:dyDescent="0.25">
      <c r="C1448" t="str">
        <f>IFERROR(VLOOKUP(B1448,'NRG_MS Teams'!$A$1:$G$1981,2,FALSE),"")</f>
        <v/>
      </c>
      <c r="D1448" t="str">
        <f t="shared" si="91"/>
        <v/>
      </c>
      <c r="E1448" t="str">
        <f t="shared" si="92"/>
        <v/>
      </c>
      <c r="F1448" t="e">
        <f>VLOOKUP(B1448,'NRG_MS Teams'!$A$1:$G$1981,2,FALSE)</f>
        <v>#N/A</v>
      </c>
      <c r="G1448" t="str">
        <f t="shared" si="93"/>
        <v/>
      </c>
      <c r="H1448" t="str">
        <f t="shared" si="94"/>
        <v/>
      </c>
      <c r="I1448" t="e">
        <f>VLOOKUP(B1448,NRG_IBM!$A$1:$G$1986,2,FALSE)</f>
        <v>#N/A</v>
      </c>
    </row>
    <row r="1449" spans="3:9" x14ac:dyDescent="0.25">
      <c r="C1449" t="str">
        <f>IFERROR(VLOOKUP(B1449,'NRG_MS Teams'!$A$1:$G$1981,2,FALSE),"")</f>
        <v/>
      </c>
      <c r="D1449" t="str">
        <f t="shared" si="91"/>
        <v/>
      </c>
      <c r="E1449" t="str">
        <f t="shared" si="92"/>
        <v/>
      </c>
      <c r="F1449" t="e">
        <f>VLOOKUP(B1449,'NRG_MS Teams'!$A$1:$G$1981,2,FALSE)</f>
        <v>#N/A</v>
      </c>
      <c r="G1449" t="str">
        <f t="shared" si="93"/>
        <v/>
      </c>
      <c r="H1449" t="str">
        <f t="shared" si="94"/>
        <v/>
      </c>
      <c r="I1449" t="e">
        <f>VLOOKUP(B1449,NRG_IBM!$A$1:$G$1986,2,FALSE)</f>
        <v>#N/A</v>
      </c>
    </row>
    <row r="1450" spans="3:9" x14ac:dyDescent="0.25">
      <c r="C1450" t="str">
        <f>IFERROR(VLOOKUP(B1450,'NRG_MS Teams'!$A$1:$G$1981,2,FALSE),"")</f>
        <v/>
      </c>
      <c r="D1450" t="str">
        <f t="shared" si="91"/>
        <v/>
      </c>
      <c r="E1450" t="str">
        <f t="shared" si="92"/>
        <v/>
      </c>
      <c r="F1450" t="e">
        <f>VLOOKUP(B1450,'NRG_MS Teams'!$A$1:$G$1981,2,FALSE)</f>
        <v>#N/A</v>
      </c>
      <c r="G1450" t="str">
        <f t="shared" si="93"/>
        <v/>
      </c>
      <c r="H1450" t="str">
        <f t="shared" si="94"/>
        <v/>
      </c>
      <c r="I1450" t="e">
        <f>VLOOKUP(B1450,NRG_IBM!$A$1:$G$1986,2,FALSE)</f>
        <v>#N/A</v>
      </c>
    </row>
    <row r="1451" spans="3:9" x14ac:dyDescent="0.25">
      <c r="C1451" t="str">
        <f>IFERROR(VLOOKUP(B1451,'NRG_MS Teams'!$A$1:$G$1981,2,FALSE),"")</f>
        <v/>
      </c>
      <c r="D1451" t="str">
        <f t="shared" si="91"/>
        <v/>
      </c>
      <c r="E1451" t="str">
        <f t="shared" si="92"/>
        <v/>
      </c>
      <c r="F1451" t="e">
        <f>VLOOKUP(B1451,'NRG_MS Teams'!$A$1:$G$1981,2,FALSE)</f>
        <v>#N/A</v>
      </c>
      <c r="G1451" t="str">
        <f t="shared" si="93"/>
        <v/>
      </c>
      <c r="H1451" t="str">
        <f t="shared" si="94"/>
        <v/>
      </c>
      <c r="I1451" t="e">
        <f>VLOOKUP(B1451,NRG_IBM!$A$1:$G$1986,2,FALSE)</f>
        <v>#N/A</v>
      </c>
    </row>
    <row r="1452" spans="3:9" x14ac:dyDescent="0.25">
      <c r="C1452" t="str">
        <f>IFERROR(VLOOKUP(B1452,'NRG_MS Teams'!$A$1:$G$1981,2,FALSE),"")</f>
        <v/>
      </c>
      <c r="D1452" t="str">
        <f t="shared" si="91"/>
        <v/>
      </c>
      <c r="E1452" t="str">
        <f t="shared" si="92"/>
        <v/>
      </c>
      <c r="F1452" t="e">
        <f>VLOOKUP(B1452,'NRG_MS Teams'!$A$1:$G$1981,2,FALSE)</f>
        <v>#N/A</v>
      </c>
      <c r="G1452" t="str">
        <f t="shared" si="93"/>
        <v/>
      </c>
      <c r="H1452" t="str">
        <f t="shared" si="94"/>
        <v/>
      </c>
      <c r="I1452" t="e">
        <f>VLOOKUP(B1452,NRG_IBM!$A$1:$G$1986,2,FALSE)</f>
        <v>#N/A</v>
      </c>
    </row>
    <row r="1453" spans="3:9" x14ac:dyDescent="0.25">
      <c r="C1453" t="str">
        <f>IFERROR(VLOOKUP(B1453,'NRG_MS Teams'!$A$1:$G$1981,2,FALSE),"")</f>
        <v/>
      </c>
      <c r="D1453" t="str">
        <f t="shared" si="91"/>
        <v/>
      </c>
      <c r="E1453" t="str">
        <f t="shared" si="92"/>
        <v/>
      </c>
      <c r="F1453" t="e">
        <f>VLOOKUP(B1453,'NRG_MS Teams'!$A$1:$G$1981,2,FALSE)</f>
        <v>#N/A</v>
      </c>
      <c r="G1453" t="str">
        <f t="shared" si="93"/>
        <v/>
      </c>
      <c r="H1453" t="str">
        <f t="shared" si="94"/>
        <v/>
      </c>
      <c r="I1453" t="e">
        <f>VLOOKUP(B1453,NRG_IBM!$A$1:$G$1986,2,FALSE)</f>
        <v>#N/A</v>
      </c>
    </row>
    <row r="1454" spans="3:9" x14ac:dyDescent="0.25">
      <c r="C1454" t="str">
        <f>IFERROR(VLOOKUP(B1454,'NRG_MS Teams'!$A$1:$G$1981,2,FALSE),"")</f>
        <v/>
      </c>
      <c r="D1454" t="str">
        <f t="shared" si="91"/>
        <v/>
      </c>
      <c r="E1454" t="str">
        <f t="shared" si="92"/>
        <v/>
      </c>
      <c r="F1454" t="e">
        <f>VLOOKUP(B1454,'NRG_MS Teams'!$A$1:$G$1981,2,FALSE)</f>
        <v>#N/A</v>
      </c>
      <c r="G1454" t="str">
        <f t="shared" si="93"/>
        <v/>
      </c>
      <c r="H1454" t="str">
        <f t="shared" si="94"/>
        <v/>
      </c>
      <c r="I1454" t="e">
        <f>VLOOKUP(B1454,NRG_IBM!$A$1:$G$1986,2,FALSE)</f>
        <v>#N/A</v>
      </c>
    </row>
    <row r="1455" spans="3:9" x14ac:dyDescent="0.25">
      <c r="C1455" t="str">
        <f>IFERROR(VLOOKUP(B1455,'NRG_MS Teams'!$A$1:$G$1981,2,FALSE),"")</f>
        <v/>
      </c>
      <c r="D1455" t="str">
        <f t="shared" si="91"/>
        <v/>
      </c>
      <c r="E1455" t="str">
        <f t="shared" si="92"/>
        <v/>
      </c>
      <c r="F1455" t="e">
        <f>VLOOKUP(B1455,'NRG_MS Teams'!$A$1:$G$1981,2,FALSE)</f>
        <v>#N/A</v>
      </c>
      <c r="G1455" t="str">
        <f t="shared" si="93"/>
        <v/>
      </c>
      <c r="H1455" t="str">
        <f t="shared" si="94"/>
        <v/>
      </c>
      <c r="I1455" t="e">
        <f>VLOOKUP(B1455,NRG_IBM!$A$1:$G$1986,2,FALSE)</f>
        <v>#N/A</v>
      </c>
    </row>
    <row r="1456" spans="3:9" x14ac:dyDescent="0.25">
      <c r="C1456" t="str">
        <f>IFERROR(VLOOKUP(B1456,'NRG_MS Teams'!$A$1:$G$1981,2,FALSE),"")</f>
        <v/>
      </c>
      <c r="D1456" t="str">
        <f t="shared" si="91"/>
        <v/>
      </c>
      <c r="E1456" t="str">
        <f t="shared" si="92"/>
        <v/>
      </c>
      <c r="F1456" t="e">
        <f>VLOOKUP(B1456,'NRG_MS Teams'!$A$1:$G$1981,2,FALSE)</f>
        <v>#N/A</v>
      </c>
      <c r="G1456" t="str">
        <f t="shared" si="93"/>
        <v/>
      </c>
      <c r="H1456" t="str">
        <f t="shared" si="94"/>
        <v/>
      </c>
      <c r="I1456" t="e">
        <f>VLOOKUP(B1456,NRG_IBM!$A$1:$G$1986,2,FALSE)</f>
        <v>#N/A</v>
      </c>
    </row>
    <row r="1457" spans="3:9" x14ac:dyDescent="0.25">
      <c r="C1457" t="str">
        <f>IFERROR(VLOOKUP(B1457,'NRG_MS Teams'!$A$1:$G$1981,2,FALSE),"")</f>
        <v/>
      </c>
      <c r="D1457" t="str">
        <f t="shared" si="91"/>
        <v/>
      </c>
      <c r="E1457" t="str">
        <f t="shared" si="92"/>
        <v/>
      </c>
      <c r="F1457" t="e">
        <f>VLOOKUP(B1457,'NRG_MS Teams'!$A$1:$G$1981,2,FALSE)</f>
        <v>#N/A</v>
      </c>
      <c r="G1457" t="str">
        <f t="shared" si="93"/>
        <v/>
      </c>
      <c r="H1457" t="str">
        <f t="shared" si="94"/>
        <v/>
      </c>
      <c r="I1457" t="e">
        <f>VLOOKUP(B1457,NRG_IBM!$A$1:$G$1986,2,FALSE)</f>
        <v>#N/A</v>
      </c>
    </row>
    <row r="1458" spans="3:9" x14ac:dyDescent="0.25">
      <c r="C1458" t="str">
        <f>IFERROR(VLOOKUP(B1458,'NRG_MS Teams'!$A$1:$G$1981,2,FALSE),"")</f>
        <v/>
      </c>
      <c r="D1458" t="str">
        <f t="shared" si="91"/>
        <v/>
      </c>
      <c r="E1458" t="str">
        <f t="shared" si="92"/>
        <v/>
      </c>
      <c r="F1458" t="e">
        <f>VLOOKUP(B1458,'NRG_MS Teams'!$A$1:$G$1981,2,FALSE)</f>
        <v>#N/A</v>
      </c>
      <c r="G1458" t="str">
        <f t="shared" si="93"/>
        <v/>
      </c>
      <c r="H1458" t="str">
        <f t="shared" si="94"/>
        <v/>
      </c>
      <c r="I1458" t="e">
        <f>VLOOKUP(B1458,NRG_IBM!$A$1:$G$1986,2,FALSE)</f>
        <v>#N/A</v>
      </c>
    </row>
    <row r="1459" spans="3:9" x14ac:dyDescent="0.25">
      <c r="C1459" t="str">
        <f>IFERROR(VLOOKUP(B1459,'NRG_MS Teams'!$A$1:$G$1981,2,FALSE),"")</f>
        <v/>
      </c>
      <c r="D1459" t="str">
        <f t="shared" si="91"/>
        <v/>
      </c>
      <c r="E1459" t="str">
        <f t="shared" si="92"/>
        <v/>
      </c>
      <c r="F1459" t="e">
        <f>VLOOKUP(B1459,'NRG_MS Teams'!$A$1:$G$1981,2,FALSE)</f>
        <v>#N/A</v>
      </c>
      <c r="G1459" t="str">
        <f t="shared" si="93"/>
        <v/>
      </c>
      <c r="H1459" t="str">
        <f t="shared" si="94"/>
        <v/>
      </c>
      <c r="I1459" t="e">
        <f>VLOOKUP(B1459,NRG_IBM!$A$1:$G$1986,2,FALSE)</f>
        <v>#N/A</v>
      </c>
    </row>
    <row r="1460" spans="3:9" x14ac:dyDescent="0.25">
      <c r="C1460" t="str">
        <f>IFERROR(VLOOKUP(B1460,'NRG_MS Teams'!$A$1:$G$1981,2,FALSE),"")</f>
        <v/>
      </c>
      <c r="D1460" t="str">
        <f t="shared" si="91"/>
        <v/>
      </c>
      <c r="E1460" t="str">
        <f t="shared" si="92"/>
        <v/>
      </c>
      <c r="F1460" t="e">
        <f>VLOOKUP(B1460,'NRG_MS Teams'!$A$1:$G$1981,2,FALSE)</f>
        <v>#N/A</v>
      </c>
      <c r="G1460" t="str">
        <f t="shared" si="93"/>
        <v/>
      </c>
      <c r="H1460" t="str">
        <f t="shared" si="94"/>
        <v/>
      </c>
      <c r="I1460" t="e">
        <f>VLOOKUP(B1460,NRG_IBM!$A$1:$G$1986,2,FALSE)</f>
        <v>#N/A</v>
      </c>
    </row>
    <row r="1461" spans="3:9" x14ac:dyDescent="0.25">
      <c r="C1461" t="str">
        <f>IFERROR(VLOOKUP(B1461,'NRG_MS Teams'!$A$1:$G$1981,2,FALSE),"")</f>
        <v/>
      </c>
      <c r="D1461" t="str">
        <f t="shared" si="91"/>
        <v/>
      </c>
      <c r="E1461" t="str">
        <f t="shared" si="92"/>
        <v/>
      </c>
      <c r="F1461" t="e">
        <f>VLOOKUP(B1461,'NRG_MS Teams'!$A$1:$G$1981,2,FALSE)</f>
        <v>#N/A</v>
      </c>
      <c r="G1461" t="str">
        <f t="shared" si="93"/>
        <v/>
      </c>
      <c r="H1461" t="str">
        <f t="shared" si="94"/>
        <v/>
      </c>
      <c r="I1461" t="e">
        <f>VLOOKUP(B1461,NRG_IBM!$A$1:$G$1986,2,FALSE)</f>
        <v>#N/A</v>
      </c>
    </row>
    <row r="1462" spans="3:9" x14ac:dyDescent="0.25">
      <c r="C1462" t="str">
        <f>IFERROR(VLOOKUP(B1462,'NRG_MS Teams'!$A$1:$G$1981,2,FALSE),"")</f>
        <v/>
      </c>
      <c r="D1462" t="str">
        <f t="shared" si="91"/>
        <v/>
      </c>
      <c r="E1462" t="str">
        <f t="shared" si="92"/>
        <v/>
      </c>
      <c r="F1462" t="e">
        <f>VLOOKUP(B1462,'NRG_MS Teams'!$A$1:$G$1981,2,FALSE)</f>
        <v>#N/A</v>
      </c>
      <c r="G1462" t="str">
        <f t="shared" si="93"/>
        <v/>
      </c>
      <c r="H1462" t="str">
        <f t="shared" si="94"/>
        <v/>
      </c>
      <c r="I1462" t="e">
        <f>VLOOKUP(B1462,NRG_IBM!$A$1:$G$1986,2,FALSE)</f>
        <v>#N/A</v>
      </c>
    </row>
    <row r="1463" spans="3:9" x14ac:dyDescent="0.25">
      <c r="C1463" t="str">
        <f>IFERROR(VLOOKUP(B1463,'NRG_MS Teams'!$A$1:$G$1981,2,FALSE),"")</f>
        <v/>
      </c>
      <c r="D1463" t="str">
        <f t="shared" si="91"/>
        <v/>
      </c>
      <c r="E1463" t="str">
        <f t="shared" si="92"/>
        <v/>
      </c>
      <c r="F1463" t="e">
        <f>VLOOKUP(B1463,'NRG_MS Teams'!$A$1:$G$1981,2,FALSE)</f>
        <v>#N/A</v>
      </c>
      <c r="G1463" t="str">
        <f t="shared" si="93"/>
        <v/>
      </c>
      <c r="H1463" t="str">
        <f t="shared" si="94"/>
        <v/>
      </c>
      <c r="I1463" t="e">
        <f>VLOOKUP(B1463,NRG_IBM!$A$1:$G$1986,2,FALSE)</f>
        <v>#N/A</v>
      </c>
    </row>
    <row r="1464" spans="3:9" x14ac:dyDescent="0.25">
      <c r="C1464" t="str">
        <f>IFERROR(VLOOKUP(B1464,'NRG_MS Teams'!$A$1:$G$1981,2,FALSE),"")</f>
        <v/>
      </c>
      <c r="D1464" t="str">
        <f t="shared" si="91"/>
        <v/>
      </c>
      <c r="E1464" t="str">
        <f t="shared" si="92"/>
        <v/>
      </c>
      <c r="F1464" t="e">
        <f>VLOOKUP(B1464,'NRG_MS Teams'!$A$1:$G$1981,2,FALSE)</f>
        <v>#N/A</v>
      </c>
      <c r="G1464" t="str">
        <f t="shared" si="93"/>
        <v/>
      </c>
      <c r="H1464" t="str">
        <f t="shared" si="94"/>
        <v/>
      </c>
      <c r="I1464" t="e">
        <f>VLOOKUP(B1464,NRG_IBM!$A$1:$G$1986,2,FALSE)</f>
        <v>#N/A</v>
      </c>
    </row>
    <row r="1465" spans="3:9" x14ac:dyDescent="0.25">
      <c r="C1465" t="str">
        <f>IFERROR(VLOOKUP(B1465,'NRG_MS Teams'!$A$1:$G$1981,2,FALSE),"")</f>
        <v/>
      </c>
      <c r="D1465" t="str">
        <f t="shared" si="91"/>
        <v/>
      </c>
      <c r="E1465" t="str">
        <f t="shared" si="92"/>
        <v/>
      </c>
      <c r="F1465" t="e">
        <f>VLOOKUP(B1465,'NRG_MS Teams'!$A$1:$G$1981,2,FALSE)</f>
        <v>#N/A</v>
      </c>
      <c r="G1465" t="str">
        <f t="shared" si="93"/>
        <v/>
      </c>
      <c r="H1465" t="str">
        <f t="shared" si="94"/>
        <v/>
      </c>
      <c r="I1465" t="e">
        <f>VLOOKUP(B1465,NRG_IBM!$A$1:$G$1986,2,FALSE)</f>
        <v>#N/A</v>
      </c>
    </row>
    <row r="1466" spans="3:9" x14ac:dyDescent="0.25">
      <c r="C1466" t="str">
        <f>IFERROR(VLOOKUP(B1466,'NRG_MS Teams'!$A$1:$G$1981,2,FALSE),"")</f>
        <v/>
      </c>
      <c r="D1466" t="str">
        <f t="shared" si="91"/>
        <v/>
      </c>
      <c r="E1466" t="str">
        <f t="shared" si="92"/>
        <v/>
      </c>
      <c r="F1466" t="e">
        <f>VLOOKUP(B1466,'NRG_MS Teams'!$A$1:$G$1981,2,FALSE)</f>
        <v>#N/A</v>
      </c>
      <c r="G1466" t="str">
        <f t="shared" si="93"/>
        <v/>
      </c>
      <c r="H1466" t="str">
        <f t="shared" si="94"/>
        <v/>
      </c>
      <c r="I1466" t="e">
        <f>VLOOKUP(B1466,NRG_IBM!$A$1:$G$1986,2,FALSE)</f>
        <v>#N/A</v>
      </c>
    </row>
    <row r="1467" spans="3:9" x14ac:dyDescent="0.25">
      <c r="C1467" t="str">
        <f>IFERROR(VLOOKUP(B1467,'NRG_MS Teams'!$A$1:$G$1981,2,FALSE),"")</f>
        <v/>
      </c>
      <c r="D1467" t="str">
        <f t="shared" si="91"/>
        <v/>
      </c>
      <c r="E1467" t="str">
        <f t="shared" si="92"/>
        <v/>
      </c>
      <c r="F1467" t="e">
        <f>VLOOKUP(B1467,'NRG_MS Teams'!$A$1:$G$1981,2,FALSE)</f>
        <v>#N/A</v>
      </c>
      <c r="G1467" t="str">
        <f t="shared" si="93"/>
        <v/>
      </c>
      <c r="H1467" t="str">
        <f t="shared" si="94"/>
        <v/>
      </c>
      <c r="I1467" t="e">
        <f>VLOOKUP(B1467,NRG_IBM!$A$1:$G$1986,2,FALSE)</f>
        <v>#N/A</v>
      </c>
    </row>
    <row r="1468" spans="3:9" x14ac:dyDescent="0.25">
      <c r="C1468" t="str">
        <f>IFERROR(VLOOKUP(B1468,'NRG_MS Teams'!$A$1:$G$1981,2,FALSE),"")</f>
        <v/>
      </c>
      <c r="D1468" t="str">
        <f t="shared" si="91"/>
        <v/>
      </c>
      <c r="E1468" t="str">
        <f t="shared" si="92"/>
        <v/>
      </c>
      <c r="F1468" t="e">
        <f>VLOOKUP(B1468,'NRG_MS Teams'!$A$1:$G$1981,2,FALSE)</f>
        <v>#N/A</v>
      </c>
      <c r="G1468" t="str">
        <f t="shared" si="93"/>
        <v/>
      </c>
      <c r="H1468" t="str">
        <f t="shared" si="94"/>
        <v/>
      </c>
      <c r="I1468" t="e">
        <f>VLOOKUP(B1468,NRG_IBM!$A$1:$G$1986,2,FALSE)</f>
        <v>#N/A</v>
      </c>
    </row>
    <row r="1469" spans="3:9" x14ac:dyDescent="0.25">
      <c r="C1469" t="str">
        <f>IFERROR(VLOOKUP(B1469,'NRG_MS Teams'!$A$1:$G$1981,2,FALSE),"")</f>
        <v/>
      </c>
      <c r="D1469" t="str">
        <f t="shared" si="91"/>
        <v/>
      </c>
      <c r="E1469" t="str">
        <f t="shared" si="92"/>
        <v/>
      </c>
      <c r="F1469" t="e">
        <f>VLOOKUP(B1469,'NRG_MS Teams'!$A$1:$G$1981,2,FALSE)</f>
        <v>#N/A</v>
      </c>
      <c r="G1469" t="str">
        <f t="shared" si="93"/>
        <v/>
      </c>
      <c r="H1469" t="str">
        <f t="shared" si="94"/>
        <v/>
      </c>
      <c r="I1469" t="e">
        <f>VLOOKUP(B1469,NRG_IBM!$A$1:$G$1986,2,FALSE)</f>
        <v>#N/A</v>
      </c>
    </row>
    <row r="1470" spans="3:9" x14ac:dyDescent="0.25">
      <c r="C1470" t="str">
        <f>IFERROR(VLOOKUP(B1470,'NRG_MS Teams'!$A$1:$G$1981,2,FALSE),"")</f>
        <v/>
      </c>
      <c r="D1470" t="str">
        <f t="shared" si="91"/>
        <v/>
      </c>
      <c r="E1470" t="str">
        <f t="shared" si="92"/>
        <v/>
      </c>
      <c r="F1470" t="e">
        <f>VLOOKUP(B1470,'NRG_MS Teams'!$A$1:$G$1981,2,FALSE)</f>
        <v>#N/A</v>
      </c>
      <c r="G1470" t="str">
        <f t="shared" si="93"/>
        <v/>
      </c>
      <c r="H1470" t="str">
        <f t="shared" si="94"/>
        <v/>
      </c>
      <c r="I1470" t="e">
        <f>VLOOKUP(B1470,NRG_IBM!$A$1:$G$1986,2,FALSE)</f>
        <v>#N/A</v>
      </c>
    </row>
    <row r="1471" spans="3:9" x14ac:dyDescent="0.25">
      <c r="C1471" t="str">
        <f>IFERROR(VLOOKUP(B1471,'NRG_MS Teams'!$A$1:$G$1981,2,FALSE),"")</f>
        <v/>
      </c>
      <c r="D1471" t="str">
        <f t="shared" si="91"/>
        <v/>
      </c>
      <c r="E1471" t="str">
        <f t="shared" si="92"/>
        <v/>
      </c>
      <c r="F1471" t="e">
        <f>VLOOKUP(B1471,'NRG_MS Teams'!$A$1:$G$1981,2,FALSE)</f>
        <v>#N/A</v>
      </c>
      <c r="G1471" t="str">
        <f t="shared" si="93"/>
        <v/>
      </c>
      <c r="H1471" t="str">
        <f t="shared" si="94"/>
        <v/>
      </c>
      <c r="I1471" t="e">
        <f>VLOOKUP(B1471,NRG_IBM!$A$1:$G$1986,2,FALSE)</f>
        <v>#N/A</v>
      </c>
    </row>
    <row r="1472" spans="3:9" x14ac:dyDescent="0.25">
      <c r="C1472" t="str">
        <f>IFERROR(VLOOKUP(B1472,'NRG_MS Teams'!$A$1:$G$1981,2,FALSE),"")</f>
        <v/>
      </c>
      <c r="D1472" t="str">
        <f t="shared" si="91"/>
        <v/>
      </c>
      <c r="E1472" t="str">
        <f t="shared" si="92"/>
        <v/>
      </c>
      <c r="F1472" t="e">
        <f>VLOOKUP(B1472,'NRG_MS Teams'!$A$1:$G$1981,2,FALSE)</f>
        <v>#N/A</v>
      </c>
      <c r="G1472" t="str">
        <f t="shared" si="93"/>
        <v/>
      </c>
      <c r="H1472" t="str">
        <f t="shared" si="94"/>
        <v/>
      </c>
      <c r="I1472" t="e">
        <f>VLOOKUP(B1472,NRG_IBM!$A$1:$G$1986,2,FALSE)</f>
        <v>#N/A</v>
      </c>
    </row>
    <row r="1473" spans="3:9" x14ac:dyDescent="0.25">
      <c r="C1473" t="str">
        <f>IFERROR(VLOOKUP(B1473,'NRG_MS Teams'!$A$1:$G$1981,2,FALSE),"")</f>
        <v/>
      </c>
      <c r="D1473" t="str">
        <f t="shared" ref="D1473:D1536" si="95">IF(E1473="","","x")</f>
        <v/>
      </c>
      <c r="E1473" t="str">
        <f t="shared" si="92"/>
        <v/>
      </c>
      <c r="F1473" t="e">
        <f>VLOOKUP(B1473,'NRG_MS Teams'!$A$1:$G$1981,2,FALSE)</f>
        <v>#N/A</v>
      </c>
      <c r="G1473" t="str">
        <f t="shared" si="93"/>
        <v/>
      </c>
      <c r="H1473" t="str">
        <f t="shared" si="94"/>
        <v/>
      </c>
      <c r="I1473" t="e">
        <f>VLOOKUP(B1473,NRG_IBM!$A$1:$G$1986,2,FALSE)</f>
        <v>#N/A</v>
      </c>
    </row>
    <row r="1474" spans="3:9" x14ac:dyDescent="0.25">
      <c r="C1474" t="str">
        <f>IFERROR(VLOOKUP(B1474,'NRG_MS Teams'!$A$1:$G$1981,2,FALSE),"")</f>
        <v/>
      </c>
      <c r="D1474" t="str">
        <f t="shared" si="95"/>
        <v/>
      </c>
      <c r="E1474" t="str">
        <f t="shared" ref="E1474:E1537" si="96">IFERROR(F1474,"")</f>
        <v/>
      </c>
      <c r="F1474" t="e">
        <f>VLOOKUP(B1474,'NRG_MS Teams'!$A$1:$G$1981,2,FALSE)</f>
        <v>#N/A</v>
      </c>
      <c r="G1474" t="str">
        <f t="shared" ref="G1474:G1537" si="97">IF(H1474="","","x")</f>
        <v/>
      </c>
      <c r="H1474" t="str">
        <f t="shared" ref="H1474:H1537" si="98">IFERROR(I1474,"")</f>
        <v/>
      </c>
      <c r="I1474" t="e">
        <f>VLOOKUP(B1474,NRG_IBM!$A$1:$G$1986,2,FALSE)</f>
        <v>#N/A</v>
      </c>
    </row>
    <row r="1475" spans="3:9" x14ac:dyDescent="0.25">
      <c r="C1475" t="str">
        <f>IFERROR(VLOOKUP(B1475,'NRG_MS Teams'!$A$1:$G$1981,2,FALSE),"")</f>
        <v/>
      </c>
      <c r="D1475" t="str">
        <f t="shared" si="95"/>
        <v/>
      </c>
      <c r="E1475" t="str">
        <f t="shared" si="96"/>
        <v/>
      </c>
      <c r="F1475" t="e">
        <f>VLOOKUP(B1475,'NRG_MS Teams'!$A$1:$G$1981,2,FALSE)</f>
        <v>#N/A</v>
      </c>
      <c r="G1475" t="str">
        <f t="shared" si="97"/>
        <v/>
      </c>
      <c r="H1475" t="str">
        <f t="shared" si="98"/>
        <v/>
      </c>
      <c r="I1475" t="e">
        <f>VLOOKUP(B1475,NRG_IBM!$A$1:$G$1986,2,FALSE)</f>
        <v>#N/A</v>
      </c>
    </row>
    <row r="1476" spans="3:9" x14ac:dyDescent="0.25">
      <c r="C1476" t="str">
        <f>IFERROR(VLOOKUP(B1476,'NRG_MS Teams'!$A$1:$G$1981,2,FALSE),"")</f>
        <v/>
      </c>
      <c r="D1476" t="str">
        <f t="shared" si="95"/>
        <v/>
      </c>
      <c r="E1476" t="str">
        <f t="shared" si="96"/>
        <v/>
      </c>
      <c r="F1476" t="e">
        <f>VLOOKUP(B1476,'NRG_MS Teams'!$A$1:$G$1981,2,FALSE)</f>
        <v>#N/A</v>
      </c>
      <c r="G1476" t="str">
        <f t="shared" si="97"/>
        <v/>
      </c>
      <c r="H1476" t="str">
        <f t="shared" si="98"/>
        <v/>
      </c>
      <c r="I1476" t="e">
        <f>VLOOKUP(B1476,NRG_IBM!$A$1:$G$1986,2,FALSE)</f>
        <v>#N/A</v>
      </c>
    </row>
    <row r="1477" spans="3:9" x14ac:dyDescent="0.25">
      <c r="C1477" t="str">
        <f>IFERROR(VLOOKUP(B1477,'NRG_MS Teams'!$A$1:$G$1981,2,FALSE),"")</f>
        <v/>
      </c>
      <c r="D1477" t="str">
        <f t="shared" si="95"/>
        <v/>
      </c>
      <c r="E1477" t="str">
        <f t="shared" si="96"/>
        <v/>
      </c>
      <c r="F1477" t="e">
        <f>VLOOKUP(B1477,'NRG_MS Teams'!$A$1:$G$1981,2,FALSE)</f>
        <v>#N/A</v>
      </c>
      <c r="G1477" t="str">
        <f t="shared" si="97"/>
        <v/>
      </c>
      <c r="H1477" t="str">
        <f t="shared" si="98"/>
        <v/>
      </c>
      <c r="I1477" t="e">
        <f>VLOOKUP(B1477,NRG_IBM!$A$1:$G$1986,2,FALSE)</f>
        <v>#N/A</v>
      </c>
    </row>
    <row r="1478" spans="3:9" x14ac:dyDescent="0.25">
      <c r="C1478" t="str">
        <f>IFERROR(VLOOKUP(B1478,'NRG_MS Teams'!$A$1:$G$1981,2,FALSE),"")</f>
        <v/>
      </c>
      <c r="D1478" t="str">
        <f t="shared" si="95"/>
        <v/>
      </c>
      <c r="E1478" t="str">
        <f t="shared" si="96"/>
        <v/>
      </c>
      <c r="F1478" t="e">
        <f>VLOOKUP(B1478,'NRG_MS Teams'!$A$1:$G$1981,2,FALSE)</f>
        <v>#N/A</v>
      </c>
      <c r="G1478" t="str">
        <f t="shared" si="97"/>
        <v/>
      </c>
      <c r="H1478" t="str">
        <f t="shared" si="98"/>
        <v/>
      </c>
      <c r="I1478" t="e">
        <f>VLOOKUP(B1478,NRG_IBM!$A$1:$G$1986,2,FALSE)</f>
        <v>#N/A</v>
      </c>
    </row>
    <row r="1479" spans="3:9" x14ac:dyDescent="0.25">
      <c r="C1479" t="str">
        <f>IFERROR(VLOOKUP(B1479,'NRG_MS Teams'!$A$1:$G$1981,2,FALSE),"")</f>
        <v/>
      </c>
      <c r="D1479" t="str">
        <f t="shared" si="95"/>
        <v/>
      </c>
      <c r="E1479" t="str">
        <f t="shared" si="96"/>
        <v/>
      </c>
      <c r="F1479" t="e">
        <f>VLOOKUP(B1479,'NRG_MS Teams'!$A$1:$G$1981,2,FALSE)</f>
        <v>#N/A</v>
      </c>
      <c r="G1479" t="str">
        <f t="shared" si="97"/>
        <v/>
      </c>
      <c r="H1479" t="str">
        <f t="shared" si="98"/>
        <v/>
      </c>
      <c r="I1479" t="e">
        <f>VLOOKUP(B1479,NRG_IBM!$A$1:$G$1986,2,FALSE)</f>
        <v>#N/A</v>
      </c>
    </row>
    <row r="1480" spans="3:9" x14ac:dyDescent="0.25">
      <c r="C1480" t="str">
        <f>IFERROR(VLOOKUP(B1480,'NRG_MS Teams'!$A$1:$G$1981,2,FALSE),"")</f>
        <v/>
      </c>
      <c r="D1480" t="str">
        <f t="shared" si="95"/>
        <v/>
      </c>
      <c r="E1480" t="str">
        <f t="shared" si="96"/>
        <v/>
      </c>
      <c r="F1480" t="e">
        <f>VLOOKUP(B1480,'NRG_MS Teams'!$A$1:$G$1981,2,FALSE)</f>
        <v>#N/A</v>
      </c>
      <c r="G1480" t="str">
        <f t="shared" si="97"/>
        <v/>
      </c>
      <c r="H1480" t="str">
        <f t="shared" si="98"/>
        <v/>
      </c>
      <c r="I1480" t="e">
        <f>VLOOKUP(B1480,NRG_IBM!$A$1:$G$1986,2,FALSE)</f>
        <v>#N/A</v>
      </c>
    </row>
    <row r="1481" spans="3:9" x14ac:dyDescent="0.25">
      <c r="C1481" t="str">
        <f>IFERROR(VLOOKUP(B1481,'NRG_MS Teams'!$A$1:$G$1981,2,FALSE),"")</f>
        <v/>
      </c>
      <c r="D1481" t="str">
        <f t="shared" si="95"/>
        <v/>
      </c>
      <c r="E1481" t="str">
        <f t="shared" si="96"/>
        <v/>
      </c>
      <c r="F1481" t="e">
        <f>VLOOKUP(B1481,'NRG_MS Teams'!$A$1:$G$1981,2,FALSE)</f>
        <v>#N/A</v>
      </c>
      <c r="G1481" t="str">
        <f t="shared" si="97"/>
        <v/>
      </c>
      <c r="H1481" t="str">
        <f t="shared" si="98"/>
        <v/>
      </c>
      <c r="I1481" t="e">
        <f>VLOOKUP(B1481,NRG_IBM!$A$1:$G$1986,2,FALSE)</f>
        <v>#N/A</v>
      </c>
    </row>
    <row r="1482" spans="3:9" x14ac:dyDescent="0.25">
      <c r="C1482" t="str">
        <f>IFERROR(VLOOKUP(B1482,'NRG_MS Teams'!$A$1:$G$1981,2,FALSE),"")</f>
        <v/>
      </c>
      <c r="D1482" t="str">
        <f t="shared" si="95"/>
        <v/>
      </c>
      <c r="E1482" t="str">
        <f t="shared" si="96"/>
        <v/>
      </c>
      <c r="F1482" t="e">
        <f>VLOOKUP(B1482,'NRG_MS Teams'!$A$1:$G$1981,2,FALSE)</f>
        <v>#N/A</v>
      </c>
      <c r="G1482" t="str">
        <f t="shared" si="97"/>
        <v/>
      </c>
      <c r="H1482" t="str">
        <f t="shared" si="98"/>
        <v/>
      </c>
      <c r="I1482" t="e">
        <f>VLOOKUP(B1482,NRG_IBM!$A$1:$G$1986,2,FALSE)</f>
        <v>#N/A</v>
      </c>
    </row>
    <row r="1483" spans="3:9" x14ac:dyDescent="0.25">
      <c r="C1483" t="str">
        <f>IFERROR(VLOOKUP(B1483,'NRG_MS Teams'!$A$1:$G$1981,2,FALSE),"")</f>
        <v/>
      </c>
      <c r="D1483" t="str">
        <f t="shared" si="95"/>
        <v/>
      </c>
      <c r="E1483" t="str">
        <f t="shared" si="96"/>
        <v/>
      </c>
      <c r="F1483" t="e">
        <f>VLOOKUP(B1483,'NRG_MS Teams'!$A$1:$G$1981,2,FALSE)</f>
        <v>#N/A</v>
      </c>
      <c r="G1483" t="str">
        <f t="shared" si="97"/>
        <v/>
      </c>
      <c r="H1483" t="str">
        <f t="shared" si="98"/>
        <v/>
      </c>
      <c r="I1483" t="e">
        <f>VLOOKUP(B1483,NRG_IBM!$A$1:$G$1986,2,FALSE)</f>
        <v>#N/A</v>
      </c>
    </row>
    <row r="1484" spans="3:9" x14ac:dyDescent="0.25">
      <c r="C1484" t="str">
        <f>IFERROR(VLOOKUP(B1484,'NRG_MS Teams'!$A$1:$G$1981,2,FALSE),"")</f>
        <v/>
      </c>
      <c r="D1484" t="str">
        <f t="shared" si="95"/>
        <v/>
      </c>
      <c r="E1484" t="str">
        <f t="shared" si="96"/>
        <v/>
      </c>
      <c r="F1484" t="e">
        <f>VLOOKUP(B1484,'NRG_MS Teams'!$A$1:$G$1981,2,FALSE)</f>
        <v>#N/A</v>
      </c>
      <c r="G1484" t="str">
        <f t="shared" si="97"/>
        <v/>
      </c>
      <c r="H1484" t="str">
        <f t="shared" si="98"/>
        <v/>
      </c>
      <c r="I1484" t="e">
        <f>VLOOKUP(B1484,NRG_IBM!$A$1:$G$1986,2,FALSE)</f>
        <v>#N/A</v>
      </c>
    </row>
    <row r="1485" spans="3:9" x14ac:dyDescent="0.25">
      <c r="C1485" t="str">
        <f>IFERROR(VLOOKUP(B1485,'NRG_MS Teams'!$A$1:$G$1981,2,FALSE),"")</f>
        <v/>
      </c>
      <c r="D1485" t="str">
        <f t="shared" si="95"/>
        <v/>
      </c>
      <c r="E1485" t="str">
        <f t="shared" si="96"/>
        <v/>
      </c>
      <c r="F1485" t="e">
        <f>VLOOKUP(B1485,'NRG_MS Teams'!$A$1:$G$1981,2,FALSE)</f>
        <v>#N/A</v>
      </c>
      <c r="G1485" t="str">
        <f t="shared" si="97"/>
        <v/>
      </c>
      <c r="H1485" t="str">
        <f t="shared" si="98"/>
        <v/>
      </c>
      <c r="I1485" t="e">
        <f>VLOOKUP(B1485,NRG_IBM!$A$1:$G$1986,2,FALSE)</f>
        <v>#N/A</v>
      </c>
    </row>
    <row r="1486" spans="3:9" x14ac:dyDescent="0.25">
      <c r="C1486" t="str">
        <f>IFERROR(VLOOKUP(B1486,'NRG_MS Teams'!$A$1:$G$1981,2,FALSE),"")</f>
        <v/>
      </c>
      <c r="D1486" t="str">
        <f t="shared" si="95"/>
        <v/>
      </c>
      <c r="E1486" t="str">
        <f t="shared" si="96"/>
        <v/>
      </c>
      <c r="F1486" t="e">
        <f>VLOOKUP(B1486,'NRG_MS Teams'!$A$1:$G$1981,2,FALSE)</f>
        <v>#N/A</v>
      </c>
      <c r="G1486" t="str">
        <f t="shared" si="97"/>
        <v/>
      </c>
      <c r="H1486" t="str">
        <f t="shared" si="98"/>
        <v/>
      </c>
      <c r="I1486" t="e">
        <f>VLOOKUP(B1486,NRG_IBM!$A$1:$G$1986,2,FALSE)</f>
        <v>#N/A</v>
      </c>
    </row>
    <row r="1487" spans="3:9" x14ac:dyDescent="0.25">
      <c r="C1487" t="str">
        <f>IFERROR(VLOOKUP(B1487,'NRG_MS Teams'!$A$1:$G$1981,2,FALSE),"")</f>
        <v/>
      </c>
      <c r="D1487" t="str">
        <f t="shared" si="95"/>
        <v/>
      </c>
      <c r="E1487" t="str">
        <f t="shared" si="96"/>
        <v/>
      </c>
      <c r="F1487" t="e">
        <f>VLOOKUP(B1487,'NRG_MS Teams'!$A$1:$G$1981,2,FALSE)</f>
        <v>#N/A</v>
      </c>
      <c r="G1487" t="str">
        <f t="shared" si="97"/>
        <v/>
      </c>
      <c r="H1487" t="str">
        <f t="shared" si="98"/>
        <v/>
      </c>
      <c r="I1487" t="e">
        <f>VLOOKUP(B1487,NRG_IBM!$A$1:$G$1986,2,FALSE)</f>
        <v>#N/A</v>
      </c>
    </row>
    <row r="1488" spans="3:9" x14ac:dyDescent="0.25">
      <c r="C1488" t="str">
        <f>IFERROR(VLOOKUP(B1488,'NRG_MS Teams'!$A$1:$G$1981,2,FALSE),"")</f>
        <v/>
      </c>
      <c r="D1488" t="str">
        <f t="shared" si="95"/>
        <v/>
      </c>
      <c r="E1488" t="str">
        <f t="shared" si="96"/>
        <v/>
      </c>
      <c r="F1488" t="e">
        <f>VLOOKUP(B1488,'NRG_MS Teams'!$A$1:$G$1981,2,FALSE)</f>
        <v>#N/A</v>
      </c>
      <c r="G1488" t="str">
        <f t="shared" si="97"/>
        <v/>
      </c>
      <c r="H1488" t="str">
        <f t="shared" si="98"/>
        <v/>
      </c>
      <c r="I1488" t="e">
        <f>VLOOKUP(B1488,NRG_IBM!$A$1:$G$1986,2,FALSE)</f>
        <v>#N/A</v>
      </c>
    </row>
    <row r="1489" spans="3:9" x14ac:dyDescent="0.25">
      <c r="C1489" t="str">
        <f>IFERROR(VLOOKUP(B1489,'NRG_MS Teams'!$A$1:$G$1981,2,FALSE),"")</f>
        <v/>
      </c>
      <c r="D1489" t="str">
        <f t="shared" si="95"/>
        <v/>
      </c>
      <c r="E1489" t="str">
        <f t="shared" si="96"/>
        <v/>
      </c>
      <c r="F1489" t="e">
        <f>VLOOKUP(B1489,'NRG_MS Teams'!$A$1:$G$1981,2,FALSE)</f>
        <v>#N/A</v>
      </c>
      <c r="G1489" t="str">
        <f t="shared" si="97"/>
        <v/>
      </c>
      <c r="H1489" t="str">
        <f t="shared" si="98"/>
        <v/>
      </c>
      <c r="I1489" t="e">
        <f>VLOOKUP(B1489,NRG_IBM!$A$1:$G$1986,2,FALSE)</f>
        <v>#N/A</v>
      </c>
    </row>
    <row r="1490" spans="3:9" x14ac:dyDescent="0.25">
      <c r="C1490" t="str">
        <f>IFERROR(VLOOKUP(B1490,'NRG_MS Teams'!$A$1:$G$1981,2,FALSE),"")</f>
        <v/>
      </c>
      <c r="D1490" t="str">
        <f t="shared" si="95"/>
        <v/>
      </c>
      <c r="E1490" t="str">
        <f t="shared" si="96"/>
        <v/>
      </c>
      <c r="F1490" t="e">
        <f>VLOOKUP(B1490,'NRG_MS Teams'!$A$1:$G$1981,2,FALSE)</f>
        <v>#N/A</v>
      </c>
      <c r="G1490" t="str">
        <f t="shared" si="97"/>
        <v/>
      </c>
      <c r="H1490" t="str">
        <f t="shared" si="98"/>
        <v/>
      </c>
      <c r="I1490" t="e">
        <f>VLOOKUP(B1490,NRG_IBM!$A$1:$G$1986,2,FALSE)</f>
        <v>#N/A</v>
      </c>
    </row>
    <row r="1491" spans="3:9" x14ac:dyDescent="0.25">
      <c r="C1491" t="str">
        <f>IFERROR(VLOOKUP(B1491,'NRG_MS Teams'!$A$1:$G$1981,2,FALSE),"")</f>
        <v/>
      </c>
      <c r="D1491" t="str">
        <f t="shared" si="95"/>
        <v/>
      </c>
      <c r="E1491" t="str">
        <f t="shared" si="96"/>
        <v/>
      </c>
      <c r="F1491" t="e">
        <f>VLOOKUP(B1491,'NRG_MS Teams'!$A$1:$G$1981,2,FALSE)</f>
        <v>#N/A</v>
      </c>
      <c r="G1491" t="str">
        <f t="shared" si="97"/>
        <v/>
      </c>
      <c r="H1491" t="str">
        <f t="shared" si="98"/>
        <v/>
      </c>
      <c r="I1491" t="e">
        <f>VLOOKUP(B1491,NRG_IBM!$A$1:$G$1986,2,FALSE)</f>
        <v>#N/A</v>
      </c>
    </row>
    <row r="1492" spans="3:9" x14ac:dyDescent="0.25">
      <c r="C1492" t="str">
        <f>IFERROR(VLOOKUP(B1492,'NRG_MS Teams'!$A$1:$G$1981,2,FALSE),"")</f>
        <v/>
      </c>
      <c r="D1492" t="str">
        <f t="shared" si="95"/>
        <v/>
      </c>
      <c r="E1492" t="str">
        <f t="shared" si="96"/>
        <v/>
      </c>
      <c r="F1492" t="e">
        <f>VLOOKUP(B1492,'NRG_MS Teams'!$A$1:$G$1981,2,FALSE)</f>
        <v>#N/A</v>
      </c>
      <c r="G1492" t="str">
        <f t="shared" si="97"/>
        <v/>
      </c>
      <c r="H1492" t="str">
        <f t="shared" si="98"/>
        <v/>
      </c>
      <c r="I1492" t="e">
        <f>VLOOKUP(B1492,NRG_IBM!$A$1:$G$1986,2,FALSE)</f>
        <v>#N/A</v>
      </c>
    </row>
    <row r="1493" spans="3:9" x14ac:dyDescent="0.25">
      <c r="C1493" t="str">
        <f>IFERROR(VLOOKUP(B1493,'NRG_MS Teams'!$A$1:$G$1981,2,FALSE),"")</f>
        <v/>
      </c>
      <c r="D1493" t="str">
        <f t="shared" si="95"/>
        <v/>
      </c>
      <c r="E1493" t="str">
        <f t="shared" si="96"/>
        <v/>
      </c>
      <c r="F1493" t="e">
        <f>VLOOKUP(B1493,'NRG_MS Teams'!$A$1:$G$1981,2,FALSE)</f>
        <v>#N/A</v>
      </c>
      <c r="G1493" t="str">
        <f t="shared" si="97"/>
        <v/>
      </c>
      <c r="H1493" t="str">
        <f t="shared" si="98"/>
        <v/>
      </c>
      <c r="I1493" t="e">
        <f>VLOOKUP(B1493,NRG_IBM!$A$1:$G$1986,2,FALSE)</f>
        <v>#N/A</v>
      </c>
    </row>
    <row r="1494" spans="3:9" x14ac:dyDescent="0.25">
      <c r="C1494" t="str">
        <f>IFERROR(VLOOKUP(B1494,'NRG_MS Teams'!$A$1:$G$1981,2,FALSE),"")</f>
        <v/>
      </c>
      <c r="D1494" t="str">
        <f t="shared" si="95"/>
        <v/>
      </c>
      <c r="E1494" t="str">
        <f t="shared" si="96"/>
        <v/>
      </c>
      <c r="F1494" t="e">
        <f>VLOOKUP(B1494,'NRG_MS Teams'!$A$1:$G$1981,2,FALSE)</f>
        <v>#N/A</v>
      </c>
      <c r="G1494" t="str">
        <f t="shared" si="97"/>
        <v/>
      </c>
      <c r="H1494" t="str">
        <f t="shared" si="98"/>
        <v/>
      </c>
      <c r="I1494" t="e">
        <f>VLOOKUP(B1494,NRG_IBM!$A$1:$G$1986,2,FALSE)</f>
        <v>#N/A</v>
      </c>
    </row>
    <row r="1495" spans="3:9" x14ac:dyDescent="0.25">
      <c r="C1495" t="str">
        <f>IFERROR(VLOOKUP(B1495,'NRG_MS Teams'!$A$1:$G$1981,2,FALSE),"")</f>
        <v/>
      </c>
      <c r="D1495" t="str">
        <f t="shared" si="95"/>
        <v/>
      </c>
      <c r="E1495" t="str">
        <f t="shared" si="96"/>
        <v/>
      </c>
      <c r="F1495" t="e">
        <f>VLOOKUP(B1495,'NRG_MS Teams'!$A$1:$G$1981,2,FALSE)</f>
        <v>#N/A</v>
      </c>
      <c r="G1495" t="str">
        <f t="shared" si="97"/>
        <v/>
      </c>
      <c r="H1495" t="str">
        <f t="shared" si="98"/>
        <v/>
      </c>
      <c r="I1495" t="e">
        <f>VLOOKUP(B1495,NRG_IBM!$A$1:$G$1986,2,FALSE)</f>
        <v>#N/A</v>
      </c>
    </row>
    <row r="1496" spans="3:9" x14ac:dyDescent="0.25">
      <c r="C1496" t="str">
        <f>IFERROR(VLOOKUP(B1496,'NRG_MS Teams'!$A$1:$G$1981,2,FALSE),"")</f>
        <v/>
      </c>
      <c r="D1496" t="str">
        <f t="shared" si="95"/>
        <v/>
      </c>
      <c r="E1496" t="str">
        <f t="shared" si="96"/>
        <v/>
      </c>
      <c r="F1496" t="e">
        <f>VLOOKUP(B1496,'NRG_MS Teams'!$A$1:$G$1981,2,FALSE)</f>
        <v>#N/A</v>
      </c>
      <c r="G1496" t="str">
        <f t="shared" si="97"/>
        <v/>
      </c>
      <c r="H1496" t="str">
        <f t="shared" si="98"/>
        <v/>
      </c>
      <c r="I1496" t="e">
        <f>VLOOKUP(B1496,NRG_IBM!$A$1:$G$1986,2,FALSE)</f>
        <v>#N/A</v>
      </c>
    </row>
    <row r="1497" spans="3:9" x14ac:dyDescent="0.25">
      <c r="C1497" t="str">
        <f>IFERROR(VLOOKUP(B1497,'NRG_MS Teams'!$A$1:$G$1981,2,FALSE),"")</f>
        <v/>
      </c>
      <c r="D1497" t="str">
        <f t="shared" si="95"/>
        <v/>
      </c>
      <c r="E1497" t="str">
        <f t="shared" si="96"/>
        <v/>
      </c>
      <c r="F1497" t="e">
        <f>VLOOKUP(B1497,'NRG_MS Teams'!$A$1:$G$1981,2,FALSE)</f>
        <v>#N/A</v>
      </c>
      <c r="G1497" t="str">
        <f t="shared" si="97"/>
        <v/>
      </c>
      <c r="H1497" t="str">
        <f t="shared" si="98"/>
        <v/>
      </c>
      <c r="I1497" t="e">
        <f>VLOOKUP(B1497,NRG_IBM!$A$1:$G$1986,2,FALSE)</f>
        <v>#N/A</v>
      </c>
    </row>
    <row r="1498" spans="3:9" x14ac:dyDescent="0.25">
      <c r="C1498" t="str">
        <f>IFERROR(VLOOKUP(B1498,'NRG_MS Teams'!$A$1:$G$1981,2,FALSE),"")</f>
        <v/>
      </c>
      <c r="D1498" t="str">
        <f t="shared" si="95"/>
        <v/>
      </c>
      <c r="E1498" t="str">
        <f t="shared" si="96"/>
        <v/>
      </c>
      <c r="F1498" t="e">
        <f>VLOOKUP(B1498,'NRG_MS Teams'!$A$1:$G$1981,2,FALSE)</f>
        <v>#N/A</v>
      </c>
      <c r="G1498" t="str">
        <f t="shared" si="97"/>
        <v/>
      </c>
      <c r="H1498" t="str">
        <f t="shared" si="98"/>
        <v/>
      </c>
      <c r="I1498" t="e">
        <f>VLOOKUP(B1498,NRG_IBM!$A$1:$G$1986,2,FALSE)</f>
        <v>#N/A</v>
      </c>
    </row>
    <row r="1499" spans="3:9" x14ac:dyDescent="0.25">
      <c r="C1499" t="str">
        <f>IFERROR(VLOOKUP(B1499,'NRG_MS Teams'!$A$1:$G$1981,2,FALSE),"")</f>
        <v/>
      </c>
      <c r="D1499" t="str">
        <f t="shared" si="95"/>
        <v/>
      </c>
      <c r="E1499" t="str">
        <f t="shared" si="96"/>
        <v/>
      </c>
      <c r="F1499" t="e">
        <f>VLOOKUP(B1499,'NRG_MS Teams'!$A$1:$G$1981,2,FALSE)</f>
        <v>#N/A</v>
      </c>
      <c r="G1499" t="str">
        <f t="shared" si="97"/>
        <v/>
      </c>
      <c r="H1499" t="str">
        <f t="shared" si="98"/>
        <v/>
      </c>
      <c r="I1499" t="e">
        <f>VLOOKUP(B1499,NRG_IBM!$A$1:$G$1986,2,FALSE)</f>
        <v>#N/A</v>
      </c>
    </row>
    <row r="1500" spans="3:9" x14ac:dyDescent="0.25">
      <c r="C1500" t="str">
        <f>IFERROR(VLOOKUP(B1500,'NRG_MS Teams'!$A$1:$G$1981,2,FALSE),"")</f>
        <v/>
      </c>
      <c r="D1500" t="str">
        <f t="shared" si="95"/>
        <v/>
      </c>
      <c r="E1500" t="str">
        <f t="shared" si="96"/>
        <v/>
      </c>
      <c r="F1500" t="e">
        <f>VLOOKUP(B1500,'NRG_MS Teams'!$A$1:$G$1981,2,FALSE)</f>
        <v>#N/A</v>
      </c>
      <c r="G1500" t="str">
        <f t="shared" si="97"/>
        <v/>
      </c>
      <c r="H1500" t="str">
        <f t="shared" si="98"/>
        <v/>
      </c>
      <c r="I1500" t="e">
        <f>VLOOKUP(B1500,NRG_IBM!$A$1:$G$1986,2,FALSE)</f>
        <v>#N/A</v>
      </c>
    </row>
    <row r="1501" spans="3:9" x14ac:dyDescent="0.25">
      <c r="C1501" t="str">
        <f>IFERROR(VLOOKUP(B1501,'NRG_MS Teams'!$A$1:$G$1981,2,FALSE),"")</f>
        <v/>
      </c>
      <c r="D1501" t="str">
        <f t="shared" si="95"/>
        <v/>
      </c>
      <c r="E1501" t="str">
        <f t="shared" si="96"/>
        <v/>
      </c>
      <c r="F1501" t="e">
        <f>VLOOKUP(B1501,'NRG_MS Teams'!$A$1:$G$1981,2,FALSE)</f>
        <v>#N/A</v>
      </c>
      <c r="G1501" t="str">
        <f t="shared" si="97"/>
        <v/>
      </c>
      <c r="H1501" t="str">
        <f t="shared" si="98"/>
        <v/>
      </c>
      <c r="I1501" t="e">
        <f>VLOOKUP(B1501,NRG_IBM!$A$1:$G$1986,2,FALSE)</f>
        <v>#N/A</v>
      </c>
    </row>
    <row r="1502" spans="3:9" x14ac:dyDescent="0.25">
      <c r="C1502" t="str">
        <f>IFERROR(VLOOKUP(B1502,'NRG_MS Teams'!$A$1:$G$1981,2,FALSE),"")</f>
        <v/>
      </c>
      <c r="D1502" t="str">
        <f t="shared" si="95"/>
        <v/>
      </c>
      <c r="E1502" t="str">
        <f t="shared" si="96"/>
        <v/>
      </c>
      <c r="F1502" t="e">
        <f>VLOOKUP(B1502,'NRG_MS Teams'!$A$1:$G$1981,2,FALSE)</f>
        <v>#N/A</v>
      </c>
      <c r="G1502" t="str">
        <f t="shared" si="97"/>
        <v/>
      </c>
      <c r="H1502" t="str">
        <f t="shared" si="98"/>
        <v/>
      </c>
      <c r="I1502" t="e">
        <f>VLOOKUP(B1502,NRG_IBM!$A$1:$G$1986,2,FALSE)</f>
        <v>#N/A</v>
      </c>
    </row>
    <row r="1503" spans="3:9" x14ac:dyDescent="0.25">
      <c r="C1503" t="str">
        <f>IFERROR(VLOOKUP(B1503,'NRG_MS Teams'!$A$1:$G$1981,2,FALSE),"")</f>
        <v/>
      </c>
      <c r="D1503" t="str">
        <f t="shared" si="95"/>
        <v/>
      </c>
      <c r="E1503" t="str">
        <f t="shared" si="96"/>
        <v/>
      </c>
      <c r="F1503" t="e">
        <f>VLOOKUP(B1503,'NRG_MS Teams'!$A$1:$G$1981,2,FALSE)</f>
        <v>#N/A</v>
      </c>
      <c r="G1503" t="str">
        <f t="shared" si="97"/>
        <v/>
      </c>
      <c r="H1503" t="str">
        <f t="shared" si="98"/>
        <v/>
      </c>
      <c r="I1503" t="e">
        <f>VLOOKUP(B1503,NRG_IBM!$A$1:$G$1986,2,FALSE)</f>
        <v>#N/A</v>
      </c>
    </row>
    <row r="1504" spans="3:9" x14ac:dyDescent="0.25">
      <c r="C1504" t="str">
        <f>IFERROR(VLOOKUP(B1504,'NRG_MS Teams'!$A$1:$G$1981,2,FALSE),"")</f>
        <v/>
      </c>
      <c r="D1504" t="str">
        <f t="shared" si="95"/>
        <v/>
      </c>
      <c r="E1504" t="str">
        <f t="shared" si="96"/>
        <v/>
      </c>
      <c r="F1504" t="e">
        <f>VLOOKUP(B1504,'NRG_MS Teams'!$A$1:$G$1981,2,FALSE)</f>
        <v>#N/A</v>
      </c>
      <c r="G1504" t="str">
        <f t="shared" si="97"/>
        <v/>
      </c>
      <c r="H1504" t="str">
        <f t="shared" si="98"/>
        <v/>
      </c>
      <c r="I1504" t="e">
        <f>VLOOKUP(B1504,NRG_IBM!$A$1:$G$1986,2,FALSE)</f>
        <v>#N/A</v>
      </c>
    </row>
    <row r="1505" spans="3:9" x14ac:dyDescent="0.25">
      <c r="C1505" t="str">
        <f>IFERROR(VLOOKUP(B1505,'NRG_MS Teams'!$A$1:$G$1981,2,FALSE),"")</f>
        <v/>
      </c>
      <c r="D1505" t="str">
        <f t="shared" si="95"/>
        <v/>
      </c>
      <c r="E1505" t="str">
        <f t="shared" si="96"/>
        <v/>
      </c>
      <c r="F1505" t="e">
        <f>VLOOKUP(B1505,'NRG_MS Teams'!$A$1:$G$1981,2,FALSE)</f>
        <v>#N/A</v>
      </c>
      <c r="G1505" t="str">
        <f t="shared" si="97"/>
        <v/>
      </c>
      <c r="H1505" t="str">
        <f t="shared" si="98"/>
        <v/>
      </c>
      <c r="I1505" t="e">
        <f>VLOOKUP(B1505,NRG_IBM!$A$1:$G$1986,2,FALSE)</f>
        <v>#N/A</v>
      </c>
    </row>
    <row r="1506" spans="3:9" x14ac:dyDescent="0.25">
      <c r="C1506" t="str">
        <f>IFERROR(VLOOKUP(B1506,'NRG_MS Teams'!$A$1:$G$1981,2,FALSE),"")</f>
        <v/>
      </c>
      <c r="D1506" t="str">
        <f t="shared" si="95"/>
        <v/>
      </c>
      <c r="E1506" t="str">
        <f t="shared" si="96"/>
        <v/>
      </c>
      <c r="F1506" t="e">
        <f>VLOOKUP(B1506,'NRG_MS Teams'!$A$1:$G$1981,2,FALSE)</f>
        <v>#N/A</v>
      </c>
      <c r="G1506" t="str">
        <f t="shared" si="97"/>
        <v/>
      </c>
      <c r="H1506" t="str">
        <f t="shared" si="98"/>
        <v/>
      </c>
      <c r="I1506" t="e">
        <f>VLOOKUP(B1506,NRG_IBM!$A$1:$G$1986,2,FALSE)</f>
        <v>#N/A</v>
      </c>
    </row>
    <row r="1507" spans="3:9" x14ac:dyDescent="0.25">
      <c r="C1507" t="str">
        <f>IFERROR(VLOOKUP(B1507,'NRG_MS Teams'!$A$1:$G$1981,2,FALSE),"")</f>
        <v/>
      </c>
      <c r="D1507" t="str">
        <f t="shared" si="95"/>
        <v/>
      </c>
      <c r="E1507" t="str">
        <f t="shared" si="96"/>
        <v/>
      </c>
      <c r="F1507" t="e">
        <f>VLOOKUP(B1507,'NRG_MS Teams'!$A$1:$G$1981,2,FALSE)</f>
        <v>#N/A</v>
      </c>
      <c r="G1507" t="str">
        <f t="shared" si="97"/>
        <v/>
      </c>
      <c r="H1507" t="str">
        <f t="shared" si="98"/>
        <v/>
      </c>
      <c r="I1507" t="e">
        <f>VLOOKUP(B1507,NRG_IBM!$A$1:$G$1986,2,FALSE)</f>
        <v>#N/A</v>
      </c>
    </row>
    <row r="1508" spans="3:9" x14ac:dyDescent="0.25">
      <c r="C1508" t="str">
        <f>IFERROR(VLOOKUP(B1508,'NRG_MS Teams'!$A$1:$G$1981,2,FALSE),"")</f>
        <v/>
      </c>
      <c r="D1508" t="str">
        <f t="shared" si="95"/>
        <v/>
      </c>
      <c r="E1508" t="str">
        <f t="shared" si="96"/>
        <v/>
      </c>
      <c r="F1508" t="e">
        <f>VLOOKUP(B1508,'NRG_MS Teams'!$A$1:$G$1981,2,FALSE)</f>
        <v>#N/A</v>
      </c>
      <c r="G1508" t="str">
        <f t="shared" si="97"/>
        <v/>
      </c>
      <c r="H1508" t="str">
        <f t="shared" si="98"/>
        <v/>
      </c>
      <c r="I1508" t="e">
        <f>VLOOKUP(B1508,NRG_IBM!$A$1:$G$1986,2,FALSE)</f>
        <v>#N/A</v>
      </c>
    </row>
    <row r="1509" spans="3:9" x14ac:dyDescent="0.25">
      <c r="C1509" t="str">
        <f>IFERROR(VLOOKUP(B1509,'NRG_MS Teams'!$A$1:$G$1981,2,FALSE),"")</f>
        <v/>
      </c>
      <c r="D1509" t="str">
        <f t="shared" si="95"/>
        <v/>
      </c>
      <c r="E1509" t="str">
        <f t="shared" si="96"/>
        <v/>
      </c>
      <c r="F1509" t="e">
        <f>VLOOKUP(B1509,'NRG_MS Teams'!$A$1:$G$1981,2,FALSE)</f>
        <v>#N/A</v>
      </c>
      <c r="G1509" t="str">
        <f t="shared" si="97"/>
        <v/>
      </c>
      <c r="H1509" t="str">
        <f t="shared" si="98"/>
        <v/>
      </c>
      <c r="I1509" t="e">
        <f>VLOOKUP(B1509,NRG_IBM!$A$1:$G$1986,2,FALSE)</f>
        <v>#N/A</v>
      </c>
    </row>
    <row r="1510" spans="3:9" x14ac:dyDescent="0.25">
      <c r="C1510" t="str">
        <f>IFERROR(VLOOKUP(B1510,'NRG_MS Teams'!$A$1:$G$1981,2,FALSE),"")</f>
        <v/>
      </c>
      <c r="D1510" t="str">
        <f t="shared" si="95"/>
        <v/>
      </c>
      <c r="E1510" t="str">
        <f t="shared" si="96"/>
        <v/>
      </c>
      <c r="F1510" t="e">
        <f>VLOOKUP(B1510,'NRG_MS Teams'!$A$1:$G$1981,2,FALSE)</f>
        <v>#N/A</v>
      </c>
      <c r="G1510" t="str">
        <f t="shared" si="97"/>
        <v/>
      </c>
      <c r="H1510" t="str">
        <f t="shared" si="98"/>
        <v/>
      </c>
      <c r="I1510" t="e">
        <f>VLOOKUP(B1510,NRG_IBM!$A$1:$G$1986,2,FALSE)</f>
        <v>#N/A</v>
      </c>
    </row>
    <row r="1511" spans="3:9" x14ac:dyDescent="0.25">
      <c r="C1511" t="str">
        <f>IFERROR(VLOOKUP(B1511,'NRG_MS Teams'!$A$1:$G$1981,2,FALSE),"")</f>
        <v/>
      </c>
      <c r="D1511" t="str">
        <f t="shared" si="95"/>
        <v/>
      </c>
      <c r="E1511" t="str">
        <f t="shared" si="96"/>
        <v/>
      </c>
      <c r="F1511" t="e">
        <f>VLOOKUP(B1511,'NRG_MS Teams'!$A$1:$G$1981,2,FALSE)</f>
        <v>#N/A</v>
      </c>
      <c r="G1511" t="str">
        <f t="shared" si="97"/>
        <v/>
      </c>
      <c r="H1511" t="str">
        <f t="shared" si="98"/>
        <v/>
      </c>
      <c r="I1511" t="e">
        <f>VLOOKUP(B1511,NRG_IBM!$A$1:$G$1986,2,FALSE)</f>
        <v>#N/A</v>
      </c>
    </row>
    <row r="1512" spans="3:9" x14ac:dyDescent="0.25">
      <c r="C1512" t="str">
        <f>IFERROR(VLOOKUP(B1512,'NRG_MS Teams'!$A$1:$G$1981,2,FALSE),"")</f>
        <v/>
      </c>
      <c r="D1512" t="str">
        <f t="shared" si="95"/>
        <v/>
      </c>
      <c r="E1512" t="str">
        <f t="shared" si="96"/>
        <v/>
      </c>
      <c r="F1512" t="e">
        <f>VLOOKUP(B1512,'NRG_MS Teams'!$A$1:$G$1981,2,FALSE)</f>
        <v>#N/A</v>
      </c>
      <c r="G1512" t="str">
        <f t="shared" si="97"/>
        <v/>
      </c>
      <c r="H1512" t="str">
        <f t="shared" si="98"/>
        <v/>
      </c>
      <c r="I1512" t="e">
        <f>VLOOKUP(B1512,NRG_IBM!$A$1:$G$1986,2,FALSE)</f>
        <v>#N/A</v>
      </c>
    </row>
    <row r="1513" spans="3:9" x14ac:dyDescent="0.25">
      <c r="C1513" t="str">
        <f>IFERROR(VLOOKUP(B1513,'NRG_MS Teams'!$A$1:$G$1981,2,FALSE),"")</f>
        <v/>
      </c>
      <c r="D1513" t="str">
        <f t="shared" si="95"/>
        <v/>
      </c>
      <c r="E1513" t="str">
        <f t="shared" si="96"/>
        <v/>
      </c>
      <c r="F1513" t="e">
        <f>VLOOKUP(B1513,'NRG_MS Teams'!$A$1:$G$1981,2,FALSE)</f>
        <v>#N/A</v>
      </c>
      <c r="G1513" t="str">
        <f t="shared" si="97"/>
        <v/>
      </c>
      <c r="H1513" t="str">
        <f t="shared" si="98"/>
        <v/>
      </c>
      <c r="I1513" t="e">
        <f>VLOOKUP(B1513,NRG_IBM!$A$1:$G$1986,2,FALSE)</f>
        <v>#N/A</v>
      </c>
    </row>
    <row r="1514" spans="3:9" x14ac:dyDescent="0.25">
      <c r="C1514" t="str">
        <f>IFERROR(VLOOKUP(B1514,'NRG_MS Teams'!$A$1:$G$1981,2,FALSE),"")</f>
        <v/>
      </c>
      <c r="D1514" t="str">
        <f t="shared" si="95"/>
        <v/>
      </c>
      <c r="E1514" t="str">
        <f t="shared" si="96"/>
        <v/>
      </c>
      <c r="F1514" t="e">
        <f>VLOOKUP(B1514,'NRG_MS Teams'!$A$1:$G$1981,2,FALSE)</f>
        <v>#N/A</v>
      </c>
      <c r="G1514" t="str">
        <f t="shared" si="97"/>
        <v/>
      </c>
      <c r="H1514" t="str">
        <f t="shared" si="98"/>
        <v/>
      </c>
      <c r="I1514" t="e">
        <f>VLOOKUP(B1514,NRG_IBM!$A$1:$G$1986,2,FALSE)</f>
        <v>#N/A</v>
      </c>
    </row>
    <row r="1515" spans="3:9" x14ac:dyDescent="0.25">
      <c r="C1515" t="str">
        <f>IFERROR(VLOOKUP(B1515,'NRG_MS Teams'!$A$1:$G$1981,2,FALSE),"")</f>
        <v/>
      </c>
      <c r="D1515" t="str">
        <f t="shared" si="95"/>
        <v/>
      </c>
      <c r="E1515" t="str">
        <f t="shared" si="96"/>
        <v/>
      </c>
      <c r="F1515" t="e">
        <f>VLOOKUP(B1515,'NRG_MS Teams'!$A$1:$G$1981,2,FALSE)</f>
        <v>#N/A</v>
      </c>
      <c r="G1515" t="str">
        <f t="shared" si="97"/>
        <v/>
      </c>
      <c r="H1515" t="str">
        <f t="shared" si="98"/>
        <v/>
      </c>
      <c r="I1515" t="e">
        <f>VLOOKUP(B1515,NRG_IBM!$A$1:$G$1986,2,FALSE)</f>
        <v>#N/A</v>
      </c>
    </row>
    <row r="1516" spans="3:9" x14ac:dyDescent="0.25">
      <c r="C1516" t="str">
        <f>IFERROR(VLOOKUP(B1516,'NRG_MS Teams'!$A$1:$G$1981,2,FALSE),"")</f>
        <v/>
      </c>
      <c r="D1516" t="str">
        <f t="shared" si="95"/>
        <v/>
      </c>
      <c r="E1516" t="str">
        <f t="shared" si="96"/>
        <v/>
      </c>
      <c r="F1516" t="e">
        <f>VLOOKUP(B1516,'NRG_MS Teams'!$A$1:$G$1981,2,FALSE)</f>
        <v>#N/A</v>
      </c>
      <c r="G1516" t="str">
        <f t="shared" si="97"/>
        <v/>
      </c>
      <c r="H1516" t="str">
        <f t="shared" si="98"/>
        <v/>
      </c>
      <c r="I1516" t="e">
        <f>VLOOKUP(B1516,NRG_IBM!$A$1:$G$1986,2,FALSE)</f>
        <v>#N/A</v>
      </c>
    </row>
    <row r="1517" spans="3:9" x14ac:dyDescent="0.25">
      <c r="C1517" t="str">
        <f>IFERROR(VLOOKUP(B1517,'NRG_MS Teams'!$A$1:$G$1981,2,FALSE),"")</f>
        <v/>
      </c>
      <c r="D1517" t="str">
        <f t="shared" si="95"/>
        <v/>
      </c>
      <c r="E1517" t="str">
        <f t="shared" si="96"/>
        <v/>
      </c>
      <c r="F1517" t="e">
        <f>VLOOKUP(B1517,'NRG_MS Teams'!$A$1:$G$1981,2,FALSE)</f>
        <v>#N/A</v>
      </c>
      <c r="G1517" t="str">
        <f t="shared" si="97"/>
        <v/>
      </c>
      <c r="H1517" t="str">
        <f t="shared" si="98"/>
        <v/>
      </c>
      <c r="I1517" t="e">
        <f>VLOOKUP(B1517,NRG_IBM!$A$1:$G$1986,2,FALSE)</f>
        <v>#N/A</v>
      </c>
    </row>
    <row r="1518" spans="3:9" x14ac:dyDescent="0.25">
      <c r="C1518" t="str">
        <f>IFERROR(VLOOKUP(B1518,'NRG_MS Teams'!$A$1:$G$1981,2,FALSE),"")</f>
        <v/>
      </c>
      <c r="D1518" t="str">
        <f t="shared" si="95"/>
        <v/>
      </c>
      <c r="E1518" t="str">
        <f t="shared" si="96"/>
        <v/>
      </c>
      <c r="F1518" t="e">
        <f>VLOOKUP(B1518,'NRG_MS Teams'!$A$1:$G$1981,2,FALSE)</f>
        <v>#N/A</v>
      </c>
      <c r="G1518" t="str">
        <f t="shared" si="97"/>
        <v/>
      </c>
      <c r="H1518" t="str">
        <f t="shared" si="98"/>
        <v/>
      </c>
      <c r="I1518" t="e">
        <f>VLOOKUP(B1518,NRG_IBM!$A$1:$G$1986,2,FALSE)</f>
        <v>#N/A</v>
      </c>
    </row>
    <row r="1519" spans="3:9" x14ac:dyDescent="0.25">
      <c r="C1519" t="str">
        <f>IFERROR(VLOOKUP(B1519,'NRG_MS Teams'!$A$1:$G$1981,2,FALSE),"")</f>
        <v/>
      </c>
      <c r="D1519" t="str">
        <f t="shared" si="95"/>
        <v/>
      </c>
      <c r="E1519" t="str">
        <f t="shared" si="96"/>
        <v/>
      </c>
      <c r="F1519" t="e">
        <f>VLOOKUP(B1519,'NRG_MS Teams'!$A$1:$G$1981,2,FALSE)</f>
        <v>#N/A</v>
      </c>
      <c r="G1519" t="str">
        <f t="shared" si="97"/>
        <v/>
      </c>
      <c r="H1519" t="str">
        <f t="shared" si="98"/>
        <v/>
      </c>
      <c r="I1519" t="e">
        <f>VLOOKUP(B1519,NRG_IBM!$A$1:$G$1986,2,FALSE)</f>
        <v>#N/A</v>
      </c>
    </row>
    <row r="1520" spans="3:9" x14ac:dyDescent="0.25">
      <c r="C1520" t="str">
        <f>IFERROR(VLOOKUP(B1520,'NRG_MS Teams'!$A$1:$G$1981,2,FALSE),"")</f>
        <v/>
      </c>
      <c r="D1520" t="str">
        <f t="shared" si="95"/>
        <v/>
      </c>
      <c r="E1520" t="str">
        <f t="shared" si="96"/>
        <v/>
      </c>
      <c r="F1520" t="e">
        <f>VLOOKUP(B1520,'NRG_MS Teams'!$A$1:$G$1981,2,FALSE)</f>
        <v>#N/A</v>
      </c>
      <c r="G1520" t="str">
        <f t="shared" si="97"/>
        <v/>
      </c>
      <c r="H1520" t="str">
        <f t="shared" si="98"/>
        <v/>
      </c>
      <c r="I1520" t="e">
        <f>VLOOKUP(B1520,NRG_IBM!$A$1:$G$1986,2,FALSE)</f>
        <v>#N/A</v>
      </c>
    </row>
    <row r="1521" spans="3:9" x14ac:dyDescent="0.25">
      <c r="C1521" t="str">
        <f>IFERROR(VLOOKUP(B1521,'NRG_MS Teams'!$A$1:$G$1981,2,FALSE),"")</f>
        <v/>
      </c>
      <c r="D1521" t="str">
        <f t="shared" si="95"/>
        <v/>
      </c>
      <c r="E1521" t="str">
        <f t="shared" si="96"/>
        <v/>
      </c>
      <c r="F1521" t="e">
        <f>VLOOKUP(B1521,'NRG_MS Teams'!$A$1:$G$1981,2,FALSE)</f>
        <v>#N/A</v>
      </c>
      <c r="G1521" t="str">
        <f t="shared" si="97"/>
        <v/>
      </c>
      <c r="H1521" t="str">
        <f t="shared" si="98"/>
        <v/>
      </c>
      <c r="I1521" t="e">
        <f>VLOOKUP(B1521,NRG_IBM!$A$1:$G$1986,2,FALSE)</f>
        <v>#N/A</v>
      </c>
    </row>
    <row r="1522" spans="3:9" x14ac:dyDescent="0.25">
      <c r="C1522" t="str">
        <f>IFERROR(VLOOKUP(B1522,'NRG_MS Teams'!$A$1:$G$1981,2,FALSE),"")</f>
        <v/>
      </c>
      <c r="D1522" t="str">
        <f t="shared" si="95"/>
        <v/>
      </c>
      <c r="E1522" t="str">
        <f t="shared" si="96"/>
        <v/>
      </c>
      <c r="F1522" t="e">
        <f>VLOOKUP(B1522,'NRG_MS Teams'!$A$1:$G$1981,2,FALSE)</f>
        <v>#N/A</v>
      </c>
      <c r="G1522" t="str">
        <f t="shared" si="97"/>
        <v/>
      </c>
      <c r="H1522" t="str">
        <f t="shared" si="98"/>
        <v/>
      </c>
      <c r="I1522" t="e">
        <f>VLOOKUP(B1522,NRG_IBM!$A$1:$G$1986,2,FALSE)</f>
        <v>#N/A</v>
      </c>
    </row>
    <row r="1523" spans="3:9" x14ac:dyDescent="0.25">
      <c r="C1523" t="str">
        <f>IFERROR(VLOOKUP(B1523,'NRG_MS Teams'!$A$1:$G$1981,2,FALSE),"")</f>
        <v/>
      </c>
      <c r="D1523" t="str">
        <f t="shared" si="95"/>
        <v/>
      </c>
      <c r="E1523" t="str">
        <f t="shared" si="96"/>
        <v/>
      </c>
      <c r="F1523" t="e">
        <f>VLOOKUP(B1523,'NRG_MS Teams'!$A$1:$G$1981,2,FALSE)</f>
        <v>#N/A</v>
      </c>
      <c r="G1523" t="str">
        <f t="shared" si="97"/>
        <v/>
      </c>
      <c r="H1523" t="str">
        <f t="shared" si="98"/>
        <v/>
      </c>
      <c r="I1523" t="e">
        <f>VLOOKUP(B1523,NRG_IBM!$A$1:$G$1986,2,FALSE)</f>
        <v>#N/A</v>
      </c>
    </row>
    <row r="1524" spans="3:9" x14ac:dyDescent="0.25">
      <c r="C1524" t="str">
        <f>IFERROR(VLOOKUP(B1524,'NRG_MS Teams'!$A$1:$G$1981,2,FALSE),"")</f>
        <v/>
      </c>
      <c r="D1524" t="str">
        <f t="shared" si="95"/>
        <v/>
      </c>
      <c r="E1524" t="str">
        <f t="shared" si="96"/>
        <v/>
      </c>
      <c r="F1524" t="e">
        <f>VLOOKUP(B1524,'NRG_MS Teams'!$A$1:$G$1981,2,FALSE)</f>
        <v>#N/A</v>
      </c>
      <c r="G1524" t="str">
        <f t="shared" si="97"/>
        <v/>
      </c>
      <c r="H1524" t="str">
        <f t="shared" si="98"/>
        <v/>
      </c>
      <c r="I1524" t="e">
        <f>VLOOKUP(B1524,NRG_IBM!$A$1:$G$1986,2,FALSE)</f>
        <v>#N/A</v>
      </c>
    </row>
    <row r="1525" spans="3:9" x14ac:dyDescent="0.25">
      <c r="C1525" t="str">
        <f>IFERROR(VLOOKUP(B1525,'NRG_MS Teams'!$A$1:$G$1981,2,FALSE),"")</f>
        <v/>
      </c>
      <c r="D1525" t="str">
        <f t="shared" si="95"/>
        <v/>
      </c>
      <c r="E1525" t="str">
        <f t="shared" si="96"/>
        <v/>
      </c>
      <c r="F1525" t="e">
        <f>VLOOKUP(B1525,'NRG_MS Teams'!$A$1:$G$1981,2,FALSE)</f>
        <v>#N/A</v>
      </c>
      <c r="G1525" t="str">
        <f t="shared" si="97"/>
        <v/>
      </c>
      <c r="H1525" t="str">
        <f t="shared" si="98"/>
        <v/>
      </c>
      <c r="I1525" t="e">
        <f>VLOOKUP(B1525,NRG_IBM!$A$1:$G$1986,2,FALSE)</f>
        <v>#N/A</v>
      </c>
    </row>
    <row r="1526" spans="3:9" x14ac:dyDescent="0.25">
      <c r="C1526" t="str">
        <f>IFERROR(VLOOKUP(B1526,'NRG_MS Teams'!$A$1:$G$1981,2,FALSE),"")</f>
        <v/>
      </c>
      <c r="D1526" t="str">
        <f t="shared" si="95"/>
        <v/>
      </c>
      <c r="E1526" t="str">
        <f t="shared" si="96"/>
        <v/>
      </c>
      <c r="F1526" t="e">
        <f>VLOOKUP(B1526,'NRG_MS Teams'!$A$1:$G$1981,2,FALSE)</f>
        <v>#N/A</v>
      </c>
      <c r="G1526" t="str">
        <f t="shared" si="97"/>
        <v/>
      </c>
      <c r="H1526" t="str">
        <f t="shared" si="98"/>
        <v/>
      </c>
      <c r="I1526" t="e">
        <f>VLOOKUP(B1526,NRG_IBM!$A$1:$G$1986,2,FALSE)</f>
        <v>#N/A</v>
      </c>
    </row>
    <row r="1527" spans="3:9" x14ac:dyDescent="0.25">
      <c r="C1527" t="str">
        <f>IFERROR(VLOOKUP(B1527,'NRG_MS Teams'!$A$1:$G$1981,2,FALSE),"")</f>
        <v/>
      </c>
      <c r="D1527" t="str">
        <f t="shared" si="95"/>
        <v/>
      </c>
      <c r="E1527" t="str">
        <f t="shared" si="96"/>
        <v/>
      </c>
      <c r="F1527" t="e">
        <f>VLOOKUP(B1527,'NRG_MS Teams'!$A$1:$G$1981,2,FALSE)</f>
        <v>#N/A</v>
      </c>
      <c r="G1527" t="str">
        <f t="shared" si="97"/>
        <v/>
      </c>
      <c r="H1527" t="str">
        <f t="shared" si="98"/>
        <v/>
      </c>
      <c r="I1527" t="e">
        <f>VLOOKUP(B1527,NRG_IBM!$A$1:$G$1986,2,FALSE)</f>
        <v>#N/A</v>
      </c>
    </row>
    <row r="1528" spans="3:9" x14ac:dyDescent="0.25">
      <c r="C1528" t="str">
        <f>IFERROR(VLOOKUP(B1528,'NRG_MS Teams'!$A$1:$G$1981,2,FALSE),"")</f>
        <v/>
      </c>
      <c r="D1528" t="str">
        <f t="shared" si="95"/>
        <v/>
      </c>
      <c r="E1528" t="str">
        <f t="shared" si="96"/>
        <v/>
      </c>
      <c r="F1528" t="e">
        <f>VLOOKUP(B1528,'NRG_MS Teams'!$A$1:$G$1981,2,FALSE)</f>
        <v>#N/A</v>
      </c>
      <c r="G1528" t="str">
        <f t="shared" si="97"/>
        <v/>
      </c>
      <c r="H1528" t="str">
        <f t="shared" si="98"/>
        <v/>
      </c>
      <c r="I1528" t="e">
        <f>VLOOKUP(B1528,NRG_IBM!$A$1:$G$1986,2,FALSE)</f>
        <v>#N/A</v>
      </c>
    </row>
    <row r="1529" spans="3:9" x14ac:dyDescent="0.25">
      <c r="C1529" t="str">
        <f>IFERROR(VLOOKUP(B1529,'NRG_MS Teams'!$A$1:$G$1981,2,FALSE),"")</f>
        <v/>
      </c>
      <c r="D1529" t="str">
        <f t="shared" si="95"/>
        <v/>
      </c>
      <c r="E1529" t="str">
        <f t="shared" si="96"/>
        <v/>
      </c>
      <c r="F1529" t="e">
        <f>VLOOKUP(B1529,'NRG_MS Teams'!$A$1:$G$1981,2,FALSE)</f>
        <v>#N/A</v>
      </c>
      <c r="G1529" t="str">
        <f t="shared" si="97"/>
        <v/>
      </c>
      <c r="H1529" t="str">
        <f t="shared" si="98"/>
        <v/>
      </c>
      <c r="I1529" t="e">
        <f>VLOOKUP(B1529,NRG_IBM!$A$1:$G$1986,2,FALSE)</f>
        <v>#N/A</v>
      </c>
    </row>
    <row r="1530" spans="3:9" x14ac:dyDescent="0.25">
      <c r="C1530" t="str">
        <f>IFERROR(VLOOKUP(B1530,'NRG_MS Teams'!$A$1:$G$1981,2,FALSE),"")</f>
        <v/>
      </c>
      <c r="D1530" t="str">
        <f t="shared" si="95"/>
        <v/>
      </c>
      <c r="E1530" t="str">
        <f t="shared" si="96"/>
        <v/>
      </c>
      <c r="F1530" t="e">
        <f>VLOOKUP(B1530,'NRG_MS Teams'!$A$1:$G$1981,2,FALSE)</f>
        <v>#N/A</v>
      </c>
      <c r="G1530" t="str">
        <f t="shared" si="97"/>
        <v/>
      </c>
      <c r="H1530" t="str">
        <f t="shared" si="98"/>
        <v/>
      </c>
      <c r="I1530" t="e">
        <f>VLOOKUP(B1530,NRG_IBM!$A$1:$G$1986,2,FALSE)</f>
        <v>#N/A</v>
      </c>
    </row>
    <row r="1531" spans="3:9" x14ac:dyDescent="0.25">
      <c r="C1531" t="str">
        <f>IFERROR(VLOOKUP(B1531,'NRG_MS Teams'!$A$1:$G$1981,2,FALSE),"")</f>
        <v/>
      </c>
      <c r="D1531" t="str">
        <f t="shared" si="95"/>
        <v/>
      </c>
      <c r="E1531" t="str">
        <f t="shared" si="96"/>
        <v/>
      </c>
      <c r="F1531" t="e">
        <f>VLOOKUP(B1531,'NRG_MS Teams'!$A$1:$G$1981,2,FALSE)</f>
        <v>#N/A</v>
      </c>
      <c r="G1531" t="str">
        <f t="shared" si="97"/>
        <v/>
      </c>
      <c r="H1531" t="str">
        <f t="shared" si="98"/>
        <v/>
      </c>
      <c r="I1531" t="e">
        <f>VLOOKUP(B1531,NRG_IBM!$A$1:$G$1986,2,FALSE)</f>
        <v>#N/A</v>
      </c>
    </row>
    <row r="1532" spans="3:9" x14ac:dyDescent="0.25">
      <c r="C1532" t="str">
        <f>IFERROR(VLOOKUP(B1532,'NRG_MS Teams'!$A$1:$G$1981,2,FALSE),"")</f>
        <v/>
      </c>
      <c r="D1532" t="str">
        <f t="shared" si="95"/>
        <v/>
      </c>
      <c r="E1532" t="str">
        <f t="shared" si="96"/>
        <v/>
      </c>
      <c r="F1532" t="e">
        <f>VLOOKUP(B1532,'NRG_MS Teams'!$A$1:$G$1981,2,FALSE)</f>
        <v>#N/A</v>
      </c>
      <c r="G1532" t="str">
        <f t="shared" si="97"/>
        <v/>
      </c>
      <c r="H1532" t="str">
        <f t="shared" si="98"/>
        <v/>
      </c>
      <c r="I1532" t="e">
        <f>VLOOKUP(B1532,NRG_IBM!$A$1:$G$1986,2,FALSE)</f>
        <v>#N/A</v>
      </c>
    </row>
    <row r="1533" spans="3:9" x14ac:dyDescent="0.25">
      <c r="C1533" t="str">
        <f>IFERROR(VLOOKUP(B1533,'NRG_MS Teams'!$A$1:$G$1981,2,FALSE),"")</f>
        <v/>
      </c>
      <c r="D1533" t="str">
        <f t="shared" si="95"/>
        <v/>
      </c>
      <c r="E1533" t="str">
        <f t="shared" si="96"/>
        <v/>
      </c>
      <c r="F1533" t="e">
        <f>VLOOKUP(B1533,'NRG_MS Teams'!$A$1:$G$1981,2,FALSE)</f>
        <v>#N/A</v>
      </c>
      <c r="G1533" t="str">
        <f t="shared" si="97"/>
        <v/>
      </c>
      <c r="H1533" t="str">
        <f t="shared" si="98"/>
        <v/>
      </c>
      <c r="I1533" t="e">
        <f>VLOOKUP(B1533,NRG_IBM!$A$1:$G$1986,2,FALSE)</f>
        <v>#N/A</v>
      </c>
    </row>
    <row r="1534" spans="3:9" x14ac:dyDescent="0.25">
      <c r="C1534" t="str">
        <f>IFERROR(VLOOKUP(B1534,'NRG_MS Teams'!$A$1:$G$1981,2,FALSE),"")</f>
        <v/>
      </c>
      <c r="D1534" t="str">
        <f t="shared" si="95"/>
        <v/>
      </c>
      <c r="E1534" t="str">
        <f t="shared" si="96"/>
        <v/>
      </c>
      <c r="F1534" t="e">
        <f>VLOOKUP(B1534,'NRG_MS Teams'!$A$1:$G$1981,2,FALSE)</f>
        <v>#N/A</v>
      </c>
      <c r="G1534" t="str">
        <f t="shared" si="97"/>
        <v/>
      </c>
      <c r="H1534" t="str">
        <f t="shared" si="98"/>
        <v/>
      </c>
      <c r="I1534" t="e">
        <f>VLOOKUP(B1534,NRG_IBM!$A$1:$G$1986,2,FALSE)</f>
        <v>#N/A</v>
      </c>
    </row>
    <row r="1535" spans="3:9" x14ac:dyDescent="0.25">
      <c r="C1535" t="str">
        <f>IFERROR(VLOOKUP(B1535,'NRG_MS Teams'!$A$1:$G$1981,2,FALSE),"")</f>
        <v/>
      </c>
      <c r="D1535" t="str">
        <f t="shared" si="95"/>
        <v/>
      </c>
      <c r="E1535" t="str">
        <f t="shared" si="96"/>
        <v/>
      </c>
      <c r="F1535" t="e">
        <f>VLOOKUP(B1535,'NRG_MS Teams'!$A$1:$G$1981,2,FALSE)</f>
        <v>#N/A</v>
      </c>
      <c r="G1535" t="str">
        <f t="shared" si="97"/>
        <v/>
      </c>
      <c r="H1535" t="str">
        <f t="shared" si="98"/>
        <v/>
      </c>
      <c r="I1535" t="e">
        <f>VLOOKUP(B1535,NRG_IBM!$A$1:$G$1986,2,FALSE)</f>
        <v>#N/A</v>
      </c>
    </row>
    <row r="1536" spans="3:9" x14ac:dyDescent="0.25">
      <c r="C1536" t="str">
        <f>IFERROR(VLOOKUP(B1536,'NRG_MS Teams'!$A$1:$G$1981,2,FALSE),"")</f>
        <v/>
      </c>
      <c r="D1536" t="str">
        <f t="shared" si="95"/>
        <v/>
      </c>
      <c r="E1536" t="str">
        <f t="shared" si="96"/>
        <v/>
      </c>
      <c r="F1536" t="e">
        <f>VLOOKUP(B1536,'NRG_MS Teams'!$A$1:$G$1981,2,FALSE)</f>
        <v>#N/A</v>
      </c>
      <c r="G1536" t="str">
        <f t="shared" si="97"/>
        <v/>
      </c>
      <c r="H1536" t="str">
        <f t="shared" si="98"/>
        <v/>
      </c>
      <c r="I1536" t="e">
        <f>VLOOKUP(B1536,NRG_IBM!$A$1:$G$1986,2,FALSE)</f>
        <v>#N/A</v>
      </c>
    </row>
    <row r="1537" spans="3:9" x14ac:dyDescent="0.25">
      <c r="C1537" t="str">
        <f>IFERROR(VLOOKUP(B1537,'NRG_MS Teams'!$A$1:$G$1981,2,FALSE),"")</f>
        <v/>
      </c>
      <c r="D1537" t="str">
        <f t="shared" ref="D1537:D1553" si="99">IF(E1537="","","x")</f>
        <v/>
      </c>
      <c r="E1537" t="str">
        <f t="shared" si="96"/>
        <v/>
      </c>
      <c r="F1537" t="e">
        <f>VLOOKUP(B1537,'NRG_MS Teams'!$A$1:$G$1981,2,FALSE)</f>
        <v>#N/A</v>
      </c>
      <c r="G1537" t="str">
        <f t="shared" si="97"/>
        <v/>
      </c>
      <c r="H1537" t="str">
        <f t="shared" si="98"/>
        <v/>
      </c>
      <c r="I1537" t="e">
        <f>VLOOKUP(B1537,NRG_IBM!$A$1:$G$1986,2,FALSE)</f>
        <v>#N/A</v>
      </c>
    </row>
    <row r="1538" spans="3:9" x14ac:dyDescent="0.25">
      <c r="C1538" t="str">
        <f>IFERROR(VLOOKUP(B1538,'NRG_MS Teams'!$A$1:$G$1981,2,FALSE),"")</f>
        <v/>
      </c>
      <c r="D1538" t="str">
        <f t="shared" si="99"/>
        <v/>
      </c>
      <c r="E1538" t="str">
        <f t="shared" ref="E1538:E1553" si="100">IFERROR(F1538,"")</f>
        <v/>
      </c>
      <c r="F1538" t="e">
        <f>VLOOKUP(B1538,'NRG_MS Teams'!$A$1:$G$1981,2,FALSE)</f>
        <v>#N/A</v>
      </c>
      <c r="G1538" t="str">
        <f t="shared" ref="G1538:G1553" si="101">IF(H1538="","","x")</f>
        <v/>
      </c>
      <c r="H1538" t="str">
        <f t="shared" ref="H1538:H1553" si="102">IFERROR(I1538,"")</f>
        <v/>
      </c>
      <c r="I1538" t="e">
        <f>VLOOKUP(B1538,NRG_IBM!$A$1:$G$1986,2,FALSE)</f>
        <v>#N/A</v>
      </c>
    </row>
    <row r="1539" spans="3:9" x14ac:dyDescent="0.25">
      <c r="C1539" t="str">
        <f>IFERROR(VLOOKUP(B1539,'NRG_MS Teams'!$A$1:$G$1981,2,FALSE),"")</f>
        <v/>
      </c>
      <c r="D1539" t="str">
        <f t="shared" si="99"/>
        <v/>
      </c>
      <c r="E1539" t="str">
        <f t="shared" si="100"/>
        <v/>
      </c>
      <c r="F1539" t="e">
        <f>VLOOKUP(B1539,'NRG_MS Teams'!$A$1:$G$1981,2,FALSE)</f>
        <v>#N/A</v>
      </c>
      <c r="G1539" t="str">
        <f t="shared" si="101"/>
        <v/>
      </c>
      <c r="H1539" t="str">
        <f t="shared" si="102"/>
        <v/>
      </c>
      <c r="I1539" t="e">
        <f>VLOOKUP(B1539,NRG_IBM!$A$1:$G$1986,2,FALSE)</f>
        <v>#N/A</v>
      </c>
    </row>
    <row r="1540" spans="3:9" x14ac:dyDescent="0.25">
      <c r="C1540" t="str">
        <f>IFERROR(VLOOKUP(B1540,'NRG_MS Teams'!$A$1:$G$1981,2,FALSE),"")</f>
        <v/>
      </c>
      <c r="D1540" t="str">
        <f t="shared" si="99"/>
        <v/>
      </c>
      <c r="E1540" t="str">
        <f t="shared" si="100"/>
        <v/>
      </c>
      <c r="F1540" t="e">
        <f>VLOOKUP(B1540,'NRG_MS Teams'!$A$1:$G$1981,2,FALSE)</f>
        <v>#N/A</v>
      </c>
      <c r="G1540" t="str">
        <f t="shared" si="101"/>
        <v/>
      </c>
      <c r="H1540" t="str">
        <f t="shared" si="102"/>
        <v/>
      </c>
      <c r="I1540" t="e">
        <f>VLOOKUP(B1540,NRG_IBM!$A$1:$G$1986,2,FALSE)</f>
        <v>#N/A</v>
      </c>
    </row>
    <row r="1541" spans="3:9" x14ac:dyDescent="0.25">
      <c r="C1541" t="str">
        <f>IFERROR(VLOOKUP(B1541,'NRG_MS Teams'!$A$1:$G$1981,2,FALSE),"")</f>
        <v/>
      </c>
      <c r="D1541" t="str">
        <f t="shared" si="99"/>
        <v/>
      </c>
      <c r="E1541" t="str">
        <f t="shared" si="100"/>
        <v/>
      </c>
      <c r="F1541" t="e">
        <f>VLOOKUP(B1541,'NRG_MS Teams'!$A$1:$G$1981,2,FALSE)</f>
        <v>#N/A</v>
      </c>
      <c r="G1541" t="str">
        <f t="shared" si="101"/>
        <v/>
      </c>
      <c r="H1541" t="str">
        <f t="shared" si="102"/>
        <v/>
      </c>
      <c r="I1541" t="e">
        <f>VLOOKUP(B1541,NRG_IBM!$A$1:$G$1986,2,FALSE)</f>
        <v>#N/A</v>
      </c>
    </row>
    <row r="1542" spans="3:9" x14ac:dyDescent="0.25">
      <c r="C1542" t="str">
        <f>IFERROR(VLOOKUP(B1542,'NRG_MS Teams'!$A$1:$G$1981,2,FALSE),"")</f>
        <v/>
      </c>
      <c r="D1542" t="str">
        <f t="shared" si="99"/>
        <v/>
      </c>
      <c r="E1542" t="str">
        <f t="shared" si="100"/>
        <v/>
      </c>
      <c r="F1542" t="e">
        <f>VLOOKUP(B1542,'NRG_MS Teams'!$A$1:$G$1981,2,FALSE)</f>
        <v>#N/A</v>
      </c>
      <c r="G1542" t="str">
        <f t="shared" si="101"/>
        <v/>
      </c>
      <c r="H1542" t="str">
        <f t="shared" si="102"/>
        <v/>
      </c>
      <c r="I1542" t="e">
        <f>VLOOKUP(B1542,NRG_IBM!$A$1:$G$1986,2,FALSE)</f>
        <v>#N/A</v>
      </c>
    </row>
    <row r="1543" spans="3:9" x14ac:dyDescent="0.25">
      <c r="C1543" t="str">
        <f>IFERROR(VLOOKUP(B1543,'NRG_MS Teams'!$A$1:$G$1981,2,FALSE),"")</f>
        <v/>
      </c>
      <c r="D1543" t="str">
        <f t="shared" si="99"/>
        <v/>
      </c>
      <c r="E1543" t="str">
        <f t="shared" si="100"/>
        <v/>
      </c>
      <c r="F1543" t="e">
        <f>VLOOKUP(B1543,'NRG_MS Teams'!$A$1:$G$1981,2,FALSE)</f>
        <v>#N/A</v>
      </c>
      <c r="G1543" t="str">
        <f t="shared" si="101"/>
        <v/>
      </c>
      <c r="H1543" t="str">
        <f t="shared" si="102"/>
        <v/>
      </c>
      <c r="I1543" t="e">
        <f>VLOOKUP(B1543,NRG_IBM!$A$1:$G$1986,2,FALSE)</f>
        <v>#N/A</v>
      </c>
    </row>
    <row r="1544" spans="3:9" x14ac:dyDescent="0.25">
      <c r="C1544" t="str">
        <f>IFERROR(VLOOKUP(B1544,'NRG_MS Teams'!$A$1:$G$1981,2,FALSE),"")</f>
        <v/>
      </c>
      <c r="D1544" t="str">
        <f t="shared" si="99"/>
        <v/>
      </c>
      <c r="E1544" t="str">
        <f t="shared" si="100"/>
        <v/>
      </c>
      <c r="F1544" t="e">
        <f>VLOOKUP(B1544,'NRG_MS Teams'!$A$1:$G$1981,2,FALSE)</f>
        <v>#N/A</v>
      </c>
      <c r="G1544" t="str">
        <f t="shared" si="101"/>
        <v/>
      </c>
      <c r="H1544" t="str">
        <f t="shared" si="102"/>
        <v/>
      </c>
      <c r="I1544" t="e">
        <f>VLOOKUP(B1544,NRG_IBM!$A$1:$G$1986,2,FALSE)</f>
        <v>#N/A</v>
      </c>
    </row>
    <row r="1545" spans="3:9" x14ac:dyDescent="0.25">
      <c r="C1545" t="str">
        <f>IFERROR(VLOOKUP(B1545,'NRG_MS Teams'!$A$1:$G$1981,2,FALSE),"")</f>
        <v/>
      </c>
      <c r="D1545" t="str">
        <f t="shared" si="99"/>
        <v/>
      </c>
      <c r="E1545" t="str">
        <f t="shared" si="100"/>
        <v/>
      </c>
      <c r="F1545" t="e">
        <f>VLOOKUP(B1545,'NRG_MS Teams'!$A$1:$G$1981,2,FALSE)</f>
        <v>#N/A</v>
      </c>
      <c r="G1545" t="str">
        <f t="shared" si="101"/>
        <v/>
      </c>
      <c r="H1545" t="str">
        <f t="shared" si="102"/>
        <v/>
      </c>
      <c r="I1545" t="e">
        <f>VLOOKUP(B1545,NRG_IBM!$A$1:$G$1986,2,FALSE)</f>
        <v>#N/A</v>
      </c>
    </row>
    <row r="1546" spans="3:9" x14ac:dyDescent="0.25">
      <c r="C1546" t="str">
        <f>IFERROR(VLOOKUP(B1546,'NRG_MS Teams'!$A$1:$G$1981,2,FALSE),"")</f>
        <v/>
      </c>
      <c r="D1546" t="str">
        <f t="shared" si="99"/>
        <v/>
      </c>
      <c r="E1546" t="str">
        <f t="shared" si="100"/>
        <v/>
      </c>
      <c r="F1546" t="e">
        <f>VLOOKUP(B1546,'NRG_MS Teams'!$A$1:$G$1981,2,FALSE)</f>
        <v>#N/A</v>
      </c>
      <c r="G1546" t="str">
        <f t="shared" si="101"/>
        <v/>
      </c>
      <c r="H1546" t="str">
        <f t="shared" si="102"/>
        <v/>
      </c>
      <c r="I1546" t="e">
        <f>VLOOKUP(B1546,NRG_IBM!$A$1:$G$1986,2,FALSE)</f>
        <v>#N/A</v>
      </c>
    </row>
    <row r="1547" spans="3:9" x14ac:dyDescent="0.25">
      <c r="C1547" t="str">
        <f>IFERROR(VLOOKUP(B1547,'NRG_MS Teams'!$A$1:$G$1981,2,FALSE),"")</f>
        <v/>
      </c>
      <c r="D1547" t="str">
        <f t="shared" si="99"/>
        <v/>
      </c>
      <c r="E1547" t="str">
        <f t="shared" si="100"/>
        <v/>
      </c>
      <c r="F1547" t="e">
        <f>VLOOKUP(B1547,'NRG_MS Teams'!$A$1:$G$1981,2,FALSE)</f>
        <v>#N/A</v>
      </c>
      <c r="G1547" t="str">
        <f t="shared" si="101"/>
        <v/>
      </c>
      <c r="H1547" t="str">
        <f t="shared" si="102"/>
        <v/>
      </c>
      <c r="I1547" t="e">
        <f>VLOOKUP(B1547,NRG_IBM!$A$1:$G$1986,2,FALSE)</f>
        <v>#N/A</v>
      </c>
    </row>
    <row r="1548" spans="3:9" x14ac:dyDescent="0.25">
      <c r="C1548" t="str">
        <f>IFERROR(VLOOKUP(B1548,'NRG_MS Teams'!$A$1:$G$1981,2,FALSE),"")</f>
        <v/>
      </c>
      <c r="D1548" t="str">
        <f t="shared" si="99"/>
        <v/>
      </c>
      <c r="E1548" t="str">
        <f t="shared" si="100"/>
        <v/>
      </c>
      <c r="F1548" t="e">
        <f>VLOOKUP(B1548,'NRG_MS Teams'!$A$1:$G$1981,2,FALSE)</f>
        <v>#N/A</v>
      </c>
      <c r="G1548" t="str">
        <f t="shared" si="101"/>
        <v/>
      </c>
      <c r="H1548" t="str">
        <f t="shared" si="102"/>
        <v/>
      </c>
      <c r="I1548" t="e">
        <f>VLOOKUP(B1548,NRG_IBM!$A$1:$G$1986,2,FALSE)</f>
        <v>#N/A</v>
      </c>
    </row>
    <row r="1549" spans="3:9" x14ac:dyDescent="0.25">
      <c r="C1549" t="str">
        <f>IFERROR(VLOOKUP(B1549,'NRG_MS Teams'!$A$1:$G$1981,2,FALSE),"")</f>
        <v/>
      </c>
      <c r="D1549" t="str">
        <f t="shared" si="99"/>
        <v/>
      </c>
      <c r="E1549" t="str">
        <f t="shared" si="100"/>
        <v/>
      </c>
      <c r="F1549" t="e">
        <f>VLOOKUP(B1549,'NRG_MS Teams'!$A$1:$G$1981,2,FALSE)</f>
        <v>#N/A</v>
      </c>
      <c r="G1549" t="str">
        <f t="shared" si="101"/>
        <v/>
      </c>
      <c r="H1549" t="str">
        <f t="shared" si="102"/>
        <v/>
      </c>
      <c r="I1549" t="e">
        <f>VLOOKUP(B1549,NRG_IBM!$A$1:$G$1986,2,FALSE)</f>
        <v>#N/A</v>
      </c>
    </row>
    <row r="1550" spans="3:9" x14ac:dyDescent="0.25">
      <c r="C1550" t="str">
        <f>IFERROR(VLOOKUP(B1550,'NRG_MS Teams'!$A$1:$G$1981,2,FALSE),"")</f>
        <v/>
      </c>
      <c r="D1550" t="str">
        <f t="shared" si="99"/>
        <v/>
      </c>
      <c r="E1550" t="str">
        <f t="shared" si="100"/>
        <v/>
      </c>
      <c r="F1550" t="e">
        <f>VLOOKUP(B1550,'NRG_MS Teams'!$A$1:$G$1981,2,FALSE)</f>
        <v>#N/A</v>
      </c>
      <c r="G1550" t="str">
        <f t="shared" si="101"/>
        <v/>
      </c>
      <c r="H1550" t="str">
        <f t="shared" si="102"/>
        <v/>
      </c>
      <c r="I1550" t="e">
        <f>VLOOKUP(B1550,NRG_IBM!$A$1:$G$1986,2,FALSE)</f>
        <v>#N/A</v>
      </c>
    </row>
    <row r="1551" spans="3:9" x14ac:dyDescent="0.25">
      <c r="C1551" t="str">
        <f>IFERROR(VLOOKUP(B1551,'NRG_MS Teams'!$A$1:$G$1981,2,FALSE),"")</f>
        <v/>
      </c>
      <c r="D1551" t="str">
        <f t="shared" si="99"/>
        <v/>
      </c>
      <c r="E1551" t="str">
        <f t="shared" si="100"/>
        <v/>
      </c>
      <c r="F1551" t="e">
        <f>VLOOKUP(B1551,'NRG_MS Teams'!$A$1:$G$1981,2,FALSE)</f>
        <v>#N/A</v>
      </c>
      <c r="G1551" t="str">
        <f t="shared" si="101"/>
        <v/>
      </c>
      <c r="H1551" t="str">
        <f t="shared" si="102"/>
        <v/>
      </c>
      <c r="I1551" t="e">
        <f>VLOOKUP(B1551,NRG_IBM!$A$1:$G$1986,2,FALSE)</f>
        <v>#N/A</v>
      </c>
    </row>
    <row r="1552" spans="3:9" x14ac:dyDescent="0.25">
      <c r="C1552" t="str">
        <f>IFERROR(VLOOKUP(B1552,'NRG_MS Teams'!$A$1:$G$1981,2,FALSE),"")</f>
        <v/>
      </c>
      <c r="D1552" t="str">
        <f t="shared" si="99"/>
        <v/>
      </c>
      <c r="E1552" t="str">
        <f t="shared" si="100"/>
        <v/>
      </c>
      <c r="F1552" t="e">
        <f>VLOOKUP(B1552,'NRG_MS Teams'!$A$1:$G$1981,2,FALSE)</f>
        <v>#N/A</v>
      </c>
      <c r="G1552" t="str">
        <f t="shared" si="101"/>
        <v/>
      </c>
      <c r="H1552" t="str">
        <f t="shared" si="102"/>
        <v/>
      </c>
      <c r="I1552" t="e">
        <f>VLOOKUP(B1552,NRG_IBM!$A$1:$G$1986,2,FALSE)</f>
        <v>#N/A</v>
      </c>
    </row>
    <row r="1553" spans="3:9" x14ac:dyDescent="0.25">
      <c r="C1553" t="str">
        <f>IFERROR(VLOOKUP(B1553,'NRG_MS Teams'!$A$1:$G$1981,2,FALSE),"")</f>
        <v/>
      </c>
      <c r="D1553" t="str">
        <f t="shared" si="99"/>
        <v/>
      </c>
      <c r="E1553" t="str">
        <f t="shared" si="100"/>
        <v/>
      </c>
      <c r="F1553" t="e">
        <f>VLOOKUP(B1553,'NRG_MS Teams'!$A$1:$G$1981,2,FALSE)</f>
        <v>#N/A</v>
      </c>
      <c r="G1553" t="str">
        <f t="shared" si="101"/>
        <v/>
      </c>
      <c r="H1553" t="str">
        <f t="shared" si="102"/>
        <v/>
      </c>
      <c r="I1553" t="e">
        <f>VLOOKUP(B1553,NRG_IBM!$A$1:$G$1986,2,FALSE)</f>
        <v>#N/A</v>
      </c>
    </row>
  </sheetData>
  <autoFilter ref="A1:O1" xr:uid="{68E9A09B-AE16-4FAE-BC3F-E36A4A1B5523}"/>
  <pageMargins left="0.7" right="0.7" top="0.78740157499999996" bottom="0.78740157499999996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B7AD-B850-4ECC-AAEF-71AA4121E7A9}">
  <dimension ref="A1:AF298"/>
  <sheetViews>
    <sheetView topLeftCell="E1" zoomScale="90" zoomScaleNormal="90" workbookViewId="0">
      <pane ySplit="2" topLeftCell="A45" activePane="bottomLeft" state="frozen"/>
      <selection pane="bottomLeft" activeCell="Q3" sqref="Q3"/>
    </sheetView>
  </sheetViews>
  <sheetFormatPr baseColWidth="10" defaultColWidth="11.42578125" defaultRowHeight="15" x14ac:dyDescent="0.25"/>
  <cols>
    <col min="1" max="1" width="9.42578125" style="15" bestFit="1" customWidth="1"/>
    <col min="2" max="2" width="7.140625" customWidth="1"/>
    <col min="3" max="3" width="10.7109375" customWidth="1"/>
    <col min="6" max="6" width="10.7109375" customWidth="1"/>
    <col min="7" max="7" width="12.28515625" bestFit="1" customWidth="1"/>
    <col min="12" max="12" width="11" customWidth="1"/>
    <col min="14" max="14" width="19.140625" bestFit="1" customWidth="1"/>
    <col min="15" max="15" width="13.28515625" bestFit="1" customWidth="1"/>
    <col min="16" max="20" width="10" customWidth="1"/>
    <col min="21" max="21" width="2.28515625" customWidth="1"/>
    <col min="22" max="26" width="10" customWidth="1"/>
    <col min="27" max="27" width="2.28515625" customWidth="1"/>
    <col min="28" max="32" width="10" customWidth="1"/>
  </cols>
  <sheetData>
    <row r="1" spans="1:32" x14ac:dyDescent="0.25">
      <c r="A1" s="33"/>
      <c r="B1" s="20"/>
      <c r="C1" s="20"/>
      <c r="D1" s="20"/>
      <c r="E1" s="20"/>
      <c r="F1" s="20"/>
      <c r="G1" s="20"/>
      <c r="H1" s="20"/>
      <c r="I1" s="20"/>
      <c r="J1" s="20"/>
      <c r="K1" s="19"/>
      <c r="P1" s="60" t="s">
        <v>2</v>
      </c>
      <c r="Q1" s="57"/>
      <c r="R1" s="57"/>
      <c r="S1" s="57"/>
      <c r="T1" s="57"/>
      <c r="V1" s="60" t="s">
        <v>3</v>
      </c>
      <c r="W1" s="57"/>
      <c r="X1" s="57"/>
      <c r="Y1" s="57"/>
      <c r="Z1" s="57"/>
      <c r="AB1" s="60" t="s">
        <v>4</v>
      </c>
      <c r="AC1" s="57"/>
      <c r="AD1" s="57"/>
      <c r="AE1" s="57"/>
      <c r="AF1" s="57"/>
    </row>
    <row r="2" spans="1:32" x14ac:dyDescent="0.25">
      <c r="A2" s="33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11</v>
      </c>
      <c r="H2" s="33" t="s">
        <v>12</v>
      </c>
      <c r="I2" s="33" t="s">
        <v>13</v>
      </c>
      <c r="J2" s="33" t="s">
        <v>14</v>
      </c>
      <c r="K2" s="16"/>
      <c r="N2" s="18" t="s">
        <v>15</v>
      </c>
      <c r="O2" s="34" t="s">
        <v>16</v>
      </c>
      <c r="P2" s="34" t="s">
        <v>17</v>
      </c>
      <c r="Q2" s="34">
        <v>0</v>
      </c>
      <c r="R2" s="34">
        <v>1</v>
      </c>
      <c r="S2" s="34">
        <v>2</v>
      </c>
      <c r="T2" s="34">
        <v>3</v>
      </c>
      <c r="V2" s="34" t="s">
        <v>17</v>
      </c>
      <c r="W2" s="34">
        <v>0</v>
      </c>
      <c r="X2" s="34">
        <v>1</v>
      </c>
      <c r="Y2" s="34">
        <v>2</v>
      </c>
      <c r="Z2" s="34">
        <v>3</v>
      </c>
      <c r="AB2" s="34" t="s">
        <v>17</v>
      </c>
      <c r="AC2" s="34">
        <v>0</v>
      </c>
      <c r="AD2" s="34">
        <v>1</v>
      </c>
      <c r="AE2" s="34">
        <v>2</v>
      </c>
      <c r="AF2" s="34">
        <v>3</v>
      </c>
    </row>
    <row r="3" spans="1:32" x14ac:dyDescent="0.25">
      <c r="A3" s="15">
        <v>1</v>
      </c>
      <c r="B3">
        <v>194</v>
      </c>
      <c r="C3" t="s">
        <v>18</v>
      </c>
      <c r="D3" t="s">
        <v>3</v>
      </c>
      <c r="E3" t="s">
        <v>19</v>
      </c>
      <c r="F3" s="6">
        <v>1</v>
      </c>
      <c r="G3" s="6">
        <v>0</v>
      </c>
      <c r="H3" s="6" t="s">
        <v>20</v>
      </c>
      <c r="I3" s="6" t="s">
        <v>20</v>
      </c>
      <c r="J3" s="6" t="s">
        <v>20</v>
      </c>
      <c r="K3" s="6"/>
      <c r="L3" s="6"/>
      <c r="N3" s="17" t="s">
        <v>21</v>
      </c>
      <c r="O3" s="16" t="s">
        <v>17</v>
      </c>
      <c r="P3" s="15">
        <f>SUM(R3:T3)</f>
        <v>220</v>
      </c>
      <c r="Q3" s="15">
        <f>COUNTIFS($E:$E,"MST",$F:$F,Q2)</f>
        <v>4</v>
      </c>
      <c r="R3" s="15">
        <f>COUNTIFS($E:$E,"MST",$F:$F,R2)</f>
        <v>53</v>
      </c>
      <c r="S3" s="15">
        <f>COUNTIFS($E:$E,"MST",$F:$F,S2)</f>
        <v>75</v>
      </c>
      <c r="T3" s="15">
        <f>COUNTIFS($E:$E,"MST",$F:$F,T2)</f>
        <v>92</v>
      </c>
      <c r="U3" s="19"/>
      <c r="V3" s="15">
        <f>SUM(X3:Z3)</f>
        <v>185</v>
      </c>
      <c r="W3" s="15">
        <f>COUNTIFS($D:$D,"NRG",$E:$E,"MST",$F:$F,W2)</f>
        <v>4</v>
      </c>
      <c r="X3" s="15">
        <f>COUNTIFS($D:$D,"NRG",$E:$E,"MST",$F:$F,X2)</f>
        <v>43</v>
      </c>
      <c r="Y3" s="15">
        <f>COUNTIFS($D:$D,"NRG",$E:$E,"MST",$F:$F,Y2)</f>
        <v>64</v>
      </c>
      <c r="Z3" s="15">
        <f>COUNTIFS($D:$D,"NRG",$E:$E,"MST",$F:$F,Z2)</f>
        <v>78</v>
      </c>
      <c r="AB3" s="15">
        <f>SUM(AD3:AF3)</f>
        <v>16</v>
      </c>
      <c r="AC3" s="15">
        <f>COUNTIFS($D:$D,"THN",$E:$E,"MST",$F:$F,AC2)</f>
        <v>0</v>
      </c>
      <c r="AD3" s="15">
        <f>COUNTIFS($D:$D,"THN",$E:$E,"MST",$F:$F,AD2)</f>
        <v>4</v>
      </c>
      <c r="AE3" s="15">
        <f>COUNTIFS($D:$D,"THN",$E:$E,"MST",$F:$F,AE2)</f>
        <v>6</v>
      </c>
      <c r="AF3" s="15">
        <f>COUNTIFS($D:$D,"THN",$E:$E,"MST",$F:$F,AF2)</f>
        <v>6</v>
      </c>
    </row>
    <row r="4" spans="1:32" x14ac:dyDescent="0.25">
      <c r="A4" s="15">
        <v>1</v>
      </c>
      <c r="B4">
        <v>194</v>
      </c>
      <c r="C4" t="s">
        <v>18</v>
      </c>
      <c r="D4" t="s">
        <v>3</v>
      </c>
      <c r="E4" t="s">
        <v>19</v>
      </c>
      <c r="F4" s="6">
        <v>1</v>
      </c>
      <c r="G4" s="6">
        <v>0</v>
      </c>
      <c r="H4" s="6"/>
      <c r="I4" s="6"/>
      <c r="J4" s="6"/>
      <c r="K4" s="6"/>
      <c r="N4" s="17" t="s">
        <v>21</v>
      </c>
      <c r="O4" s="16" t="s">
        <v>12</v>
      </c>
      <c r="P4" s="15">
        <f>SUM(R4:T4)</f>
        <v>68</v>
      </c>
      <c r="Q4" s="15">
        <f>COUNTIFS($E:$E,"MST",$F:$F,Q2,$H:$H,"x")</f>
        <v>2</v>
      </c>
      <c r="R4" s="15">
        <f>COUNTIFS($E:$E,"MST",$F:$F,R2,$H:$H,"x")</f>
        <v>5</v>
      </c>
      <c r="S4" s="15">
        <f>COUNTIFS($E:$E,"MST",$F:$F,S2,$H:$H,"x")</f>
        <v>18</v>
      </c>
      <c r="T4" s="15">
        <f>COUNTIFS($E:$E,"MST",$F:$F,T2,$H:$H,"x")</f>
        <v>45</v>
      </c>
      <c r="V4" s="15">
        <f t="shared" ref="V4:V41" si="0">SUM(X4:Z4)</f>
        <v>51</v>
      </c>
      <c r="W4" s="15">
        <f>COUNTIFS($D:$D,"NRG",$E:$E,"MST",$F:$F,W2,$H:$H,"x")</f>
        <v>2</v>
      </c>
      <c r="X4" s="15">
        <f>COUNTIFS($D:$D,"NRG",$E:$E,"MST",$F:$F,X2,$H:$H,"x")</f>
        <v>4</v>
      </c>
      <c r="Y4" s="15">
        <f>COUNTIFS($D:$D,"NRG",$E:$E,"MST",$F:$F,Y2,$H:$H,"x")</f>
        <v>14</v>
      </c>
      <c r="Z4" s="15">
        <f>COUNTIFS($D:$D,"NRG",$E:$E,"MST",$F:$F,Z2,$H:$H,"x")</f>
        <v>33</v>
      </c>
      <c r="AB4" s="15">
        <f t="shared" ref="AB4:AB41" si="1">SUM(AD4:AF4)</f>
        <v>10</v>
      </c>
      <c r="AC4" s="15">
        <f>COUNTIFS($D:$D,"THN",$E:$E,"MST",$F:$F,AC2,$H:$H,"x")</f>
        <v>0</v>
      </c>
      <c r="AD4" s="15">
        <f>COUNTIFS($D:$D,"THN",$E:$E,"MST",$F:$F,AD2,$H:$H,"x")</f>
        <v>1</v>
      </c>
      <c r="AE4" s="15">
        <f>COUNTIFS($D:$D,"THN",$E:$E,"MST",$F:$F,AE2,$H:$H,"x")</f>
        <v>4</v>
      </c>
      <c r="AF4" s="15">
        <f>COUNTIFS($D:$D,"THN",$E:$E,"MST",$F:$F,AF2,$H:$H,"x")</f>
        <v>5</v>
      </c>
    </row>
    <row r="5" spans="1:32" x14ac:dyDescent="0.25">
      <c r="A5" s="15">
        <v>1</v>
      </c>
      <c r="B5">
        <v>194</v>
      </c>
      <c r="C5" t="s">
        <v>18</v>
      </c>
      <c r="D5" t="s">
        <v>3</v>
      </c>
      <c r="E5" t="s">
        <v>19</v>
      </c>
      <c r="F5" s="6">
        <v>1</v>
      </c>
      <c r="G5" s="6">
        <v>0</v>
      </c>
      <c r="H5" s="6"/>
      <c r="I5" s="6" t="s">
        <v>20</v>
      </c>
      <c r="J5" s="6"/>
      <c r="K5" s="6"/>
      <c r="N5" s="17" t="s">
        <v>21</v>
      </c>
      <c r="O5" s="16" t="s">
        <v>13</v>
      </c>
      <c r="P5" s="15">
        <f>SUM(R5:T5)</f>
        <v>133</v>
      </c>
      <c r="Q5" s="15">
        <f>COUNTIFS($E:$E,"MST",$F:$F,Q2,$I:$I,"x")</f>
        <v>0</v>
      </c>
      <c r="R5" s="15">
        <f>COUNTIFS($E:$E,"MST",$F:$F,R2,$I:$I,"x")</f>
        <v>29</v>
      </c>
      <c r="S5" s="15">
        <f>COUNTIFS($E:$E,"MST",$F:$F,S2,$I:$I,"x")</f>
        <v>42</v>
      </c>
      <c r="T5" s="15">
        <f>COUNTIFS($E:$E,"MST",$F:$F,T2,$I:$I,"x")</f>
        <v>62</v>
      </c>
      <c r="V5" s="15">
        <f t="shared" si="0"/>
        <v>111</v>
      </c>
      <c r="W5" s="15">
        <f>COUNTIFS($D:$D,"NRG",$E:$E,"MST",$F:$F,W2,$I:$I,"x")</f>
        <v>0</v>
      </c>
      <c r="X5" s="15">
        <f>COUNTIFS($D:$D,"NRG",$E:$E,"MST",$F:$F,X2,$I:$I,"x")</f>
        <v>23</v>
      </c>
      <c r="Y5" s="15">
        <f>COUNTIFS($D:$D,"NRG",$E:$E,"MST",$F:$F,Y2,$I:$I,"x")</f>
        <v>35</v>
      </c>
      <c r="Z5" s="15">
        <f>COUNTIFS($D:$D,"NRG",$E:$E,"MST",$F:$F,Z2,$I:$I,"x")</f>
        <v>53</v>
      </c>
      <c r="AB5" s="15">
        <f t="shared" si="1"/>
        <v>11</v>
      </c>
      <c r="AC5" s="15">
        <f>COUNTIFS($D:$D,"THN",$E:$E,"MST",$F:$F,AC2,$I:$I,"x")</f>
        <v>0</v>
      </c>
      <c r="AD5" s="15">
        <f>COUNTIFS($D:$D,"THN",$E:$E,"MST",$F:$F,AD2,$I:$I,"x")</f>
        <v>3</v>
      </c>
      <c r="AE5" s="15">
        <f>COUNTIFS($D:$D,"THN",$E:$E,"MST",$F:$F,AE2,$I:$I,"x")</f>
        <v>3</v>
      </c>
      <c r="AF5" s="15">
        <f>COUNTIFS($D:$D,"THN",$E:$E,"MST",$F:$F,AF2,$I:$I,"x")</f>
        <v>5</v>
      </c>
    </row>
    <row r="6" spans="1:32" x14ac:dyDescent="0.25">
      <c r="A6" s="15">
        <v>1</v>
      </c>
      <c r="B6">
        <v>194</v>
      </c>
      <c r="C6" t="s">
        <v>18</v>
      </c>
      <c r="D6" t="s">
        <v>3</v>
      </c>
      <c r="E6" t="s">
        <v>19</v>
      </c>
      <c r="F6" s="6">
        <v>1</v>
      </c>
      <c r="G6" s="6">
        <v>0</v>
      </c>
      <c r="H6" s="6"/>
      <c r="I6" s="6" t="s">
        <v>20</v>
      </c>
      <c r="J6" s="6" t="s">
        <v>20</v>
      </c>
      <c r="K6" s="6"/>
      <c r="N6" s="17" t="s">
        <v>21</v>
      </c>
      <c r="O6" s="16" t="s">
        <v>14</v>
      </c>
      <c r="P6" s="15">
        <f>SUM(R6:T6)</f>
        <v>88</v>
      </c>
      <c r="Q6" s="15">
        <f>COUNTIFS($E:$E,"MST",$F:$F,Q2,$J:$J,"x")</f>
        <v>4</v>
      </c>
      <c r="R6" s="15">
        <f>COUNTIFS($E:$E,"MST",$F:$F,R2,$J:$J,"x")</f>
        <v>14</v>
      </c>
      <c r="S6" s="15">
        <f>COUNTIFS($E:$E,"MST",$F:$F,S2,$J:$J,"x")</f>
        <v>29</v>
      </c>
      <c r="T6" s="15">
        <f>COUNTIFS($E:$E,"MST",$F:$F,T2,$J:$J,"x")</f>
        <v>45</v>
      </c>
      <c r="V6" s="15">
        <f t="shared" si="0"/>
        <v>69</v>
      </c>
      <c r="W6" s="15">
        <f>COUNTIFS($D:$D,"NRG",$E:$E,"MST",$F:$F,W2,$J:$J,"x")</f>
        <v>4</v>
      </c>
      <c r="X6" s="15">
        <f>COUNTIFS($D:$D,"NRG",$E:$E,"MST",$F:$F,X2,$J:$J,"x")</f>
        <v>11</v>
      </c>
      <c r="Y6" s="15">
        <f>COUNTIFS($D:$D,"NRG",$E:$E,"MST",$F:$F,Y2,$J:$J,"x")</f>
        <v>22</v>
      </c>
      <c r="Z6" s="15">
        <f>COUNTIFS($D:$D,"NRG",$E:$E,"MST",$F:$F,Z2,$J:$J,"x")</f>
        <v>36</v>
      </c>
      <c r="AB6" s="15">
        <f t="shared" si="1"/>
        <v>9</v>
      </c>
      <c r="AC6" s="15">
        <f>COUNTIFS($D:$D,"THN",$E:$E,"MST",$F:$F,AC2,$J:$J,"x")</f>
        <v>0</v>
      </c>
      <c r="AD6" s="15">
        <f>COUNTIFS($D:$D,"THN",$E:$E,"MST",$F:$F,AD2,$J:$J,"x")</f>
        <v>1</v>
      </c>
      <c r="AE6" s="15">
        <f>COUNTIFS($D:$D,"THN",$E:$E,"MST",$F:$F,AE2,$J:$J,"x")</f>
        <v>4</v>
      </c>
      <c r="AF6" s="15">
        <f>COUNTIFS($D:$D,"THN",$E:$E,"MST",$F:$F,AF2,$J:$J,"x")</f>
        <v>4</v>
      </c>
    </row>
    <row r="7" spans="1:32" x14ac:dyDescent="0.25">
      <c r="A7" s="15">
        <v>1</v>
      </c>
      <c r="B7">
        <v>194</v>
      </c>
      <c r="C7" t="s">
        <v>18</v>
      </c>
      <c r="D7" t="s">
        <v>3</v>
      </c>
      <c r="E7" t="s">
        <v>19</v>
      </c>
      <c r="F7" s="6">
        <v>1</v>
      </c>
      <c r="G7" s="6">
        <v>0</v>
      </c>
      <c r="H7" s="6"/>
      <c r="I7" s="6"/>
      <c r="J7" s="6"/>
      <c r="K7" s="6"/>
      <c r="N7" s="17" t="s">
        <v>21</v>
      </c>
      <c r="O7" s="16" t="s">
        <v>22</v>
      </c>
      <c r="P7" s="15">
        <f t="shared" ref="P7:P41" si="2">SUM(R7:T7)</f>
        <v>50</v>
      </c>
      <c r="Q7" s="15">
        <f>COUNTIFS($E:$E,"MST",$F:$F,Q2,$H:$H,"x",$I:$I,"x")</f>
        <v>0</v>
      </c>
      <c r="R7" s="15">
        <f>COUNTIFS($E:$E,"MST",$F:$F,R2,$H:$H,"x",$I:$I,"x")</f>
        <v>2</v>
      </c>
      <c r="S7" s="15">
        <f>COUNTIFS($E:$E,"MST",$F:$F,S2,$H:$H,"x",$I:$I,"x")</f>
        <v>11</v>
      </c>
      <c r="T7" s="15">
        <f>COUNTIFS($E:$E,"MST",$F:$F,T2,$H:$H,"x",$I:$I,"x")</f>
        <v>37</v>
      </c>
      <c r="V7" s="15">
        <f t="shared" si="0"/>
        <v>38</v>
      </c>
      <c r="W7" s="15">
        <f>COUNTIFS($D:$D,"NRG",$E:$E,"MST",$F:$F,W2,$H:$H,"x",$I:$I,"x")</f>
        <v>0</v>
      </c>
      <c r="X7" s="15">
        <f>COUNTIFS($D:$D,"NRG",$E:$E,"MST",$F:$F,X2,$H:$H,"x",$I:$I,"x")</f>
        <v>1</v>
      </c>
      <c r="Y7" s="15">
        <f>COUNTIFS($D:$D,"NRG",$E:$E,"MST",$F:$F,Y2,$H:$H,"x",$I:$I,"x")</f>
        <v>8</v>
      </c>
      <c r="Z7" s="15">
        <f>COUNTIFS($D:$D,"NRG",$E:$E,"MST",$F:$F,Z2,$H:$H,"x",$I:$I,"x")</f>
        <v>29</v>
      </c>
      <c r="AB7" s="15">
        <f t="shared" si="1"/>
        <v>8</v>
      </c>
      <c r="AC7" s="15">
        <f>COUNTIFS($D:$D,"THN",$E:$E,"MST",$F:$F,AC2,$H:$H,"x",$I:$I,"x")</f>
        <v>0</v>
      </c>
      <c r="AD7" s="15">
        <f>COUNTIFS($D:$D,"THN",$E:$E,"MST",$F:$F,AD2,$H:$H,"x",$I:$I,"x")</f>
        <v>1</v>
      </c>
      <c r="AE7" s="15">
        <f>COUNTIFS($D:$D,"THN",$E:$E,"MST",$F:$F,AE2,$H:$H,"x",$I:$I,"x")</f>
        <v>3</v>
      </c>
      <c r="AF7" s="15">
        <f>COUNTIFS($D:$D,"THN",$E:$E,"MST",$F:$F,AF2,$H:$H,"x",$I:$I,"x")</f>
        <v>4</v>
      </c>
    </row>
    <row r="8" spans="1:32" x14ac:dyDescent="0.25">
      <c r="A8" s="15">
        <v>1</v>
      </c>
      <c r="B8">
        <v>194</v>
      </c>
      <c r="C8" t="s">
        <v>18</v>
      </c>
      <c r="D8" t="s">
        <v>3</v>
      </c>
      <c r="E8" t="s">
        <v>19</v>
      </c>
      <c r="F8" s="6">
        <v>1</v>
      </c>
      <c r="G8" s="6">
        <v>0</v>
      </c>
      <c r="H8" s="6"/>
      <c r="I8" s="6" t="s">
        <v>20</v>
      </c>
      <c r="J8" s="6"/>
      <c r="K8" s="6"/>
      <c r="N8" s="17" t="s">
        <v>21</v>
      </c>
      <c r="O8" s="16" t="s">
        <v>23</v>
      </c>
      <c r="P8" s="15">
        <f t="shared" si="2"/>
        <v>47</v>
      </c>
      <c r="Q8" s="15">
        <f>COUNTIFS($E:$E,"MST",$F:$F,Q2,$H:$H,"x",$J:$J,"x")</f>
        <v>2</v>
      </c>
      <c r="R8" s="15">
        <f>COUNTIFS($E:$E,"MST",$F:$F,R2,$H:$H,"x",$J:$J,"x")</f>
        <v>3</v>
      </c>
      <c r="S8" s="15">
        <f>COUNTIFS($E:$E,"MST",$F:$F,S2,$H:$H,"x",$J:$J,"x")</f>
        <v>13</v>
      </c>
      <c r="T8" s="15">
        <f>COUNTIFS($E:$E,"MST",$F:$F,T2,$H:$H,"x",$J:$J,"x")</f>
        <v>31</v>
      </c>
      <c r="V8" s="15">
        <f t="shared" si="0"/>
        <v>34</v>
      </c>
      <c r="W8" s="15">
        <f>COUNTIFS($D:$D,"NRG",$E:$E,"MST",$F:$F,W2,$H:$H,"x",$J:$J,"x")</f>
        <v>2</v>
      </c>
      <c r="X8" s="15">
        <f>COUNTIFS($D:$D,"NRG",$E:$E,"MST",$F:$F,X2,$H:$H,"x",$J:$J,"x")</f>
        <v>2</v>
      </c>
      <c r="Y8" s="15">
        <f>COUNTIFS($D:$D,"NRG",$E:$E,"MST",$F:$F,Y2,$H:$H,"x",$J:$J,"x")</f>
        <v>9</v>
      </c>
      <c r="Z8" s="15">
        <f>COUNTIFS($D:$D,"NRG",$E:$E,"MST",$F:$F,Z2,$H:$H,"x",$J:$J,"x")</f>
        <v>23</v>
      </c>
      <c r="AB8" s="15">
        <f t="shared" si="1"/>
        <v>9</v>
      </c>
      <c r="AC8" s="15">
        <f>COUNTIFS($D:$D,"THN",$E:$E,"MST",$F:$F,AC2,$H:$H,"x",$J:$J,"x")</f>
        <v>0</v>
      </c>
      <c r="AD8" s="15">
        <f>COUNTIFS($D:$D,"THN",$E:$E,"MST",$F:$F,AD2,$H:$H,"x",$J:$J,"x")</f>
        <v>1</v>
      </c>
      <c r="AE8" s="15">
        <f>COUNTIFS($D:$D,"THN",$E:$E,"MST",$F:$F,AE2,$H:$H,"x",$J:$J,"x")</f>
        <v>4</v>
      </c>
      <c r="AF8" s="15">
        <f>COUNTIFS($D:$D,"THN",$E:$E,"MST",$F:$F,AF2,$H:$H,"x",$J:$J,"x")</f>
        <v>4</v>
      </c>
    </row>
    <row r="9" spans="1:32" x14ac:dyDescent="0.25">
      <c r="A9" s="15">
        <v>1</v>
      </c>
      <c r="B9">
        <v>194</v>
      </c>
      <c r="C9" t="s">
        <v>18</v>
      </c>
      <c r="D9" t="s">
        <v>3</v>
      </c>
      <c r="E9" t="s">
        <v>19</v>
      </c>
      <c r="F9" s="6">
        <v>1</v>
      </c>
      <c r="G9" s="6">
        <v>0</v>
      </c>
      <c r="H9" s="6"/>
      <c r="I9" s="6" t="s">
        <v>20</v>
      </c>
      <c r="J9" s="6"/>
      <c r="K9" s="6"/>
      <c r="N9" s="17" t="s">
        <v>21</v>
      </c>
      <c r="O9" s="16" t="s">
        <v>24</v>
      </c>
      <c r="P9" s="15">
        <f t="shared" si="2"/>
        <v>61</v>
      </c>
      <c r="Q9" s="15">
        <f>COUNTIFS($E:$E,"MST",$F:$F,Q2,$I:$I,"x",$J:$J,"x")</f>
        <v>0</v>
      </c>
      <c r="R9" s="15">
        <f>COUNTIFS($E:$E,"MST",$F:$F,R2,$I:$I,"x",$J:$J,"x")</f>
        <v>8</v>
      </c>
      <c r="S9" s="15">
        <f>COUNTIFS($E:$E,"MST",$F:$F,S2,$I:$I,"x",$J:$J,"x")</f>
        <v>17</v>
      </c>
      <c r="T9" s="15">
        <f>COUNTIFS($E:$E,"MST",$F:$F,T2,$I:$I,"x",$J:$J,"x")</f>
        <v>36</v>
      </c>
      <c r="V9" s="15">
        <f t="shared" si="0"/>
        <v>47</v>
      </c>
      <c r="W9" s="15">
        <f>COUNTIFS($D:$D,"NRG",$E:$E,"MST",$F:$F,W2,$I:$I,"x",$J:$J,"x")</f>
        <v>0</v>
      </c>
      <c r="X9" s="15">
        <f>COUNTIFS($D:$D,"NRG",$E:$E,"MST",$F:$F,X2,$I:$I,"x",$J:$J,"x")</f>
        <v>7</v>
      </c>
      <c r="Y9" s="15">
        <f>COUNTIFS($D:$D,"NRG",$E:$E,"MST",$F:$F,Y2,$I:$I,"x",$J:$J,"x")</f>
        <v>12</v>
      </c>
      <c r="Z9" s="15">
        <f>COUNTIFS($D:$D,"NRG",$E:$E,"MST",$F:$F,Z2,$I:$I,"x",$J:$J,"x")</f>
        <v>28</v>
      </c>
      <c r="AB9" s="15">
        <f t="shared" si="1"/>
        <v>8</v>
      </c>
      <c r="AC9" s="15">
        <f>COUNTIFS($D:$D,"THN",$E:$E,"MST",$F:$F,AC2,$I:$I,"x",$J:$J,"x")</f>
        <v>0</v>
      </c>
      <c r="AD9" s="15">
        <f>COUNTIFS($D:$D,"THN",$E:$E,"MST",$F:$F,AD2,$I:$I,"x",$J:$J,"x")</f>
        <v>1</v>
      </c>
      <c r="AE9" s="15">
        <f>COUNTIFS($D:$D,"THN",$E:$E,"MST",$F:$F,AE2,$I:$I,"x",$J:$J,"x")</f>
        <v>3</v>
      </c>
      <c r="AF9" s="15">
        <f>COUNTIFS($D:$D,"THN",$E:$E,"MST",$F:$F,AF2,$I:$I,"x",$J:$J,"x")</f>
        <v>4</v>
      </c>
    </row>
    <row r="10" spans="1:32" x14ac:dyDescent="0.25">
      <c r="A10" s="15">
        <v>1</v>
      </c>
      <c r="B10">
        <v>206</v>
      </c>
      <c r="C10" t="s">
        <v>25</v>
      </c>
      <c r="D10" t="s">
        <v>3</v>
      </c>
      <c r="E10" t="s">
        <v>19</v>
      </c>
      <c r="F10" s="3">
        <v>2</v>
      </c>
      <c r="G10" s="3">
        <v>1</v>
      </c>
      <c r="H10" s="4"/>
      <c r="I10" s="4" t="s">
        <v>20</v>
      </c>
      <c r="J10" s="4"/>
      <c r="K10" s="4"/>
      <c r="N10" s="17" t="s">
        <v>21</v>
      </c>
      <c r="O10" s="16" t="s">
        <v>26</v>
      </c>
      <c r="P10" s="15">
        <f>SUM(R10:T10)</f>
        <v>41</v>
      </c>
      <c r="Q10" s="15">
        <f>COUNTIFS($E:$E,"MST",$F:$F,Q2,$I:$I,"x",$J:$J,"x",$H:$H,"x")</f>
        <v>0</v>
      </c>
      <c r="R10" s="15">
        <f>COUNTIFS($E:$E,"MST",$F:$F,R2,$I:$I,"x",$J:$J,"x",$H:$H,"x")</f>
        <v>2</v>
      </c>
      <c r="S10" s="15">
        <f>COUNTIFS($E:$E,"MST",$F:$F,S2,$I:$I,"x",$J:$J,"x",$H:$H,"x")</f>
        <v>9</v>
      </c>
      <c r="T10" s="15">
        <f>COUNTIFS($E:$E,"MST",$F:$F,T2,$I:$I,"x",$J:$J,"x",$H:$H,"x")</f>
        <v>30</v>
      </c>
      <c r="V10" s="15">
        <f t="shared" si="0"/>
        <v>29</v>
      </c>
      <c r="W10" s="15">
        <f>COUNTIFS($D:$D,"NRG",$E:$E,"MST",$F:$F,W2,$I:$I,"x",$J:$J,"x",$H:$H,"x")</f>
        <v>0</v>
      </c>
      <c r="X10" s="15">
        <f>COUNTIFS($D:$D,"NRG",$E:$E,"MST",$F:$F,X2,$I:$I,"x",$J:$J,"x",$H:$H,"x")</f>
        <v>1</v>
      </c>
      <c r="Y10" s="15">
        <f>COUNTIFS($D:$D,"NRG",$E:$E,"MST",$F:$F,Y2,$I:$I,"x",$J:$J,"x",$H:$H,"x")</f>
        <v>6</v>
      </c>
      <c r="Z10" s="15">
        <f>COUNTIFS($D:$D,"NRG",$E:$E,"MST",$F:$F,Z2,$I:$I,"x",$J:$J,"x",$H:$H,"x")</f>
        <v>22</v>
      </c>
      <c r="AB10" s="15">
        <f t="shared" si="1"/>
        <v>8</v>
      </c>
      <c r="AC10" s="15">
        <f>COUNTIFS($D:$D,"THN",$E:$E,"MST",$F:$F,AC2,$I:$I,"x",$J:$J,"x",$H:$H,"x")</f>
        <v>0</v>
      </c>
      <c r="AD10" s="15">
        <f>COUNTIFS($D:$D,"THN",$E:$E,"MST",$F:$F,AD2,$I:$I,"x",$J:$J,"x",$H:$H,"x")</f>
        <v>1</v>
      </c>
      <c r="AE10" s="15">
        <f>COUNTIFS($D:$D,"THN",$E:$E,"MST",$F:$F,AE2,$I:$I,"x",$J:$J,"x",$H:$H,"x")</f>
        <v>3</v>
      </c>
      <c r="AF10" s="15">
        <f>COUNTIFS($D:$D,"THN",$E:$E,"MST",$F:$F,AF2,$I:$I,"x",$J:$J,"x",$H:$H,"x")</f>
        <v>4</v>
      </c>
    </row>
    <row r="11" spans="1:32" x14ac:dyDescent="0.25">
      <c r="A11" s="15">
        <v>1</v>
      </c>
      <c r="B11">
        <v>206</v>
      </c>
      <c r="C11" t="s">
        <v>25</v>
      </c>
      <c r="D11" t="s">
        <v>3</v>
      </c>
      <c r="E11" t="s">
        <v>19</v>
      </c>
      <c r="F11" s="3">
        <v>1</v>
      </c>
      <c r="G11" s="3">
        <v>0</v>
      </c>
      <c r="H11" s="4"/>
      <c r="I11" s="5" t="s">
        <v>20</v>
      </c>
      <c r="J11" s="4"/>
      <c r="K11" s="4"/>
      <c r="N11" s="17" t="s">
        <v>21</v>
      </c>
      <c r="O11" s="16" t="s">
        <v>27</v>
      </c>
      <c r="P11" s="15">
        <f>SUM(R11:T11)</f>
        <v>48</v>
      </c>
      <c r="Q11" s="15">
        <f>COUNTIFS($E:$E,"MST",$F:$F,Q2,$I:$I,"",$J:$J,"",$H:$H,"")</f>
        <v>0</v>
      </c>
      <c r="R11" s="15">
        <f>COUNTIFS($E:$E,"MST",$F:$F,R2,$I:$I,"",$J:$J,"",$H:$H,"")</f>
        <v>16</v>
      </c>
      <c r="S11" s="15">
        <f>COUNTIFS($E:$E,"MST",$F:$F,S2,$I:$I,"",$J:$J,"",$H:$H,"")</f>
        <v>18</v>
      </c>
      <c r="T11" s="15">
        <f>COUNTIFS($E:$E,"MST",$F:$F,T2,$I:$I,"",$J:$J,"",$H:$H,"")</f>
        <v>14</v>
      </c>
      <c r="V11" s="15">
        <f t="shared" si="0"/>
        <v>44</v>
      </c>
      <c r="W11" s="15">
        <f>COUNTIFS($D:$D,"NRG",$E:$E,"MST",$F:$F,W2,$I:$I,"",$J:$J,"",$H:$H,"")</f>
        <v>0</v>
      </c>
      <c r="X11" s="15">
        <f>COUNTIFS($D:$D,"NRG",$E:$E,"MST",$F:$F,X2,$I:$I,"",$J:$J,"",$H:$H,"")</f>
        <v>14</v>
      </c>
      <c r="Y11" s="15">
        <f>COUNTIFS($D:$D,"NRG",$E:$E,"MST",$F:$F,Y2,$I:$I,"",$J:$J,"",$H:$H,"")</f>
        <v>16</v>
      </c>
      <c r="Z11" s="15">
        <f>COUNTIFS($D:$D,"NRG",$E:$E,"MST",$F:$F,Z2,$I:$I,"",$J:$J,"",$H:$H,"")</f>
        <v>14</v>
      </c>
      <c r="AB11" s="15">
        <f t="shared" si="1"/>
        <v>3</v>
      </c>
      <c r="AC11" s="15">
        <f>COUNTIFS($D:$D,"THN",$E:$E,"MST",$F:$F,AC2,$I:$I,"",$J:$J,"",$H:$H,"")</f>
        <v>0</v>
      </c>
      <c r="AD11" s="15">
        <f>COUNTIFS($D:$D,"THN",$E:$E,"MST",$F:$F,AD2,$I:$I,"",$J:$J,"",$H:$H,"")</f>
        <v>1</v>
      </c>
      <c r="AE11" s="15">
        <f>COUNTIFS($D:$D,"THN",$E:$E,"MST",$F:$F,AE2,$I:$I,"",$J:$J,"",$H:$H,"")</f>
        <v>2</v>
      </c>
      <c r="AF11" s="15">
        <f>COUNTIFS($D:$D,"THN",$E:$E,"MST",$F:$F,AF2,$I:$I,"",$J:$J,"",$H:$H,"")</f>
        <v>0</v>
      </c>
    </row>
    <row r="12" spans="1:32" x14ac:dyDescent="0.25">
      <c r="A12" s="15">
        <v>1</v>
      </c>
      <c r="B12">
        <v>221</v>
      </c>
      <c r="C12" t="s">
        <v>28</v>
      </c>
      <c r="D12" t="s">
        <v>3</v>
      </c>
      <c r="E12" t="s">
        <v>19</v>
      </c>
      <c r="F12" s="3">
        <v>1</v>
      </c>
      <c r="G12" s="3">
        <v>3</v>
      </c>
      <c r="H12" s="4" t="s">
        <v>20</v>
      </c>
      <c r="I12" s="4" t="s">
        <v>20</v>
      </c>
      <c r="J12" s="4" t="s">
        <v>20</v>
      </c>
      <c r="K12" s="4"/>
      <c r="P12" s="15"/>
      <c r="V12" s="15"/>
      <c r="AB12" s="15"/>
    </row>
    <row r="13" spans="1:32" x14ac:dyDescent="0.25">
      <c r="A13" s="15">
        <v>1</v>
      </c>
      <c r="B13">
        <v>208</v>
      </c>
      <c r="C13" t="s">
        <v>29</v>
      </c>
      <c r="D13" t="s">
        <v>3</v>
      </c>
      <c r="E13" t="s">
        <v>19</v>
      </c>
      <c r="F13" s="3">
        <v>2</v>
      </c>
      <c r="G13" s="3">
        <v>2</v>
      </c>
      <c r="H13" s="4" t="s">
        <v>30</v>
      </c>
      <c r="I13" s="4" t="s">
        <v>30</v>
      </c>
      <c r="J13" s="4" t="s">
        <v>30</v>
      </c>
      <c r="K13" s="4"/>
      <c r="N13" s="17" t="s">
        <v>31</v>
      </c>
      <c r="O13" s="16" t="s">
        <v>17</v>
      </c>
      <c r="P13" s="15">
        <f t="shared" si="2"/>
        <v>123</v>
      </c>
      <c r="Q13" s="15">
        <f>COUNTIFS($E:$E,"MST",$G:$G,Q2)</f>
        <v>94</v>
      </c>
      <c r="R13" s="15">
        <f>COUNTIFS($E:$E,"MST",$G:$G,R2)</f>
        <v>30</v>
      </c>
      <c r="S13" s="15">
        <f>COUNTIFS($E:$E,"MST",$G:$G,S2)</f>
        <v>45</v>
      </c>
      <c r="T13" s="15">
        <f>COUNTIFS($E:$E,"MST",$G:$G,T2)</f>
        <v>48</v>
      </c>
      <c r="V13" s="15">
        <f t="shared" si="0"/>
        <v>112</v>
      </c>
      <c r="W13" s="15">
        <f>COUNTIFS($D:$D,"NRG",$E:$E,"MST",$G:$G,W2)</f>
        <v>77</v>
      </c>
      <c r="X13" s="15">
        <f>COUNTIFS($D:$D,"NRG",$E:$E,"MST",$G:$G,X2)</f>
        <v>24</v>
      </c>
      <c r="Y13" s="15">
        <f>COUNTIFS($D:$D,"NRG",$E:$E,"MST",$G:$G,Y2)</f>
        <v>45</v>
      </c>
      <c r="Z13" s="15">
        <f>COUNTIFS($D:$D,"NRG",$E:$E,"MST",$G:$G,Z2)</f>
        <v>43</v>
      </c>
      <c r="AB13" s="15">
        <f t="shared" si="1"/>
        <v>9</v>
      </c>
      <c r="AC13" s="15">
        <f>COUNTIFS($D:$D,"THN",$E:$E,"MST",$G:$G,AC2)</f>
        <v>7</v>
      </c>
      <c r="AD13" s="15">
        <f>COUNTIFS($D:$D,"THN",$E:$E,"MST",$G:$G,AD2)</f>
        <v>4</v>
      </c>
      <c r="AE13" s="15">
        <f>COUNTIFS($D:$D,"THN",$E:$E,"MST",$G:$G,AE2)</f>
        <v>0</v>
      </c>
      <c r="AF13" s="15">
        <f>COUNTIFS($D:$D,"THN",$E:$E,"MST",$G:$G,AF2)</f>
        <v>5</v>
      </c>
    </row>
    <row r="14" spans="1:32" x14ac:dyDescent="0.25">
      <c r="A14" s="15">
        <v>1</v>
      </c>
      <c r="B14">
        <v>208</v>
      </c>
      <c r="C14" t="s">
        <v>29</v>
      </c>
      <c r="D14" t="s">
        <v>3</v>
      </c>
      <c r="E14" t="s">
        <v>19</v>
      </c>
      <c r="F14" s="3">
        <v>3</v>
      </c>
      <c r="G14" s="3">
        <v>3</v>
      </c>
      <c r="H14" s="4" t="s">
        <v>30</v>
      </c>
      <c r="I14" s="4" t="s">
        <v>30</v>
      </c>
      <c r="J14" s="4" t="s">
        <v>20</v>
      </c>
      <c r="K14" s="4"/>
      <c r="N14" s="17" t="s">
        <v>31</v>
      </c>
      <c r="O14" s="16" t="s">
        <v>12</v>
      </c>
      <c r="P14" s="15">
        <f t="shared" si="2"/>
        <v>53</v>
      </c>
      <c r="Q14" s="15">
        <f>COUNTIFS($E:$E,"MST",$G:$G,Q2,$H:$H,"x")</f>
        <v>14</v>
      </c>
      <c r="R14" s="15">
        <f>COUNTIFS($E:$E,"MST",$G:$G,R2,$H:$H,"x")</f>
        <v>7</v>
      </c>
      <c r="S14" s="15">
        <f>COUNTIFS($E:$E,"MST",$G:$G,S2,$H:$H,"x")</f>
        <v>21</v>
      </c>
      <c r="T14" s="15">
        <f>COUNTIFS($E:$E,"MST",$G:$G,T2,$H:$H,"x")</f>
        <v>25</v>
      </c>
      <c r="V14" s="15">
        <f t="shared" si="0"/>
        <v>43</v>
      </c>
      <c r="W14" s="15">
        <f>COUNTIFS($D:$D,"NRG",$E:$E,"MST",$G:$G,W2,$H:$H,"x")</f>
        <v>10</v>
      </c>
      <c r="X14" s="15">
        <f>COUNTIFS($D:$D,"NRG",$E:$E,"MST",$G:$G,X2,$H:$H,"x")</f>
        <v>2</v>
      </c>
      <c r="Y14" s="15">
        <f>COUNTIFS($D:$D,"NRG",$E:$E,"MST",$G:$G,Y2,$H:$H,"x")</f>
        <v>21</v>
      </c>
      <c r="Z14" s="15">
        <f>COUNTIFS($D:$D,"NRG",$E:$E,"MST",$G:$G,Z2,$H:$H,"x")</f>
        <v>20</v>
      </c>
      <c r="AB14" s="15">
        <f t="shared" si="1"/>
        <v>8</v>
      </c>
      <c r="AC14" s="15">
        <f>COUNTIFS($D:$D,"THN",$E:$E,"MST",$G:$G,AC2,$H:$H,"x")</f>
        <v>2</v>
      </c>
      <c r="AD14" s="15">
        <f>COUNTIFS($D:$D,"THN",$E:$E,"MST",$G:$G,AD2,$H:$H,"x")</f>
        <v>3</v>
      </c>
      <c r="AE14" s="15">
        <f>COUNTIFS($D:$D,"THN",$E:$E,"MST",$G:$G,AE2,$H:$H,"x")</f>
        <v>0</v>
      </c>
      <c r="AF14" s="15">
        <f>COUNTIFS($D:$D,"THN",$E:$E,"MST",$G:$G,AF2,$H:$H,"x")</f>
        <v>5</v>
      </c>
    </row>
    <row r="15" spans="1:32" x14ac:dyDescent="0.25">
      <c r="A15" s="15">
        <v>1</v>
      </c>
      <c r="B15">
        <v>208</v>
      </c>
      <c r="C15" t="s">
        <v>29</v>
      </c>
      <c r="D15" t="s">
        <v>3</v>
      </c>
      <c r="E15" t="s">
        <v>19</v>
      </c>
      <c r="F15" s="3">
        <v>3</v>
      </c>
      <c r="G15" s="3">
        <v>2</v>
      </c>
      <c r="H15" s="4"/>
      <c r="I15" s="5" t="s">
        <v>30</v>
      </c>
      <c r="J15" s="4" t="s">
        <v>20</v>
      </c>
      <c r="K15" s="4"/>
      <c r="N15" s="17" t="s">
        <v>31</v>
      </c>
      <c r="O15" s="16" t="s">
        <v>13</v>
      </c>
      <c r="P15" s="15">
        <f t="shared" si="2"/>
        <v>66</v>
      </c>
      <c r="Q15" s="15">
        <f>COUNTIFS($E:$E,"MST",$G:$G,Q2,$I:$I,"x")</f>
        <v>66</v>
      </c>
      <c r="R15" s="15">
        <f>COUNTIFS($E:$E,"MST",$G:$G,R2,$I:$I,"x")</f>
        <v>16</v>
      </c>
      <c r="S15" s="15">
        <f>COUNTIFS($E:$E,"MST",$G:$G,S2,$I:$I,"x")</f>
        <v>24</v>
      </c>
      <c r="T15" s="15">
        <f>COUNTIFS($E:$E,"MST",$G:$G,T2,$I:$I,"x")</f>
        <v>26</v>
      </c>
      <c r="V15" s="15">
        <f t="shared" si="0"/>
        <v>57</v>
      </c>
      <c r="W15" s="15">
        <f>COUNTIFS($D:$D,"NRG",$E:$E,"MST",$G:$G,W2,$I:$I,"x")</f>
        <v>54</v>
      </c>
      <c r="X15" s="15">
        <f>COUNTIFS($D:$D,"NRG",$E:$E,"MST",$G:$G,X2,$I:$I,"x")</f>
        <v>11</v>
      </c>
      <c r="Y15" s="15">
        <f>COUNTIFS($D:$D,"NRG",$E:$E,"MST",$G:$G,Y2,$I:$I,"x")</f>
        <v>24</v>
      </c>
      <c r="Z15" s="15">
        <f>COUNTIFS($D:$D,"NRG",$E:$E,"MST",$G:$G,Z2,$I:$I,"x")</f>
        <v>22</v>
      </c>
      <c r="AB15" s="15">
        <f t="shared" si="1"/>
        <v>7</v>
      </c>
      <c r="AC15" s="15">
        <f>COUNTIFS($D:$D,"THN",$E:$E,"MST",$G:$G,AC2,$I:$I,"x")</f>
        <v>4</v>
      </c>
      <c r="AD15" s="15">
        <f>COUNTIFS($D:$D,"THN",$E:$E,"MST",$G:$G,AD2,$I:$I,"x")</f>
        <v>3</v>
      </c>
      <c r="AE15" s="15">
        <f>COUNTIFS($D:$D,"THN",$E:$E,"MST",$G:$G,AE2,$I:$I,"x")</f>
        <v>0</v>
      </c>
      <c r="AF15" s="15">
        <f>COUNTIFS($D:$D,"THN",$E:$E,"MST",$G:$G,AF2,$I:$I,"x")</f>
        <v>4</v>
      </c>
    </row>
    <row r="16" spans="1:32" x14ac:dyDescent="0.25">
      <c r="A16" s="15">
        <v>1</v>
      </c>
      <c r="B16">
        <v>208</v>
      </c>
      <c r="C16" t="s">
        <v>29</v>
      </c>
      <c r="D16" t="s">
        <v>3</v>
      </c>
      <c r="E16" t="s">
        <v>19</v>
      </c>
      <c r="F16" s="3">
        <v>2</v>
      </c>
      <c r="G16" s="3">
        <v>0</v>
      </c>
      <c r="H16" s="4"/>
      <c r="I16" s="4" t="s">
        <v>20</v>
      </c>
      <c r="J16" s="4"/>
      <c r="K16" s="4"/>
      <c r="N16" s="17" t="s">
        <v>31</v>
      </c>
      <c r="O16" s="16" t="s">
        <v>14</v>
      </c>
      <c r="P16" s="15">
        <f t="shared" si="2"/>
        <v>64</v>
      </c>
      <c r="Q16" s="15">
        <f>COUNTIFS($E:$E,"MST",$G:$G,Q2,$J:$J,"x")</f>
        <v>25</v>
      </c>
      <c r="R16" s="15">
        <f>COUNTIFS($E:$E,"MST",$G:$G,R2,$J:$J,"x")</f>
        <v>12</v>
      </c>
      <c r="S16" s="15">
        <f>COUNTIFS($E:$E,"MST",$G:$G,S2,$J:$J,"x")</f>
        <v>20</v>
      </c>
      <c r="T16" s="15">
        <f>COUNTIFS($E:$E,"MST",$G:$G,T2,$J:$J,"x")</f>
        <v>32</v>
      </c>
      <c r="V16" s="15">
        <f t="shared" si="0"/>
        <v>55</v>
      </c>
      <c r="W16" s="15">
        <f>COUNTIFS($D:$D,"NRG",$E:$E,"MST",$G:$G,W2,$J:$J,"x")</f>
        <v>18</v>
      </c>
      <c r="X16" s="15">
        <f>COUNTIFS($D:$D,"NRG",$E:$E,"MST",$G:$G,X2,$J:$J,"x")</f>
        <v>7</v>
      </c>
      <c r="Y16" s="15">
        <f>COUNTIFS($D:$D,"NRG",$E:$E,"MST",$G:$G,Y2,$J:$J,"x")</f>
        <v>20</v>
      </c>
      <c r="Z16" s="15">
        <f>COUNTIFS($D:$D,"NRG",$E:$E,"MST",$G:$G,Z2,$J:$J,"x")</f>
        <v>28</v>
      </c>
      <c r="AB16" s="15">
        <f t="shared" si="1"/>
        <v>7</v>
      </c>
      <c r="AC16" s="15">
        <f>COUNTIFS($D:$D,"THN",$E:$E,"MST",$G:$G,AC2,$J:$J,"x")</f>
        <v>2</v>
      </c>
      <c r="AD16" s="15">
        <f>COUNTIFS($D:$D,"THN",$E:$E,"MST",$G:$G,AD2,$J:$J,"x")</f>
        <v>3</v>
      </c>
      <c r="AE16" s="15">
        <f>COUNTIFS($D:$D,"THN",$E:$E,"MST",$G:$G,AE2,$J:$J,"x")</f>
        <v>0</v>
      </c>
      <c r="AF16" s="15">
        <f>COUNTIFS($D:$D,"THN",$E:$E,"MST",$G:$G,AF2,$J:$J,"x")</f>
        <v>4</v>
      </c>
    </row>
    <row r="17" spans="1:32" x14ac:dyDescent="0.25">
      <c r="A17" s="15">
        <v>1</v>
      </c>
      <c r="B17">
        <v>208</v>
      </c>
      <c r="C17" t="s">
        <v>29</v>
      </c>
      <c r="D17" t="s">
        <v>3</v>
      </c>
      <c r="E17" t="s">
        <v>19</v>
      </c>
      <c r="F17" s="3">
        <v>2</v>
      </c>
      <c r="G17" s="3">
        <v>1</v>
      </c>
      <c r="H17" s="4"/>
      <c r="I17" s="4" t="s">
        <v>20</v>
      </c>
      <c r="J17" s="4" t="s">
        <v>20</v>
      </c>
      <c r="K17" s="4"/>
      <c r="N17" s="17" t="s">
        <v>31</v>
      </c>
      <c r="O17" s="16" t="s">
        <v>22</v>
      </c>
      <c r="P17" s="15">
        <f t="shared" si="2"/>
        <v>37</v>
      </c>
      <c r="Q17" s="15">
        <f>COUNTIFS($E:$E,"MST",$G:$G,Q2,$H:$H,"x",$I:$I,"x")</f>
        <v>13</v>
      </c>
      <c r="R17" s="15">
        <f>COUNTIFS($E:$E,"MST",$G:$G,R2,$H:$H,"x",$I:$I,"x")</f>
        <v>5</v>
      </c>
      <c r="S17" s="15">
        <f>COUNTIFS($E:$E,"MST",$G:$G,S2,$H:$H,"x",$I:$I,"x")</f>
        <v>16</v>
      </c>
      <c r="T17" s="15">
        <f>COUNTIFS($E:$E,"MST",$G:$G,T2,$H:$H,"x",$I:$I,"x")</f>
        <v>16</v>
      </c>
      <c r="V17" s="15">
        <f t="shared" si="0"/>
        <v>28</v>
      </c>
      <c r="W17" s="15">
        <f>COUNTIFS($D:$D,"NRG",$E:$E,"MST",$G:$G,W2,$H:$H,"x",$I:$I,"x")</f>
        <v>10</v>
      </c>
      <c r="X17" s="15">
        <f>COUNTIFS($D:$D,"NRG",$E:$E,"MST",$G:$G,X2,$H:$H,"x",$I:$I,"x")</f>
        <v>0</v>
      </c>
      <c r="Y17" s="15">
        <f>COUNTIFS($D:$D,"NRG",$E:$E,"MST",$G:$G,Y2,$H:$H,"x",$I:$I,"x")</f>
        <v>16</v>
      </c>
      <c r="Z17" s="15">
        <f>COUNTIFS($D:$D,"NRG",$E:$E,"MST",$G:$G,Z2,$H:$H,"x",$I:$I,"x")</f>
        <v>12</v>
      </c>
      <c r="AB17" s="15">
        <f t="shared" si="1"/>
        <v>7</v>
      </c>
      <c r="AC17" s="15">
        <f>COUNTIFS($D:$D,"THN",$E:$E,"MST",$G:$G,AC2,$H:$H,"x",$I:$I,"x")</f>
        <v>1</v>
      </c>
      <c r="AD17" s="15">
        <f>COUNTIFS($D:$D,"THN",$E:$E,"MST",$G:$G,AD2,$H:$H,"x",$I:$I,"x")</f>
        <v>3</v>
      </c>
      <c r="AE17" s="15">
        <f>COUNTIFS($D:$D,"THN",$E:$E,"MST",$G:$G,AE2,$H:$H,"x",$I:$I,"x")</f>
        <v>0</v>
      </c>
      <c r="AF17" s="15">
        <f>COUNTIFS($D:$D,"THN",$E:$E,"MST",$G:$G,AF2,$H:$H,"x",$I:$I,"x")</f>
        <v>4</v>
      </c>
    </row>
    <row r="18" spans="1:32" x14ac:dyDescent="0.25">
      <c r="A18" s="15">
        <v>1</v>
      </c>
      <c r="B18">
        <v>220</v>
      </c>
      <c r="C18" t="s">
        <v>32</v>
      </c>
      <c r="D18" t="s">
        <v>3</v>
      </c>
      <c r="E18" t="s">
        <v>19</v>
      </c>
      <c r="F18" s="3">
        <v>2</v>
      </c>
      <c r="G18" s="3">
        <v>3</v>
      </c>
      <c r="H18" s="4"/>
      <c r="I18" s="4"/>
      <c r="J18" s="4"/>
      <c r="K18" s="4"/>
      <c r="N18" s="17" t="s">
        <v>31</v>
      </c>
      <c r="O18" s="16" t="s">
        <v>23</v>
      </c>
      <c r="P18" s="15">
        <f t="shared" si="2"/>
        <v>35</v>
      </c>
      <c r="Q18" s="15">
        <f>COUNTIFS($E:$E,"MST",$G:$G,Q2,$H:$H,"x",$J:$J,"x")</f>
        <v>14</v>
      </c>
      <c r="R18" s="15">
        <f>COUNTIFS($E:$E,"MST",$G:$G,R2,$H:$H,"x",$J:$J,"x")</f>
        <v>5</v>
      </c>
      <c r="S18" s="15">
        <f>COUNTIFS($E:$E,"MST",$G:$G,S2,$H:$H,"x",$J:$J,"x")</f>
        <v>12</v>
      </c>
      <c r="T18" s="15">
        <f>COUNTIFS($E:$E,"MST",$G:$G,T2,$H:$H,"x",$J:$J,"x")</f>
        <v>18</v>
      </c>
      <c r="V18" s="15">
        <f t="shared" si="0"/>
        <v>26</v>
      </c>
      <c r="W18" s="15">
        <f>COUNTIFS($D:$D,"NRG",$E:$E,"MST",$G:$G,W2,$H:$H,"x",$J:$J,"x")</f>
        <v>10</v>
      </c>
      <c r="X18" s="15">
        <f>COUNTIFS($D:$D,"NRG",$E:$E,"MST",$G:$G,X2,$H:$H,"x",$J:$J,"x")</f>
        <v>0</v>
      </c>
      <c r="Y18" s="15">
        <f>COUNTIFS($D:$D,"NRG",$E:$E,"MST",$G:$G,Y2,$H:$H,"x",$J:$J,"x")</f>
        <v>12</v>
      </c>
      <c r="Z18" s="15">
        <f>COUNTIFS($D:$D,"NRG",$E:$E,"MST",$G:$G,Z2,$H:$H,"x",$J:$J,"x")</f>
        <v>14</v>
      </c>
      <c r="AB18" s="15">
        <f t="shared" si="1"/>
        <v>7</v>
      </c>
      <c r="AC18" s="15">
        <f>COUNTIFS($D:$D,"THN",$E:$E,"MST",$G:$G,AC2,$H:$H,"x",$J:$J,"x")</f>
        <v>2</v>
      </c>
      <c r="AD18" s="15">
        <f>COUNTIFS($D:$D,"THN",$E:$E,"MST",$G:$G,AD2,$H:$H,"x",$J:$J,"x")</f>
        <v>3</v>
      </c>
      <c r="AE18" s="15">
        <f>COUNTIFS($D:$D,"THN",$E:$E,"MST",$G:$G,AE2,$H:$H,"x",$J:$J,"x")</f>
        <v>0</v>
      </c>
      <c r="AF18" s="15">
        <f>COUNTIFS($D:$D,"THN",$E:$E,"MST",$G:$G,AF2,$H:$H,"x",$J:$J,"x")</f>
        <v>4</v>
      </c>
    </row>
    <row r="19" spans="1:32" x14ac:dyDescent="0.25">
      <c r="A19" s="15">
        <v>1</v>
      </c>
      <c r="B19">
        <v>220</v>
      </c>
      <c r="C19" t="s">
        <v>32</v>
      </c>
      <c r="D19" t="s">
        <v>3</v>
      </c>
      <c r="E19" t="s">
        <v>19</v>
      </c>
      <c r="F19" s="3">
        <v>1</v>
      </c>
      <c r="G19" s="3">
        <v>1</v>
      </c>
      <c r="H19" s="4"/>
      <c r="I19" s="4"/>
      <c r="J19" s="4"/>
      <c r="K19" s="4"/>
      <c r="N19" s="17" t="s">
        <v>31</v>
      </c>
      <c r="O19" s="16" t="s">
        <v>24</v>
      </c>
      <c r="P19" s="15">
        <f t="shared" si="2"/>
        <v>40</v>
      </c>
      <c r="Q19" s="15">
        <f>COUNTIFS($E:$E,"MST",$G:$G,Q2,$I:$I,"x",$J:$J,"x")</f>
        <v>21</v>
      </c>
      <c r="R19" s="15">
        <f>COUNTIFS($E:$E,"MST",$G:$G,R2,$I:$I,"x",$J:$J,"x")</f>
        <v>10</v>
      </c>
      <c r="S19" s="15">
        <f>COUNTIFS($E:$E,"MST",$G:$G,S2,$I:$I,"x",$J:$J,"x")</f>
        <v>11</v>
      </c>
      <c r="T19" s="15">
        <f>COUNTIFS($E:$E,"MST",$G:$G,T2,$I:$I,"x",$J:$J,"x")</f>
        <v>19</v>
      </c>
      <c r="V19" s="15">
        <f t="shared" si="0"/>
        <v>31</v>
      </c>
      <c r="W19" s="15">
        <f>COUNTIFS($D:$D,"NRG",$E:$E,"MST",$G:$G,W2,$I:$I,"x",$J:$J,"x")</f>
        <v>16</v>
      </c>
      <c r="X19" s="15">
        <f>COUNTIFS($D:$D,"NRG",$E:$E,"MST",$G:$G,X2,$I:$I,"x",$J:$J,"x")</f>
        <v>5</v>
      </c>
      <c r="Y19" s="15">
        <f>COUNTIFS($D:$D,"NRG",$E:$E,"MST",$G:$G,Y2,$I:$I,"x",$J:$J,"x")</f>
        <v>11</v>
      </c>
      <c r="Z19" s="15">
        <f>COUNTIFS($D:$D,"NRG",$E:$E,"MST",$G:$G,Z2,$I:$I,"x",$J:$J,"x")</f>
        <v>15</v>
      </c>
      <c r="AB19" s="15">
        <f t="shared" si="1"/>
        <v>7</v>
      </c>
      <c r="AC19" s="15">
        <f>COUNTIFS($D:$D,"THN",$E:$E,"MST",$G:$G,AC2,$I:$I,"x",$J:$J,"x")</f>
        <v>1</v>
      </c>
      <c r="AD19" s="15">
        <f>COUNTIFS($D:$D,"THN",$E:$E,"MST",$G:$G,AD2,$I:$I,"x",$J:$J,"x")</f>
        <v>3</v>
      </c>
      <c r="AE19" s="15">
        <f>COUNTIFS($D:$D,"THN",$E:$E,"MST",$G:$G,AE2,$I:$I,"x",$J:$J,"x")</f>
        <v>0</v>
      </c>
      <c r="AF19" s="15">
        <f>COUNTIFS($D:$D,"THN",$E:$E,"MST",$G:$G,AF2,$I:$I,"x",$J:$J,"x")</f>
        <v>4</v>
      </c>
    </row>
    <row r="20" spans="1:32" x14ac:dyDescent="0.25">
      <c r="A20" s="15">
        <v>1</v>
      </c>
      <c r="B20">
        <v>205</v>
      </c>
      <c r="C20" t="s">
        <v>33</v>
      </c>
      <c r="D20" t="s">
        <v>3</v>
      </c>
      <c r="E20" t="s">
        <v>19</v>
      </c>
      <c r="F20" s="3">
        <v>2</v>
      </c>
      <c r="G20" s="3">
        <v>2</v>
      </c>
      <c r="H20" s="4" t="s">
        <v>20</v>
      </c>
      <c r="I20" s="5"/>
      <c r="J20" s="4"/>
      <c r="K20" s="4"/>
      <c r="N20" s="17" t="s">
        <v>31</v>
      </c>
      <c r="O20" s="16" t="s">
        <v>26</v>
      </c>
      <c r="P20" s="15">
        <f t="shared" si="2"/>
        <v>28</v>
      </c>
      <c r="Q20" s="15">
        <f>COUNTIFS($E:$E,"MST",$G:$G,Q2,$I:$I,"x",$J:$J,"x",$H:$H,"x")</f>
        <v>13</v>
      </c>
      <c r="R20" s="15">
        <f>COUNTIFS($E:$E,"MST",$G:$G,R2,$I:$I,"x",$J:$J,"x",$H:$H,"x")</f>
        <v>5</v>
      </c>
      <c r="S20" s="15">
        <f>COUNTIFS($E:$E,"MST",$G:$G,S2,$I:$I,"x",$J:$J,"x",$H:$H,"x")</f>
        <v>10</v>
      </c>
      <c r="T20" s="15">
        <f>COUNTIFS($E:$E,"MST",$G:$G,T2,$I:$I,"x",$J:$J,"x",$H:$H,"x")</f>
        <v>13</v>
      </c>
      <c r="V20" s="15">
        <f t="shared" si="0"/>
        <v>19</v>
      </c>
      <c r="W20" s="15">
        <f>COUNTIFS($D:$D,"NRG",$E:$E,"MST",$G:$G,W2,$I:$I,"x",$J:$J,"x",$H:$H,"x")</f>
        <v>10</v>
      </c>
      <c r="X20" s="15">
        <f>COUNTIFS($D:$D,"NRG",$E:$E,"MST",$G:$G,X2,$I:$I,"x",$J:$J,"x",$H:$H,"x")</f>
        <v>0</v>
      </c>
      <c r="Y20" s="15">
        <f>COUNTIFS($D:$D,"NRG",$E:$E,"MST",$G:$G,Y2,$I:$I,"x",$J:$J,"x",$H:$H,"x")</f>
        <v>10</v>
      </c>
      <c r="Z20" s="15">
        <f>COUNTIFS($D:$D,"NRG",$E:$E,"MST",$G:$G,Z2,$I:$I,"x",$J:$J,"x",$H:$H,"x")</f>
        <v>9</v>
      </c>
      <c r="AB20" s="15">
        <f t="shared" si="1"/>
        <v>7</v>
      </c>
      <c r="AC20" s="15">
        <f>COUNTIFS($D:$D,"THN",$E:$E,"MST",$G:$G,AC2,$I:$I,"x",$J:$J,"x",$H:$H,"x")</f>
        <v>1</v>
      </c>
      <c r="AD20" s="15">
        <f>COUNTIFS($D:$D,"THN",$E:$E,"MST",$G:$G,AD2,$I:$I,"x",$J:$J,"x",$H:$H,"x")</f>
        <v>3</v>
      </c>
      <c r="AE20" s="15">
        <f>COUNTIFS($D:$D,"THN",$E:$E,"MST",$G:$G,AE2,$I:$I,"x",$J:$J,"x",$H:$H,"x")</f>
        <v>0</v>
      </c>
      <c r="AF20" s="15">
        <f>COUNTIFS($D:$D,"THN",$E:$E,"MST",$G:$G,AF2,$I:$I,"x",$J:$J,"x",$H:$H,"x")</f>
        <v>4</v>
      </c>
    </row>
    <row r="21" spans="1:32" x14ac:dyDescent="0.25">
      <c r="A21" s="15">
        <v>1</v>
      </c>
      <c r="B21">
        <v>205</v>
      </c>
      <c r="C21" t="s">
        <v>33</v>
      </c>
      <c r="D21" t="s">
        <v>3</v>
      </c>
      <c r="E21" t="s">
        <v>19</v>
      </c>
      <c r="F21" s="3">
        <v>1</v>
      </c>
      <c r="G21" s="3">
        <v>3</v>
      </c>
      <c r="H21" s="4"/>
      <c r="I21" s="5" t="s">
        <v>20</v>
      </c>
      <c r="J21" s="4" t="s">
        <v>20</v>
      </c>
      <c r="K21" s="4"/>
      <c r="N21" s="17" t="s">
        <v>31</v>
      </c>
      <c r="O21" s="16" t="s">
        <v>27</v>
      </c>
      <c r="P21" s="15">
        <f t="shared" si="2"/>
        <v>24</v>
      </c>
      <c r="Q21" s="15">
        <f>COUNTIFS($E:$E,"MST",$G:$G,Q2,$I:$I,"",$J:$J,"",$H:$H,"")</f>
        <v>24</v>
      </c>
      <c r="R21" s="15">
        <f>COUNTIFS($E:$E,"MST",$G:$G,R2,$I:$I,"",$J:$J,"",$H:$H,"")</f>
        <v>10</v>
      </c>
      <c r="S21" s="15">
        <f>COUNTIFS($E:$E,"MST",$G:$G,S2,$I:$I,"",$J:$J,"",$H:$H,"")</f>
        <v>9</v>
      </c>
      <c r="T21" s="15">
        <f>COUNTIFS($E:$E,"MST",$G:$G,T2,$I:$I,"",$J:$J,"",$H:$H,"")</f>
        <v>5</v>
      </c>
      <c r="V21" s="15">
        <f t="shared" si="0"/>
        <v>23</v>
      </c>
      <c r="W21" s="15">
        <f>COUNTIFS($D:$D,"NRG",$E:$E,"MST",$G:$G,W2,$I:$I,"",$J:$J,"",$H:$H,"")</f>
        <v>21</v>
      </c>
      <c r="X21" s="15">
        <f>COUNTIFS($D:$D,"NRG",$E:$E,"MST",$G:$G,X2,$I:$I,"",$J:$J,"",$H:$H,"")</f>
        <v>9</v>
      </c>
      <c r="Y21" s="15">
        <f>COUNTIFS($D:$D,"NRG",$E:$E,"MST",$G:$G,Y2,$I:$I,"",$J:$J,"",$H:$H,"")</f>
        <v>9</v>
      </c>
      <c r="Z21" s="15">
        <f>COUNTIFS($D:$D,"NRG",$E:$E,"MST",$G:$G,Z2,$I:$I,"",$J:$J,"",$H:$H,"")</f>
        <v>5</v>
      </c>
      <c r="AB21" s="15">
        <f t="shared" si="1"/>
        <v>1</v>
      </c>
      <c r="AC21" s="15">
        <f>COUNTIFS($D:$D,"THN",$E:$E,"MST",$G:$G,AC2,$I:$I,"",$J:$J,"",$H:$H,"")</f>
        <v>2</v>
      </c>
      <c r="AD21" s="15">
        <f>COUNTIFS($D:$D,"THN",$E:$E,"MST",$G:$G,AD2,$I:$I,"",$J:$J,"",$H:$H,"")</f>
        <v>1</v>
      </c>
      <c r="AE21" s="15">
        <f>COUNTIFS($D:$D,"THN",$E:$E,"MST",$G:$G,AE2,$I:$I,"",$J:$J,"",$H:$H,"")</f>
        <v>0</v>
      </c>
      <c r="AF21" s="15">
        <f>COUNTIFS($D:$D,"THN",$E:$E,"MST",$G:$G,AF2,$I:$I,"",$J:$J,"",$H:$H,"")</f>
        <v>0</v>
      </c>
    </row>
    <row r="22" spans="1:32" x14ac:dyDescent="0.25">
      <c r="A22" s="15">
        <v>1</v>
      </c>
      <c r="B22">
        <v>205</v>
      </c>
      <c r="C22" t="s">
        <v>33</v>
      </c>
      <c r="D22" t="s">
        <v>3</v>
      </c>
      <c r="E22" t="s">
        <v>19</v>
      </c>
      <c r="F22" s="3">
        <v>1</v>
      </c>
      <c r="G22" s="3">
        <v>3</v>
      </c>
      <c r="H22" s="4"/>
      <c r="I22" s="5" t="s">
        <v>20</v>
      </c>
      <c r="J22" s="4"/>
      <c r="K22" s="4"/>
      <c r="N22" s="17"/>
      <c r="P22" s="15"/>
      <c r="V22" s="15"/>
      <c r="AB22" s="15"/>
    </row>
    <row r="23" spans="1:32" x14ac:dyDescent="0.25">
      <c r="A23" s="15">
        <v>1</v>
      </c>
      <c r="B23">
        <v>256</v>
      </c>
      <c r="C23" t="s">
        <v>34</v>
      </c>
      <c r="D23" t="s">
        <v>3</v>
      </c>
      <c r="E23" t="s">
        <v>19</v>
      </c>
      <c r="F23" s="3">
        <v>2</v>
      </c>
      <c r="G23" s="3">
        <v>3</v>
      </c>
      <c r="H23" s="4" t="s">
        <v>20</v>
      </c>
      <c r="I23" s="5" t="s">
        <v>20</v>
      </c>
      <c r="J23" s="4" t="s">
        <v>20</v>
      </c>
      <c r="K23" s="4"/>
      <c r="N23" s="17" t="s">
        <v>19</v>
      </c>
      <c r="O23" s="16" t="s">
        <v>17</v>
      </c>
      <c r="P23" s="15">
        <f t="shared" si="2"/>
        <v>72</v>
      </c>
      <c r="Q23" s="15">
        <f>COUNTIFS($E:$E,"IBM/Oracle",$F:$F,Q2)</f>
        <v>0</v>
      </c>
      <c r="R23" s="15">
        <f>COUNTIFS($E:$E,"IBM/Oracle",$F:$F,R2)</f>
        <v>33</v>
      </c>
      <c r="S23" s="15">
        <f>COUNTIFS($E:$E,"IBM/Oracle",$F:$F,S2)</f>
        <v>27</v>
      </c>
      <c r="T23" s="15">
        <f>COUNTIFS($E:$E,"IBM/Oracle",$F:$F,T2)</f>
        <v>12</v>
      </c>
      <c r="V23" s="15">
        <f t="shared" si="0"/>
        <v>48</v>
      </c>
      <c r="W23" s="15">
        <f>COUNTIFS($D:$D,"NRG",$E:$E,"IBM/Oracle",$F:$F,W2)</f>
        <v>0</v>
      </c>
      <c r="X23" s="15">
        <f>COUNTIFS($D:$D,"NRG",$E:$E,"IBM/Oracle",$F:$F,X2)</f>
        <v>21</v>
      </c>
      <c r="Y23" s="15">
        <f>COUNTIFS($D:$D,"NRG",$E:$E,"IBM/Oracle",$F:$F,Y2)</f>
        <v>18</v>
      </c>
      <c r="Z23" s="15">
        <f>COUNTIFS($D:$D,"NRG",$E:$E,"IBM/Oracle",$F:$F,Z2)</f>
        <v>9</v>
      </c>
      <c r="AB23" s="15">
        <f t="shared" si="1"/>
        <v>6</v>
      </c>
      <c r="AC23" s="15">
        <f>COUNTIFS($D:$D,"THN",$E:$E,"IBM/Oracle",$F:$F,AC2)</f>
        <v>0</v>
      </c>
      <c r="AD23" s="15">
        <f>COUNTIFS($D:$D,"THN",$E:$E,"IBM/Oracle",$F:$F,AD2)</f>
        <v>3</v>
      </c>
      <c r="AE23" s="15">
        <f>COUNTIFS($D:$D,"THN",$E:$E,"IBM/Oracle",$F:$F,AE2)</f>
        <v>3</v>
      </c>
      <c r="AF23" s="15">
        <f>COUNTIFS($D:$D,"THN",$E:$E,"IBM/Oracle",$F:$F,AF2)</f>
        <v>0</v>
      </c>
    </row>
    <row r="24" spans="1:32" x14ac:dyDescent="0.25">
      <c r="A24" s="15">
        <v>1</v>
      </c>
      <c r="B24">
        <v>256</v>
      </c>
      <c r="C24" t="s">
        <v>34</v>
      </c>
      <c r="D24" t="s">
        <v>3</v>
      </c>
      <c r="E24" t="s">
        <v>19</v>
      </c>
      <c r="F24" s="3">
        <v>1</v>
      </c>
      <c r="G24" s="3">
        <v>3</v>
      </c>
      <c r="H24" s="4" t="s">
        <v>20</v>
      </c>
      <c r="I24" s="5" t="s">
        <v>20</v>
      </c>
      <c r="J24" s="4" t="s">
        <v>20</v>
      </c>
      <c r="K24" s="4"/>
      <c r="N24" s="17" t="s">
        <v>19</v>
      </c>
      <c r="O24" s="16" t="s">
        <v>12</v>
      </c>
      <c r="P24" s="15">
        <f t="shared" si="2"/>
        <v>24</v>
      </c>
      <c r="Q24" s="15">
        <f>COUNTIFS($E:$E,"IBM/Oracle",$F:$F,Q2,$H:$H,"x")</f>
        <v>0</v>
      </c>
      <c r="R24" s="15">
        <f>COUNTIFS($E:$E,"IBM/Oracle",$F:$F,R2,$H:$H,"x")</f>
        <v>7</v>
      </c>
      <c r="S24" s="15">
        <f>COUNTIFS($E:$E,"IBM/Oracle",$F:$F,S2,$H:$H,"x")</f>
        <v>10</v>
      </c>
      <c r="T24" s="15">
        <f>COUNTIFS($E:$E,"IBM/Oracle",$F:$F,T2,$H:$H,"x")</f>
        <v>7</v>
      </c>
      <c r="V24" s="15">
        <f t="shared" si="0"/>
        <v>14</v>
      </c>
      <c r="W24" s="15">
        <f>COUNTIFS($D:$D,"NRG",$E:$E,"IBM/Oracle",$F:$F,W2,$H:$H,"x")</f>
        <v>0</v>
      </c>
      <c r="X24" s="15">
        <f>COUNTIFS($D:$D,"NRG",$E:$E,"IBM/Oracle",$F:$F,X2,$H:$H,"x")</f>
        <v>4</v>
      </c>
      <c r="Y24" s="15">
        <f>COUNTIFS($D:$D,"NRG",$E:$E,"IBM/Oracle",$F:$F,Y2,$H:$H,"x")</f>
        <v>5</v>
      </c>
      <c r="Z24" s="15">
        <f>COUNTIFS($D:$D,"NRG",$E:$E,"IBM/Oracle",$F:$F,Z2,$H:$H,"x")</f>
        <v>5</v>
      </c>
      <c r="AB24" s="15">
        <f t="shared" si="1"/>
        <v>4</v>
      </c>
      <c r="AC24" s="15">
        <f>COUNTIFS($D:$D,"THN",$E:$E,"IBM/Oracle",$F:$F,AC2,$H:$H,"x")</f>
        <v>0</v>
      </c>
      <c r="AD24" s="15">
        <f>COUNTIFS($D:$D,"THN",$E:$E,"IBM/Oracle",$F:$F,AD2,$H:$H,"x")</f>
        <v>3</v>
      </c>
      <c r="AE24" s="15">
        <f>COUNTIFS($D:$D,"THN",$E:$E,"IBM/Oracle",$F:$F,AE2,$H:$H,"x")</f>
        <v>1</v>
      </c>
      <c r="AF24" s="15">
        <f>COUNTIFS($D:$D,"THN",$E:$E,"IBM/Oracle",$F:$F,AF2,$H:$H,"x")</f>
        <v>0</v>
      </c>
    </row>
    <row r="25" spans="1:32" x14ac:dyDescent="0.25">
      <c r="A25" s="15">
        <v>1</v>
      </c>
      <c r="B25">
        <v>256</v>
      </c>
      <c r="C25" t="s">
        <v>34</v>
      </c>
      <c r="D25" t="s">
        <v>3</v>
      </c>
      <c r="E25" t="s">
        <v>19</v>
      </c>
      <c r="F25" s="3">
        <v>1</v>
      </c>
      <c r="G25" s="3">
        <v>1</v>
      </c>
      <c r="H25" s="4"/>
      <c r="I25" s="5" t="s">
        <v>20</v>
      </c>
      <c r="J25" s="4"/>
      <c r="K25" s="4"/>
      <c r="N25" s="17" t="s">
        <v>19</v>
      </c>
      <c r="O25" s="16" t="s">
        <v>13</v>
      </c>
      <c r="P25" s="15">
        <f t="shared" si="2"/>
        <v>50</v>
      </c>
      <c r="Q25" s="15">
        <f>COUNTIFS($E:$E,"IBM/Oracle",$F:$F,Q2,$I:$I,"x")</f>
        <v>0</v>
      </c>
      <c r="R25" s="15">
        <f>COUNTIFS($E:$E,"IBM/Oracle",$F:$F,R2,$I:$I,"x")</f>
        <v>22</v>
      </c>
      <c r="S25" s="15">
        <f>COUNTIFS($E:$E,"IBM/Oracle",$F:$F,S2,$I:$I,"x")</f>
        <v>20</v>
      </c>
      <c r="T25" s="15">
        <f>COUNTIFS($E:$E,"IBM/Oracle",$F:$F,T2,$I:$I,"x")</f>
        <v>8</v>
      </c>
      <c r="V25" s="15">
        <f t="shared" si="0"/>
        <v>38</v>
      </c>
      <c r="W25" s="15">
        <f>COUNTIFS($D:$D,"NRG",$E:$E,"IBM/Oracle",$F:$F,W2,$I:$I,"x")</f>
        <v>0</v>
      </c>
      <c r="X25" s="15">
        <f>COUNTIFS($D:$D,"NRG",$E:$E,"IBM/Oracle",$F:$F,X2,$I:$I,"x")</f>
        <v>16</v>
      </c>
      <c r="Y25" s="15">
        <f>COUNTIFS($D:$D,"NRG",$E:$E,"IBM/Oracle",$F:$F,Y2,$I:$I,"x")</f>
        <v>14</v>
      </c>
      <c r="Z25" s="15">
        <f>COUNTIFS($D:$D,"NRG",$E:$E,"IBM/Oracle",$F:$F,Z2,$I:$I,"x")</f>
        <v>8</v>
      </c>
      <c r="AB25" s="15">
        <f t="shared" si="1"/>
        <v>4</v>
      </c>
      <c r="AC25" s="15">
        <f>COUNTIFS($D:$D,"THN",$E:$E,"IBM/Oracle",$F:$F,AC2,$I:$I,"x")</f>
        <v>0</v>
      </c>
      <c r="AD25" s="15">
        <f>COUNTIFS($D:$D,"THN",$E:$E,"IBM/Oracle",$F:$F,AD2,$I:$I,"x")</f>
        <v>1</v>
      </c>
      <c r="AE25" s="15">
        <f>COUNTIFS($D:$D,"THN",$E:$E,"IBM/Oracle",$F:$F,AE2,$I:$I,"x")</f>
        <v>3</v>
      </c>
      <c r="AF25" s="15">
        <f>COUNTIFS($D:$D,"THN",$E:$E,"IBM/Oracle",$F:$F,AF2,$I:$I,"x")</f>
        <v>0</v>
      </c>
    </row>
    <row r="26" spans="1:32" x14ac:dyDescent="0.25">
      <c r="A26" s="15">
        <v>1</v>
      </c>
      <c r="B26">
        <v>256</v>
      </c>
      <c r="C26" t="s">
        <v>34</v>
      </c>
      <c r="D26" t="s">
        <v>3</v>
      </c>
      <c r="E26" t="s">
        <v>19</v>
      </c>
      <c r="F26" s="3">
        <v>1</v>
      </c>
      <c r="G26" s="3">
        <v>3</v>
      </c>
      <c r="H26" s="4"/>
      <c r="I26" s="5"/>
      <c r="J26" s="4"/>
      <c r="K26" s="4"/>
      <c r="N26" s="17" t="s">
        <v>19</v>
      </c>
      <c r="O26" s="16" t="s">
        <v>14</v>
      </c>
      <c r="P26" s="15">
        <f t="shared" si="2"/>
        <v>35</v>
      </c>
      <c r="Q26" s="15">
        <f>COUNTIFS($E:$E,"IBM/Oracle",$F:$F,Q2,$J:$J,"x")</f>
        <v>0</v>
      </c>
      <c r="R26" s="15">
        <f>COUNTIFS($E:$E,"IBM/Oracle",$F:$F,R2,$J:$J,"x")</f>
        <v>13</v>
      </c>
      <c r="S26" s="15">
        <f>COUNTIFS($E:$E,"IBM/Oracle",$F:$F,S2,$J:$J,"x")</f>
        <v>16</v>
      </c>
      <c r="T26" s="15">
        <f>COUNTIFS($E:$E,"IBM/Oracle",$F:$F,T2,$J:$J,"x")</f>
        <v>6</v>
      </c>
      <c r="V26" s="15">
        <f t="shared" si="0"/>
        <v>22</v>
      </c>
      <c r="W26" s="15">
        <f>COUNTIFS($D:$D,"NRG",$E:$E,"IBM/Oracle",$F:$F,W2,$J:$J,"x")</f>
        <v>0</v>
      </c>
      <c r="X26" s="15">
        <f>COUNTIFS($D:$D,"NRG",$E:$E,"IBM/Oracle",$F:$F,X2,$J:$J,"x")</f>
        <v>6</v>
      </c>
      <c r="Y26" s="15">
        <f>COUNTIFS($D:$D,"NRG",$E:$E,"IBM/Oracle",$F:$F,Y2,$J:$J,"x")</f>
        <v>11</v>
      </c>
      <c r="Z26" s="15">
        <f>COUNTIFS($D:$D,"NRG",$E:$E,"IBM/Oracle",$F:$F,Z2,$J:$J,"x")</f>
        <v>5</v>
      </c>
      <c r="AB26" s="15">
        <f t="shared" si="1"/>
        <v>4</v>
      </c>
      <c r="AC26" s="15">
        <f>COUNTIFS($D:$D,"THN",$E:$E,"IBM/Oracle",$F:$F,AC2,$J:$J,"x")</f>
        <v>0</v>
      </c>
      <c r="AD26" s="15">
        <f>COUNTIFS($D:$D,"THN",$E:$E,"IBM/Oracle",$F:$F,AD2,$J:$J,"x")</f>
        <v>3</v>
      </c>
      <c r="AE26" s="15">
        <f>COUNTIFS($D:$D,"THN",$E:$E,"IBM/Oracle",$F:$F,AE2,$J:$J,"x")</f>
        <v>1</v>
      </c>
      <c r="AF26" s="15">
        <f>COUNTIFS($D:$D,"THN",$E:$E,"IBM/Oracle",$F:$F,AF2,$J:$J,"x")</f>
        <v>0</v>
      </c>
    </row>
    <row r="27" spans="1:32" x14ac:dyDescent="0.25">
      <c r="A27" s="15">
        <v>1</v>
      </c>
      <c r="B27">
        <v>256</v>
      </c>
      <c r="C27" t="s">
        <v>34</v>
      </c>
      <c r="D27" t="s">
        <v>3</v>
      </c>
      <c r="E27" t="s">
        <v>19</v>
      </c>
      <c r="F27" s="3">
        <v>3</v>
      </c>
      <c r="G27" s="3">
        <v>3</v>
      </c>
      <c r="H27" s="4"/>
      <c r="I27" s="5" t="s">
        <v>30</v>
      </c>
      <c r="J27" s="4"/>
      <c r="K27" s="4"/>
      <c r="N27" s="17" t="s">
        <v>19</v>
      </c>
      <c r="O27" s="16" t="s">
        <v>22</v>
      </c>
      <c r="P27" s="15">
        <f t="shared" si="2"/>
        <v>17</v>
      </c>
      <c r="Q27" s="15">
        <f>COUNTIFS($E:$E,"IBM/Oracle",$F:$F,Q2,$H:$H,"x",$I:$I,"x")</f>
        <v>0</v>
      </c>
      <c r="R27" s="15">
        <f>COUNTIFS($E:$E,"IBM/Oracle",$F:$F,R2,$H:$H,"x",$I:$I,"x")</f>
        <v>5</v>
      </c>
      <c r="S27" s="15">
        <f>COUNTIFS($E:$E,"IBM/Oracle",$F:$F,S2,$H:$H,"x",$I:$I,"x")</f>
        <v>8</v>
      </c>
      <c r="T27" s="15">
        <f>COUNTIFS($E:$E,"IBM/Oracle",$F:$F,T2,$H:$H,"x",$I:$I,"x")</f>
        <v>4</v>
      </c>
      <c r="V27" s="15">
        <f t="shared" si="0"/>
        <v>12</v>
      </c>
      <c r="W27" s="15">
        <f>COUNTIFS($D:$D,"NRG",$E:$E,"IBM/Oracle",$F:$F,W2,$H:$H,"x",$I:$I,"x")</f>
        <v>0</v>
      </c>
      <c r="X27" s="15">
        <f>COUNTIFS($D:$D,"NRG",$E:$E,"IBM/Oracle",$F:$F,X2,$H:$H,"x",$I:$I,"x")</f>
        <v>4</v>
      </c>
      <c r="Y27" s="15">
        <f>COUNTIFS($D:$D,"NRG",$E:$E,"IBM/Oracle",$F:$F,Y2,$H:$H,"x",$I:$I,"x")</f>
        <v>4</v>
      </c>
      <c r="Z27" s="15">
        <f>COUNTIFS($D:$D,"NRG",$E:$E,"IBM/Oracle",$F:$F,Z2,$H:$H,"x",$I:$I,"x")</f>
        <v>4</v>
      </c>
      <c r="AB27" s="15">
        <f t="shared" si="1"/>
        <v>2</v>
      </c>
      <c r="AC27" s="15">
        <f>COUNTIFS($D:$D,"THN",$E:$E,"IBM/Oracle",$F:$F,AC2,$H:$H,"x",$I:$I,"x")</f>
        <v>0</v>
      </c>
      <c r="AD27" s="15">
        <f>COUNTIFS($D:$D,"THN",$E:$E,"IBM/Oracle",$F:$F,AD2,$H:$H,"x",$I:$I,"x")</f>
        <v>1</v>
      </c>
      <c r="AE27" s="15">
        <f>COUNTIFS($D:$D,"THN",$E:$E,"IBM/Oracle",$F:$F,AE2,$H:$H,"x",$I:$I,"x")</f>
        <v>1</v>
      </c>
      <c r="AF27" s="15">
        <f>COUNTIFS($D:$D,"THN",$E:$E,"IBM/Oracle",$F:$F,AF2,$H:$H,"x",$I:$I,"x")</f>
        <v>0</v>
      </c>
    </row>
    <row r="28" spans="1:32" x14ac:dyDescent="0.25">
      <c r="A28" s="15">
        <v>1</v>
      </c>
      <c r="B28">
        <v>233</v>
      </c>
      <c r="C28" t="s">
        <v>35</v>
      </c>
      <c r="D28" t="s">
        <v>3</v>
      </c>
      <c r="E28" t="s">
        <v>19</v>
      </c>
      <c r="F28" s="3">
        <v>3</v>
      </c>
      <c r="G28" s="3">
        <v>2</v>
      </c>
      <c r="H28" s="4" t="s">
        <v>20</v>
      </c>
      <c r="I28" s="4" t="s">
        <v>20</v>
      </c>
      <c r="J28" s="4" t="s">
        <v>20</v>
      </c>
      <c r="K28" s="4"/>
      <c r="N28" s="17" t="s">
        <v>19</v>
      </c>
      <c r="O28" s="16" t="s">
        <v>23</v>
      </c>
      <c r="P28" s="15">
        <f t="shared" si="2"/>
        <v>18</v>
      </c>
      <c r="Q28" s="15">
        <f>COUNTIFS($E:$E,"IBM/Oracle",$F:$F,Q2,$H:$H,"x",$J:$J,"x")</f>
        <v>0</v>
      </c>
      <c r="R28" s="15">
        <f>COUNTIFS($E:$E,"IBM/Oracle",$F:$F,R2,$H:$H,"x",$J:$J,"x")</f>
        <v>6</v>
      </c>
      <c r="S28" s="15">
        <f>COUNTIFS($E:$E,"IBM/Oracle",$F:$F,S2,$H:$H,"x",$J:$J,"x")</f>
        <v>8</v>
      </c>
      <c r="T28" s="15">
        <f>COUNTIFS($E:$E,"IBM/Oracle",$F:$F,T2,$H:$H,"x",$J:$J,"x")</f>
        <v>4</v>
      </c>
      <c r="V28" s="15">
        <f t="shared" si="0"/>
        <v>11</v>
      </c>
      <c r="W28" s="15">
        <f>COUNTIFS($D:$D,"NRG",$E:$E,"IBM/Oracle",$F:$F,W2,$H:$H,"x",$J:$J,"x")</f>
        <v>0</v>
      </c>
      <c r="X28" s="15">
        <f>COUNTIFS($D:$D,"NRG",$E:$E,"IBM/Oracle",$F:$F,X2,$H:$H,"x",$J:$J,"x")</f>
        <v>3</v>
      </c>
      <c r="Y28" s="15">
        <f>COUNTIFS($D:$D,"NRG",$E:$E,"IBM/Oracle",$F:$F,Y2,$H:$H,"x",$J:$J,"x")</f>
        <v>4</v>
      </c>
      <c r="Z28" s="15">
        <f>COUNTIFS($D:$D,"NRG",$E:$E,"IBM/Oracle",$F:$F,Z2,$H:$H,"x",$J:$J,"x")</f>
        <v>4</v>
      </c>
      <c r="AB28" s="15">
        <f t="shared" si="1"/>
        <v>4</v>
      </c>
      <c r="AC28" s="15">
        <f>COUNTIFS($D:$D,"THN",$E:$E,"IBM/Oracle",$F:$F,AC2,$H:$H,"x",$J:$J,"x")</f>
        <v>0</v>
      </c>
      <c r="AD28" s="15">
        <f>COUNTIFS($D:$D,"THN",$E:$E,"IBM/Oracle",$F:$F,AD2,$H:$H,"x",$J:$J,"x")</f>
        <v>3</v>
      </c>
      <c r="AE28" s="15">
        <f>COUNTIFS($D:$D,"THN",$E:$E,"IBM/Oracle",$F:$F,AE2,$H:$H,"x",$J:$J,"x")</f>
        <v>1</v>
      </c>
      <c r="AF28" s="15">
        <f>COUNTIFS($D:$D,"THN",$E:$E,"IBM/Oracle",$F:$F,AF2,$H:$H,"x",$J:$J,"x")</f>
        <v>0</v>
      </c>
    </row>
    <row r="29" spans="1:32" x14ac:dyDescent="0.25">
      <c r="A29" s="15">
        <v>1</v>
      </c>
      <c r="B29">
        <v>233</v>
      </c>
      <c r="C29" t="s">
        <v>35</v>
      </c>
      <c r="D29" t="s">
        <v>3</v>
      </c>
      <c r="E29" t="s">
        <v>19</v>
      </c>
      <c r="F29" s="3">
        <v>3</v>
      </c>
      <c r="G29" s="3">
        <v>2</v>
      </c>
      <c r="H29" s="4" t="s">
        <v>20</v>
      </c>
      <c r="I29" s="4" t="s">
        <v>20</v>
      </c>
      <c r="J29" s="4" t="s">
        <v>20</v>
      </c>
      <c r="K29" s="4"/>
      <c r="N29" s="17" t="s">
        <v>19</v>
      </c>
      <c r="O29" s="16" t="s">
        <v>24</v>
      </c>
      <c r="P29" s="15">
        <f t="shared" si="2"/>
        <v>28</v>
      </c>
      <c r="Q29" s="15">
        <f>COUNTIFS($E:$E,"IBM/Oracle",$F:$F,Q2,$I:$I,"x",$J:$J,"x")</f>
        <v>0</v>
      </c>
      <c r="R29" s="15">
        <f>COUNTIFS($E:$E,"IBM/Oracle",$F:$F,R2,$I:$I,"x",$J:$J,"x")</f>
        <v>9</v>
      </c>
      <c r="S29" s="15">
        <f>COUNTIFS($E:$E,"IBM/Oracle",$F:$F,S2,$I:$I,"x",$J:$J,"x")</f>
        <v>14</v>
      </c>
      <c r="T29" s="15">
        <f>COUNTIFS($E:$E,"IBM/Oracle",$F:$F,T2,$I:$I,"x",$J:$J,"x")</f>
        <v>5</v>
      </c>
      <c r="V29" s="15">
        <f t="shared" si="0"/>
        <v>21</v>
      </c>
      <c r="W29" s="15">
        <f>COUNTIFS($D:$D,"NRG",$E:$E,"IBM/Oracle",$F:$F,W2,$I:$I,"x",$J:$J,"x")</f>
        <v>0</v>
      </c>
      <c r="X29" s="15">
        <f>COUNTIFS($D:$D,"NRG",$E:$E,"IBM/Oracle",$F:$F,X2,$I:$I,"x",$J:$J,"x")</f>
        <v>6</v>
      </c>
      <c r="Y29" s="15">
        <f>COUNTIFS($D:$D,"NRG",$E:$E,"IBM/Oracle",$F:$F,Y2,$I:$I,"x",$J:$J,"x")</f>
        <v>10</v>
      </c>
      <c r="Z29" s="15">
        <f>COUNTIFS($D:$D,"NRG",$E:$E,"IBM/Oracle",$F:$F,Z2,$I:$I,"x",$J:$J,"x")</f>
        <v>5</v>
      </c>
      <c r="AB29" s="15">
        <f t="shared" si="1"/>
        <v>2</v>
      </c>
      <c r="AC29" s="15">
        <f>COUNTIFS($D:$D,"THN",$E:$E,"IBM/Oracle",$F:$F,AC2,$I:$I,"x",$J:$J,"x")</f>
        <v>0</v>
      </c>
      <c r="AD29" s="15">
        <f>COUNTIFS($D:$D,"THN",$E:$E,"IBM/Oracle",$F:$F,AD2,$I:$I,"x",$J:$J,"x")</f>
        <v>1</v>
      </c>
      <c r="AE29" s="15">
        <f>COUNTIFS($D:$D,"THN",$E:$E,"IBM/Oracle",$F:$F,AE2,$I:$I,"x",$J:$J,"x")</f>
        <v>1</v>
      </c>
      <c r="AF29" s="15">
        <f>COUNTIFS($D:$D,"THN",$E:$E,"IBM/Oracle",$F:$F,AF2,$I:$I,"x",$J:$J,"x")</f>
        <v>0</v>
      </c>
    </row>
    <row r="30" spans="1:32" x14ac:dyDescent="0.25">
      <c r="A30" s="15">
        <v>1</v>
      </c>
      <c r="B30">
        <v>233</v>
      </c>
      <c r="C30" t="s">
        <v>35</v>
      </c>
      <c r="D30" t="s">
        <v>3</v>
      </c>
      <c r="E30" t="s">
        <v>19</v>
      </c>
      <c r="F30" s="3">
        <v>2</v>
      </c>
      <c r="G30" s="3">
        <v>3</v>
      </c>
      <c r="H30" s="4"/>
      <c r="I30" s="4" t="s">
        <v>20</v>
      </c>
      <c r="J30" s="4" t="s">
        <v>20</v>
      </c>
      <c r="K30" s="4"/>
      <c r="N30" s="17" t="s">
        <v>19</v>
      </c>
      <c r="O30" s="16" t="s">
        <v>26</v>
      </c>
      <c r="P30" s="15">
        <f t="shared" si="2"/>
        <v>16</v>
      </c>
      <c r="Q30" s="15">
        <f>COUNTIFS($E:$E,"IBM/Oracle",$F:$F,Q2,$I:$I,"x",$J:$J,"x",$H:$H,"x")</f>
        <v>0</v>
      </c>
      <c r="R30" s="15">
        <f>COUNTIFS($E:$E,"IBM/Oracle",$F:$F,R2,$I:$I,"x",$J:$J,"x",$H:$H,"x")</f>
        <v>4</v>
      </c>
      <c r="S30" s="15">
        <f>COUNTIFS($E:$E,"IBM/Oracle",$F:$F,S2,$I:$I,"x",$J:$J,"x",$H:$H,"x")</f>
        <v>8</v>
      </c>
      <c r="T30" s="15">
        <f>COUNTIFS($E:$E,"IBM/Oracle",$F:$F,T2,$I:$I,"x",$J:$J,"x",$H:$H,"x")</f>
        <v>4</v>
      </c>
      <c r="V30" s="15">
        <f t="shared" si="0"/>
        <v>11</v>
      </c>
      <c r="W30" s="15">
        <f>COUNTIFS($D:$D,"NRG",$E:$E,"IBM/Oracle",$F:$F,W2,$I:$I,"x",$J:$J,"x",$H:$H,"x")</f>
        <v>0</v>
      </c>
      <c r="X30" s="15">
        <f>COUNTIFS($D:$D,"NRG",$E:$E,"IBM/Oracle",$F:$F,X2,$I:$I,"x",$J:$J,"x",$H:$H,"x")</f>
        <v>3</v>
      </c>
      <c r="Y30" s="15">
        <f>COUNTIFS($D:$D,"NRG",$E:$E,"IBM/Oracle",$F:$F,Y2,$I:$I,"x",$J:$J,"x",$H:$H,"x")</f>
        <v>4</v>
      </c>
      <c r="Z30" s="15">
        <f>COUNTIFS($D:$D,"NRG",$E:$E,"IBM/Oracle",$F:$F,Z2,$I:$I,"x",$J:$J,"x",$H:$H,"x")</f>
        <v>4</v>
      </c>
      <c r="AB30" s="15">
        <f t="shared" si="1"/>
        <v>2</v>
      </c>
      <c r="AC30" s="15">
        <f>COUNTIFS($D:$D,"THN",$E:$E,"IBM/Oracle",$F:$F,AC2,$I:$I,"x",$J:$J,"x",$H:$H,"x")</f>
        <v>0</v>
      </c>
      <c r="AD30" s="15">
        <f>COUNTIFS($D:$D,"THN",$E:$E,"IBM/Oracle",$F:$F,AD2,$I:$I,"x",$J:$J,"x",$H:$H,"x")</f>
        <v>1</v>
      </c>
      <c r="AE30" s="15">
        <f>COUNTIFS($D:$D,"THN",$E:$E,"IBM/Oracle",$F:$F,AE2,$I:$I,"x",$J:$J,"x",$H:$H,"x")</f>
        <v>1</v>
      </c>
      <c r="AF30" s="15">
        <f>COUNTIFS($D:$D,"THN",$E:$E,"IBM/Oracle",$F:$F,AF2,$I:$I,"x",$J:$J,"x",$H:$H,"x")</f>
        <v>0</v>
      </c>
    </row>
    <row r="31" spans="1:32" x14ac:dyDescent="0.25">
      <c r="A31" s="15">
        <v>1</v>
      </c>
      <c r="B31">
        <v>233</v>
      </c>
      <c r="C31" t="s">
        <v>35</v>
      </c>
      <c r="D31" t="s">
        <v>3</v>
      </c>
      <c r="E31" t="s">
        <v>19</v>
      </c>
      <c r="F31" s="3">
        <v>2</v>
      </c>
      <c r="G31" s="3">
        <v>3</v>
      </c>
      <c r="H31" s="4"/>
      <c r="I31" s="5" t="s">
        <v>20</v>
      </c>
      <c r="J31" s="4" t="s">
        <v>20</v>
      </c>
      <c r="K31" s="4"/>
      <c r="N31" s="17" t="s">
        <v>19</v>
      </c>
      <c r="O31" s="16" t="s">
        <v>27</v>
      </c>
      <c r="P31" s="15">
        <f t="shared" si="2"/>
        <v>10</v>
      </c>
      <c r="Q31" s="15">
        <f>COUNTIFS($E:$E,"IBM/Oracle",$F:$F,Q2,$I:$I,"",$J:$J,"",$H:$H,"")</f>
        <v>0</v>
      </c>
      <c r="R31" s="15">
        <f>COUNTIFS($E:$E,"IBM/Oracle",$F:$F,R2,$I:$I,"",$J:$J,"",$H:$H,"")</f>
        <v>7</v>
      </c>
      <c r="S31" s="15">
        <f>COUNTIFS($E:$E,"IBM/Oracle",$F:$F,S2,$I:$I,"",$J:$J,"",$H:$H,"")</f>
        <v>3</v>
      </c>
      <c r="T31" s="15">
        <f>COUNTIFS($E:$E,"IBM/Oracle",$F:$F,T2,$I:$I,"",$J:$J,"",$H:$H,"")</f>
        <v>0</v>
      </c>
      <c r="V31" s="15">
        <f t="shared" si="0"/>
        <v>7</v>
      </c>
      <c r="W31" s="15">
        <f>COUNTIFS($D:$D,"NRG",$E:$E,"IBM/Oracle",$F:$F,W2,$I:$I,"",$J:$J,"",$H:$H,"")</f>
        <v>0</v>
      </c>
      <c r="X31" s="15">
        <f>COUNTIFS($D:$D,"NRG",$E:$E,"IBM/Oracle",$F:$F,X2,$I:$I,"",$J:$J,"",$H:$H,"")</f>
        <v>5</v>
      </c>
      <c r="Y31" s="15">
        <f>COUNTIFS($D:$D,"NRG",$E:$E,"IBM/Oracle",$F:$F,Y2,$I:$I,"",$J:$J,"",$H:$H,"")</f>
        <v>2</v>
      </c>
      <c r="Z31" s="15">
        <f>COUNTIFS($D:$D,"NRG",$E:$E,"IBM/Oracle",$F:$F,Z2,$I:$I,"",$J:$J,"",$H:$H,"")</f>
        <v>0</v>
      </c>
      <c r="AB31" s="15">
        <f t="shared" si="1"/>
        <v>0</v>
      </c>
      <c r="AC31" s="15">
        <f>COUNTIFS($D:$D,"THN",$E:$E,"IBM/Oracle",$F:$F,AC2,$I:$I,"",$J:$J,"",$H:$H,"")</f>
        <v>0</v>
      </c>
      <c r="AD31" s="15">
        <f>COUNTIFS($D:$D,"THN",$E:$E,"IBM/Oracle",$F:$F,AD2,$I:$I,"",$J:$J,"",$H:$H,"")</f>
        <v>0</v>
      </c>
      <c r="AE31" s="15">
        <f>COUNTIFS($D:$D,"THN",$E:$E,"IBM/Oracle",$F:$F,AE2,$I:$I,"",$J:$J,"",$H:$H,"")</f>
        <v>0</v>
      </c>
      <c r="AF31" s="15">
        <f>COUNTIFS($D:$D,"THN",$E:$E,"IBM/Oracle",$F:$F,AF2,$I:$I,"",$J:$J,"",$H:$H,"")</f>
        <v>0</v>
      </c>
    </row>
    <row r="32" spans="1:32" x14ac:dyDescent="0.25">
      <c r="A32" s="15">
        <v>1</v>
      </c>
      <c r="B32">
        <v>192</v>
      </c>
      <c r="C32" t="s">
        <v>36</v>
      </c>
      <c r="D32" t="s">
        <v>3</v>
      </c>
      <c r="E32" t="s">
        <v>37</v>
      </c>
      <c r="F32" s="6">
        <v>3</v>
      </c>
      <c r="G32" s="6">
        <v>0</v>
      </c>
      <c r="H32" s="6"/>
      <c r="I32" s="6" t="s">
        <v>30</v>
      </c>
      <c r="J32" s="6"/>
      <c r="K32" s="6"/>
      <c r="N32" s="17"/>
      <c r="P32" s="15"/>
      <c r="V32" s="15"/>
      <c r="AB32" s="15"/>
    </row>
    <row r="33" spans="1:32" x14ac:dyDescent="0.25">
      <c r="A33" s="15">
        <v>1</v>
      </c>
      <c r="B33">
        <v>192</v>
      </c>
      <c r="C33" t="s">
        <v>36</v>
      </c>
      <c r="D33" t="s">
        <v>3</v>
      </c>
      <c r="E33" t="s">
        <v>37</v>
      </c>
      <c r="F33" s="6">
        <v>1</v>
      </c>
      <c r="G33" s="6">
        <v>0</v>
      </c>
      <c r="H33" s="6"/>
      <c r="I33" s="6" t="s">
        <v>30</v>
      </c>
      <c r="J33" s="6"/>
      <c r="K33" s="6"/>
      <c r="N33" s="17" t="s">
        <v>38</v>
      </c>
      <c r="O33" s="16" t="s">
        <v>17</v>
      </c>
      <c r="P33" s="15">
        <f>SUM(R33:T33)</f>
        <v>34</v>
      </c>
      <c r="Q33" s="15">
        <f>COUNTIFS($E:$E,"IBM/Oracle",$G:$G,Q2)</f>
        <v>38</v>
      </c>
      <c r="R33" s="15">
        <f>COUNTIFS($E:$E,"IBM/Oracle",$G:$G,R2)</f>
        <v>12</v>
      </c>
      <c r="S33" s="15">
        <f>COUNTIFS($E:$E,"IBM/Oracle",$G:$G,S2)</f>
        <v>11</v>
      </c>
      <c r="T33" s="15">
        <f>COUNTIFS($E:$E,"IBM/Oracle",$G:$G,T2)</f>
        <v>11</v>
      </c>
      <c r="V33" s="15">
        <f t="shared" si="0"/>
        <v>27</v>
      </c>
      <c r="W33" s="15">
        <f>COUNTIFS($D:$D,"NRG",$E:$E,"IBM/Oracle",$G:$G,W2)</f>
        <v>21</v>
      </c>
      <c r="X33" s="15">
        <f>COUNTIFS($D:$D,"NRG",$E:$E,"IBM/Oracle",$G:$G,X2)</f>
        <v>8</v>
      </c>
      <c r="Y33" s="15">
        <f>COUNTIFS($D:$D,"NRG",$E:$E,"IBM/Oracle",$G:$G,Y2)</f>
        <v>8</v>
      </c>
      <c r="Z33" s="15">
        <f>COUNTIFS($D:$D,"NRG",$E:$E,"IBM/Oracle",$G:$G,Z2)</f>
        <v>11</v>
      </c>
      <c r="AB33" s="15">
        <f t="shared" si="1"/>
        <v>0</v>
      </c>
      <c r="AC33" s="15">
        <f>COUNTIFS($D:$D,"THN",$E:$E,"IBM/Oracle",$G:$G,AC2)</f>
        <v>6</v>
      </c>
      <c r="AD33" s="15">
        <f>COUNTIFS($D:$D,"THN",$E:$E,"IBM/Oracle",$G:$G,AD2)</f>
        <v>0</v>
      </c>
      <c r="AE33" s="15">
        <f>COUNTIFS($D:$D,"THN",$E:$E,"IBM/Oracle",$G:$G,AE2)</f>
        <v>0</v>
      </c>
      <c r="AF33" s="15">
        <f>COUNTIFS($D:$D,"THN",$E:$E,"IBM/Oracle",$G:$G,AF2)</f>
        <v>0</v>
      </c>
    </row>
    <row r="34" spans="1:32" x14ac:dyDescent="0.25">
      <c r="A34" s="15">
        <v>1</v>
      </c>
      <c r="B34">
        <v>192</v>
      </c>
      <c r="C34" t="s">
        <v>36</v>
      </c>
      <c r="D34" t="s">
        <v>3</v>
      </c>
      <c r="E34" t="s">
        <v>37</v>
      </c>
      <c r="F34" s="6">
        <v>2</v>
      </c>
      <c r="G34" s="6">
        <v>0</v>
      </c>
      <c r="H34" s="6"/>
      <c r="I34" s="6"/>
      <c r="J34" s="6"/>
      <c r="K34" s="6"/>
      <c r="N34" s="17" t="s">
        <v>38</v>
      </c>
      <c r="O34" s="16" t="s">
        <v>12</v>
      </c>
      <c r="P34" s="15">
        <f t="shared" si="2"/>
        <v>17</v>
      </c>
      <c r="Q34" s="15">
        <f>COUNTIFS($E:$E,"IBM/Oracle",$F:$F,Q2,$H:$H,"x")</f>
        <v>0</v>
      </c>
      <c r="R34" s="15">
        <f>COUNTIFS($E:$E,"IBM/Oracle",$G:$G,R2,$H:$H,"x")</f>
        <v>5</v>
      </c>
      <c r="S34" s="15">
        <f>COUNTIFS($E:$E,"IBM/Oracle",$G:$G,S2,$H:$H,"x")</f>
        <v>8</v>
      </c>
      <c r="T34" s="15">
        <f>COUNTIFS($E:$E,"IBM/Oracle",$G:$G,T2,$H:$H,"x")</f>
        <v>4</v>
      </c>
      <c r="V34" s="15">
        <f t="shared" si="0"/>
        <v>14</v>
      </c>
      <c r="W34" s="15">
        <f>COUNTIFS($D:$D,"NRG",$E:$E,"IBM/Oracle",$F:$F,W2,$H:$H,"x")</f>
        <v>0</v>
      </c>
      <c r="X34" s="15">
        <f>COUNTIFS($D:$D,"NRG",$E:$E,"IBM/Oracle",$F:$F,X2,$H:$H,"x")</f>
        <v>4</v>
      </c>
      <c r="Y34" s="15">
        <f>COUNTIFS($D:$D,"NRG",$E:$E,"IBM/Oracle",$F:$F,Y2,$H:$H,"x")</f>
        <v>5</v>
      </c>
      <c r="Z34" s="15">
        <f>COUNTIFS($D:$D,"NRG",$E:$E,"IBM/Oracle",$F:$F,Z2,$H:$H,"x")</f>
        <v>5</v>
      </c>
      <c r="AB34" s="15">
        <f t="shared" si="1"/>
        <v>4</v>
      </c>
      <c r="AC34" s="15">
        <f>COUNTIFS($D:$D,"THN",$E:$E,"IBM/Oracle",$F:$F,AC2,$H:$H,"x")</f>
        <v>0</v>
      </c>
      <c r="AD34" s="15">
        <f>COUNTIFS($D:$D,"THN",$E:$E,"IBM/Oracle",$F:$F,AD2,$H:$H,"x")</f>
        <v>3</v>
      </c>
      <c r="AE34" s="15">
        <f>COUNTIFS($D:$D,"THN",$E:$E,"IBM/Oracle",$F:$F,AE2,$H:$H,"x")</f>
        <v>1</v>
      </c>
      <c r="AF34" s="15">
        <f>COUNTIFS($D:$D,"THN",$E:$E,"IBM/Oracle",$F:$F,AF2,$H:$H,"x")</f>
        <v>0</v>
      </c>
    </row>
    <row r="35" spans="1:32" x14ac:dyDescent="0.25">
      <c r="A35" s="15">
        <v>1</v>
      </c>
      <c r="B35">
        <v>192</v>
      </c>
      <c r="C35" t="s">
        <v>36</v>
      </c>
      <c r="D35" t="s">
        <v>3</v>
      </c>
      <c r="E35" t="s">
        <v>37</v>
      </c>
      <c r="F35" s="6">
        <v>1</v>
      </c>
      <c r="G35" s="6">
        <v>0</v>
      </c>
      <c r="H35" s="6"/>
      <c r="I35" s="6"/>
      <c r="J35" s="6" t="s">
        <v>30</v>
      </c>
      <c r="K35" s="6"/>
      <c r="N35" s="17" t="s">
        <v>38</v>
      </c>
      <c r="O35" s="16" t="s">
        <v>13</v>
      </c>
      <c r="P35" s="15">
        <f t="shared" si="2"/>
        <v>25</v>
      </c>
      <c r="Q35" s="15">
        <f>COUNTIFS($E:$E,"IBM/Oracle",$F:$F,Q2,$I:$I,"x")</f>
        <v>0</v>
      </c>
      <c r="R35" s="15">
        <f>COUNTIFS($E:$E,"IBM/Oracle",$G:$G,R2,$I:$I,"x")</f>
        <v>9</v>
      </c>
      <c r="S35" s="15">
        <f>COUNTIFS($E:$E,"IBM/Oracle",$G:$G,S2,$I:$I,"x")</f>
        <v>7</v>
      </c>
      <c r="T35" s="15">
        <f>COUNTIFS($E:$E,"IBM/Oracle",$G:$G,T2,$I:$I,"x")</f>
        <v>9</v>
      </c>
      <c r="V35" s="15">
        <f t="shared" si="0"/>
        <v>38</v>
      </c>
      <c r="W35" s="15">
        <f>COUNTIFS($D:$D,"NRG",$E:$E,"IBM/Oracle",$F:$F,W2,$I:$I,"x")</f>
        <v>0</v>
      </c>
      <c r="X35" s="15">
        <f>COUNTIFS($D:$D,"NRG",$E:$E,"IBM/Oracle",$F:$F,X2,$I:$I,"x")</f>
        <v>16</v>
      </c>
      <c r="Y35" s="15">
        <f>COUNTIFS($D:$D,"NRG",$E:$E,"IBM/Oracle",$F:$F,Y2,$I:$I,"x")</f>
        <v>14</v>
      </c>
      <c r="Z35" s="15">
        <f>COUNTIFS($D:$D,"NRG",$E:$E,"IBM/Oracle",$F:$F,Z2,$I:$I,"x")</f>
        <v>8</v>
      </c>
      <c r="AB35" s="15">
        <f t="shared" si="1"/>
        <v>4</v>
      </c>
      <c r="AC35" s="15">
        <f>COUNTIFS($D:$D,"THN",$E:$E,"IBM/Oracle",$F:$F,AC2,$I:$I,"x")</f>
        <v>0</v>
      </c>
      <c r="AD35" s="15">
        <f>COUNTIFS($D:$D,"THN",$E:$E,"IBM/Oracle",$F:$F,AD2,$I:$I,"x")</f>
        <v>1</v>
      </c>
      <c r="AE35" s="15">
        <f>COUNTIFS($D:$D,"THN",$E:$E,"IBM/Oracle",$F:$F,AE2,$I:$I,"x")</f>
        <v>3</v>
      </c>
      <c r="AF35" s="15">
        <f>COUNTIFS($D:$D,"THN",$E:$E,"IBM/Oracle",$F:$F,AF2,$I:$I,"x")</f>
        <v>0</v>
      </c>
    </row>
    <row r="36" spans="1:32" x14ac:dyDescent="0.25">
      <c r="A36" s="15">
        <v>1</v>
      </c>
      <c r="B36">
        <v>192</v>
      </c>
      <c r="C36" t="s">
        <v>36</v>
      </c>
      <c r="D36" t="s">
        <v>3</v>
      </c>
      <c r="E36" t="s">
        <v>37</v>
      </c>
      <c r="F36" s="6">
        <v>1</v>
      </c>
      <c r="G36" s="6">
        <v>0</v>
      </c>
      <c r="H36" s="6"/>
      <c r="I36" s="6"/>
      <c r="J36" s="6"/>
      <c r="K36" s="6"/>
      <c r="N36" s="17" t="s">
        <v>38</v>
      </c>
      <c r="O36" s="16" t="s">
        <v>14</v>
      </c>
      <c r="P36" s="15">
        <f t="shared" si="2"/>
        <v>21</v>
      </c>
      <c r="Q36" s="15">
        <f>COUNTIFS($E:$E,"IBM/Oracle",$F:$F,Q2,$J:$J,"x")</f>
        <v>0</v>
      </c>
      <c r="R36" s="15">
        <f>COUNTIFS($E:$E,"IBM/Oracle",$G:$G,R2,$J:$J,"x")</f>
        <v>7</v>
      </c>
      <c r="S36" s="15">
        <f>COUNTIFS($E:$E,"IBM/Oracle",$G:$G,S2,$J:$J,"x")</f>
        <v>7</v>
      </c>
      <c r="T36" s="15">
        <f>COUNTIFS($E:$E,"IBM/Oracle",$G:$G,T2,$J:$J,"x")</f>
        <v>7</v>
      </c>
      <c r="V36" s="15">
        <f t="shared" si="0"/>
        <v>22</v>
      </c>
      <c r="W36" s="15">
        <f>COUNTIFS($D:$D,"NRG",$E:$E,"IBM/Oracle",$F:$F,W2,$J:$J,"x")</f>
        <v>0</v>
      </c>
      <c r="X36" s="15">
        <f>COUNTIFS($D:$D,"NRG",$E:$E,"IBM/Oracle",$F:$F,X2,$J:$J,"x")</f>
        <v>6</v>
      </c>
      <c r="Y36" s="15">
        <f>COUNTIFS($D:$D,"NRG",$E:$E,"IBM/Oracle",$F:$F,Y2,$J:$J,"x")</f>
        <v>11</v>
      </c>
      <c r="Z36" s="15">
        <f>COUNTIFS($D:$D,"NRG",$E:$E,"IBM/Oracle",$F:$F,Z2,$J:$J,"x")</f>
        <v>5</v>
      </c>
      <c r="AB36" s="15">
        <f t="shared" si="1"/>
        <v>4</v>
      </c>
      <c r="AC36" s="15">
        <f>COUNTIFS($D:$D,"THN",$E:$E,"IBM/Oracle",$F:$F,AC2,$J:$J,"x")</f>
        <v>0</v>
      </c>
      <c r="AD36" s="15">
        <f>COUNTIFS($D:$D,"THN",$E:$E,"IBM/Oracle",$F:$F,AD2,$J:$J,"x")</f>
        <v>3</v>
      </c>
      <c r="AE36" s="15">
        <f>COUNTIFS($D:$D,"THN",$E:$E,"IBM/Oracle",$F:$F,AE2,$J:$J,"x")</f>
        <v>1</v>
      </c>
      <c r="AF36" s="15">
        <f>COUNTIFS($D:$D,"THN",$E:$E,"IBM/Oracle",$F:$F,AF2,$J:$J,"x")</f>
        <v>0</v>
      </c>
    </row>
    <row r="37" spans="1:32" x14ac:dyDescent="0.25">
      <c r="A37" s="15">
        <v>1</v>
      </c>
      <c r="B37">
        <v>192</v>
      </c>
      <c r="C37" t="s">
        <v>36</v>
      </c>
      <c r="D37" t="s">
        <v>3</v>
      </c>
      <c r="E37" t="s">
        <v>37</v>
      </c>
      <c r="F37" s="6">
        <v>1</v>
      </c>
      <c r="G37" s="6">
        <v>0</v>
      </c>
      <c r="H37" s="6"/>
      <c r="I37" s="6" t="s">
        <v>30</v>
      </c>
      <c r="J37" s="6"/>
      <c r="K37" s="6"/>
      <c r="N37" s="17" t="s">
        <v>38</v>
      </c>
      <c r="O37" s="16" t="s">
        <v>22</v>
      </c>
      <c r="P37" s="15">
        <f t="shared" si="2"/>
        <v>13</v>
      </c>
      <c r="Q37" s="15">
        <f>COUNTIFS($E:$E,"IBM/Oracle",$F:$F,Q2,$H:$H,"x",$I:$I,"x")</f>
        <v>0</v>
      </c>
      <c r="R37" s="15">
        <f>COUNTIFS($E:$E,"IBM/Oracle",$G:$G,R2,$H:$H,"x",$I:$I,"x")</f>
        <v>4</v>
      </c>
      <c r="S37" s="15">
        <f>COUNTIFS($E:$E,"IBM/Oracle",$G:$G,S2,$H:$H,"x",$I:$I,"x")</f>
        <v>5</v>
      </c>
      <c r="T37" s="15">
        <f>COUNTIFS($E:$E,"IBM/Oracle",$G:$G,T2,$H:$H,"x",$I:$I,"x")</f>
        <v>4</v>
      </c>
      <c r="V37" s="15">
        <f t="shared" si="0"/>
        <v>12</v>
      </c>
      <c r="W37" s="15">
        <f>COUNTIFS($D:$D,"NRG",$E:$E,"IBM/Oracle",$F:$F,W2,$H:$H,"x",$I:$I,"x")</f>
        <v>0</v>
      </c>
      <c r="X37" s="15">
        <f>COUNTIFS($D:$D,"NRG",$E:$E,"IBM/Oracle",$F:$F,X2,$H:$H,"x",$I:$I,"x")</f>
        <v>4</v>
      </c>
      <c r="Y37" s="15">
        <f>COUNTIFS($D:$D,"NRG",$E:$E,"IBM/Oracle",$F:$F,Y2,$H:$H,"x",$I:$I,"x")</f>
        <v>4</v>
      </c>
      <c r="Z37" s="15">
        <f>COUNTIFS($D:$D,"NRG",$E:$E,"IBM/Oracle",$F:$F,Z2,$H:$H,"x",$I:$I,"x")</f>
        <v>4</v>
      </c>
      <c r="AB37" s="15">
        <f t="shared" si="1"/>
        <v>2</v>
      </c>
      <c r="AC37" s="15">
        <f>COUNTIFS($D:$D,"THN",$E:$E,"IBM/Oracle",$F:$F,AC2,$H:$H,"x",$I:$I,"x")</f>
        <v>0</v>
      </c>
      <c r="AD37" s="15">
        <f>COUNTIFS($D:$D,"THN",$E:$E,"IBM/Oracle",$F:$F,AD2,$H:$H,"x",$I:$I,"x")</f>
        <v>1</v>
      </c>
      <c r="AE37" s="15">
        <f>COUNTIFS($D:$D,"THN",$E:$E,"IBM/Oracle",$F:$F,AE2,$H:$H,"x",$I:$I,"x")</f>
        <v>1</v>
      </c>
      <c r="AF37" s="15">
        <f>COUNTIFS($D:$D,"THN",$E:$E,"IBM/Oracle",$F:$F,AF2,$H:$H,"x",$I:$I,"x")</f>
        <v>0</v>
      </c>
    </row>
    <row r="38" spans="1:32" x14ac:dyDescent="0.25">
      <c r="A38" s="15">
        <v>1</v>
      </c>
      <c r="B38">
        <v>192</v>
      </c>
      <c r="C38" t="s">
        <v>36</v>
      </c>
      <c r="D38" t="s">
        <v>3</v>
      </c>
      <c r="E38" t="s">
        <v>37</v>
      </c>
      <c r="F38" s="6">
        <v>1</v>
      </c>
      <c r="G38" s="6">
        <v>0</v>
      </c>
      <c r="H38" s="6"/>
      <c r="I38" s="6" t="s">
        <v>30</v>
      </c>
      <c r="J38" s="6"/>
      <c r="K38" s="6"/>
      <c r="N38" s="17" t="s">
        <v>38</v>
      </c>
      <c r="O38" s="16" t="s">
        <v>23</v>
      </c>
      <c r="P38" s="15">
        <f t="shared" si="2"/>
        <v>12</v>
      </c>
      <c r="Q38" s="15">
        <f>COUNTIFS($E:$E,"IBM/Oracle",$F:$F,Q2,$H:$H,"x",$J:$J,"x")</f>
        <v>0</v>
      </c>
      <c r="R38" s="15">
        <f>COUNTIFS($E:$E,"IBM/Oracle",$G:$G,R2,$H:$H,"x",$J:$J,"x")</f>
        <v>4</v>
      </c>
      <c r="S38" s="15">
        <f>COUNTIFS($E:$E,"IBM/Oracle",$G:$G,S2,$H:$H,"x",$J:$J,"x")</f>
        <v>4</v>
      </c>
      <c r="T38" s="15">
        <f>COUNTIFS($E:$E,"IBM/Oracle",$G:$G,T2,$H:$H,"x",$J:$J,"x")</f>
        <v>4</v>
      </c>
      <c r="V38" s="15">
        <f t="shared" si="0"/>
        <v>11</v>
      </c>
      <c r="W38" s="15">
        <f>COUNTIFS($D:$D,"NRG",$E:$E,"IBM/Oracle",$F:$F,W2,$H:$H,"x",$J:$J,"x")</f>
        <v>0</v>
      </c>
      <c r="X38" s="15">
        <f>COUNTIFS($D:$D,"NRG",$E:$E,"IBM/Oracle",$F:$F,X2,$H:$H,"x",$J:$J,"x")</f>
        <v>3</v>
      </c>
      <c r="Y38" s="15">
        <f>COUNTIFS($D:$D,"NRG",$E:$E,"IBM/Oracle",$F:$F,Y2,$H:$H,"x",$J:$J,"x")</f>
        <v>4</v>
      </c>
      <c r="Z38" s="15">
        <f>COUNTIFS($D:$D,"NRG",$E:$E,"IBM/Oracle",$F:$F,Z2,$H:$H,"x",$J:$J,"x")</f>
        <v>4</v>
      </c>
      <c r="AB38" s="15">
        <f t="shared" si="1"/>
        <v>4</v>
      </c>
      <c r="AC38" s="15">
        <f>COUNTIFS($D:$D,"THN",$E:$E,"IBM/Oracle",$F:$F,AC2,$H:$H,"x",$J:$J,"x")</f>
        <v>0</v>
      </c>
      <c r="AD38" s="15">
        <f>COUNTIFS($D:$D,"THN",$E:$E,"IBM/Oracle",$F:$F,AD2,$H:$H,"x",$J:$J,"x")</f>
        <v>3</v>
      </c>
      <c r="AE38" s="15">
        <f>COUNTIFS($D:$D,"THN",$E:$E,"IBM/Oracle",$F:$F,AE2,$H:$H,"x",$J:$J,"x")</f>
        <v>1</v>
      </c>
      <c r="AF38" s="15">
        <f>COUNTIFS($D:$D,"THN",$E:$E,"IBM/Oracle",$F:$F,AF2,$H:$H,"x",$J:$J,"x")</f>
        <v>0</v>
      </c>
    </row>
    <row r="39" spans="1:32" x14ac:dyDescent="0.25">
      <c r="A39" s="15">
        <v>1</v>
      </c>
      <c r="B39">
        <v>192</v>
      </c>
      <c r="C39" t="s">
        <v>36</v>
      </c>
      <c r="D39" t="s">
        <v>3</v>
      </c>
      <c r="E39" t="s">
        <v>37</v>
      </c>
      <c r="F39" s="6">
        <v>1</v>
      </c>
      <c r="G39" s="6">
        <v>0</v>
      </c>
      <c r="H39" s="6"/>
      <c r="I39" s="6" t="s">
        <v>30</v>
      </c>
      <c r="J39" s="6"/>
      <c r="K39" s="6"/>
      <c r="N39" s="17" t="s">
        <v>38</v>
      </c>
      <c r="O39" s="16" t="s">
        <v>24</v>
      </c>
      <c r="P39" s="15">
        <f t="shared" si="2"/>
        <v>19</v>
      </c>
      <c r="Q39" s="15">
        <f>COUNTIFS($E:$E,"IBM/Oracle",$F:$F,Q2,$I:$I,"x",$J:$J,"x")</f>
        <v>0</v>
      </c>
      <c r="R39" s="15">
        <f>COUNTIFS($E:$E,"IBM/Oracle",$G:$G,R2,$I:$I,"x",$J:$J,"x")</f>
        <v>6</v>
      </c>
      <c r="S39" s="15">
        <f>COUNTIFS($E:$E,"IBM/Oracle",$G:$G,S2,$I:$I,"x",$J:$J,"x")</f>
        <v>6</v>
      </c>
      <c r="T39" s="15">
        <f>COUNTIFS($E:$E,"IBM/Oracle",$G:$G,T2,$I:$I,"x",$J:$J,"x")</f>
        <v>7</v>
      </c>
      <c r="V39" s="15">
        <f t="shared" si="0"/>
        <v>21</v>
      </c>
      <c r="W39" s="15">
        <f>COUNTIFS($D:$D,"NRG",$E:$E,"IBM/Oracle",$F:$F,W2,$I:$I,"x",$J:$J,"x")</f>
        <v>0</v>
      </c>
      <c r="X39" s="15">
        <f>COUNTIFS($D:$D,"NRG",$E:$E,"IBM/Oracle",$F:$F,X2,$I:$I,"x",$J:$J,"x")</f>
        <v>6</v>
      </c>
      <c r="Y39" s="15">
        <f>COUNTIFS($D:$D,"NRG",$E:$E,"IBM/Oracle",$F:$F,Y2,$I:$I,"x",$J:$J,"x")</f>
        <v>10</v>
      </c>
      <c r="Z39" s="15">
        <f>COUNTIFS($D:$D,"NRG",$E:$E,"IBM/Oracle",$F:$F,Z2,$I:$I,"x",$J:$J,"x")</f>
        <v>5</v>
      </c>
      <c r="AB39" s="15">
        <f t="shared" si="1"/>
        <v>2</v>
      </c>
      <c r="AC39" s="15">
        <f>COUNTIFS($D:$D,"THN",$E:$E,"IBM/Oracle",$F:$F,AC2,$I:$I,"x",$J:$J,"x")</f>
        <v>0</v>
      </c>
      <c r="AD39" s="15">
        <f>COUNTIFS($D:$D,"THN",$E:$E,"IBM/Oracle",$F:$F,AD2,$I:$I,"x",$J:$J,"x")</f>
        <v>1</v>
      </c>
      <c r="AE39" s="15">
        <f>COUNTIFS($D:$D,"THN",$E:$E,"IBM/Oracle",$F:$F,AE2,$I:$I,"x",$J:$J,"x")</f>
        <v>1</v>
      </c>
      <c r="AF39" s="15">
        <f>COUNTIFS($D:$D,"THN",$E:$E,"IBM/Oracle",$F:$F,AF2,$I:$I,"x",$J:$J,"x")</f>
        <v>0</v>
      </c>
    </row>
    <row r="40" spans="1:32" x14ac:dyDescent="0.25">
      <c r="A40" s="15">
        <v>1</v>
      </c>
      <c r="B40">
        <v>192</v>
      </c>
      <c r="C40" t="s">
        <v>36</v>
      </c>
      <c r="D40" t="s">
        <v>3</v>
      </c>
      <c r="E40" t="s">
        <v>37</v>
      </c>
      <c r="F40" s="6">
        <v>1</v>
      </c>
      <c r="G40" s="6">
        <v>0</v>
      </c>
      <c r="H40" s="6"/>
      <c r="I40" s="6" t="s">
        <v>30</v>
      </c>
      <c r="J40" s="6"/>
      <c r="K40" s="6"/>
      <c r="N40" s="17" t="s">
        <v>38</v>
      </c>
      <c r="O40" s="16" t="s">
        <v>26</v>
      </c>
      <c r="P40" s="15">
        <f t="shared" si="2"/>
        <v>12</v>
      </c>
      <c r="Q40" s="15">
        <f>COUNTIFS($E:$E,"IBM/Oracle",$F:$F,Q2,$I:$I,"x",$J:$J,"x",$H:$H,"x")</f>
        <v>0</v>
      </c>
      <c r="R40" s="15">
        <f>COUNTIFS($E:$E,"IBM/Oracle",$G:$G,R2,$I:$I,"x",$J:$J,"x",$H:$H,"x")</f>
        <v>4</v>
      </c>
      <c r="S40" s="15">
        <f>COUNTIFS($E:$E,"IBM/Oracle",$G:$G,S2,$I:$I,"x",$J:$J,"x",$H:$H,"x")</f>
        <v>4</v>
      </c>
      <c r="T40" s="15">
        <f>COUNTIFS($E:$E,"IBM/Oracle",$G:$G,T2,$I:$I,"x",$J:$J,"x",$H:$H,"x")</f>
        <v>4</v>
      </c>
      <c r="V40" s="15">
        <f t="shared" si="0"/>
        <v>11</v>
      </c>
      <c r="W40" s="15">
        <f>COUNTIFS($D:$D,"NRG",$E:$E,"IBM/Oracle",$F:$F,W2,$I:$I,"x",$J:$J,"x",$H:$H,"x")</f>
        <v>0</v>
      </c>
      <c r="X40" s="15">
        <f>COUNTIFS($D:$D,"NRG",$E:$E,"IBM/Oracle",$F:$F,X2,$I:$I,"x",$J:$J,"x",$H:$H,"x")</f>
        <v>3</v>
      </c>
      <c r="Y40" s="15">
        <f>COUNTIFS($D:$D,"NRG",$E:$E,"IBM/Oracle",$F:$F,Y2,$I:$I,"x",$J:$J,"x",$H:$H,"x")</f>
        <v>4</v>
      </c>
      <c r="Z40" s="15">
        <f>COUNTIFS($D:$D,"NRG",$E:$E,"IBM/Oracle",$F:$F,Z2,$I:$I,"x",$J:$J,"x",$H:$H,"x")</f>
        <v>4</v>
      </c>
      <c r="AB40" s="15">
        <f t="shared" si="1"/>
        <v>2</v>
      </c>
      <c r="AC40" s="15">
        <f>COUNTIFS($D:$D,"THN",$E:$E,"IBM/Oracle",$F:$F,AC2,$I:$I,"x",$J:$J,"x",$H:$H,"x")</f>
        <v>0</v>
      </c>
      <c r="AD40" s="15">
        <f>COUNTIFS($D:$D,"THN",$E:$E,"IBM/Oracle",$F:$F,AD2,$I:$I,"x",$J:$J,"x",$H:$H,"x")</f>
        <v>1</v>
      </c>
      <c r="AE40" s="15">
        <f>COUNTIFS($D:$D,"THN",$E:$E,"IBM/Oracle",$F:$F,AE2,$I:$I,"x",$J:$J,"x",$H:$H,"x")</f>
        <v>1</v>
      </c>
      <c r="AF40" s="15">
        <f>COUNTIFS($D:$D,"THN",$E:$E,"IBM/Oracle",$F:$F,AF2,$I:$I,"x",$J:$J,"x",$H:$H,"x")</f>
        <v>0</v>
      </c>
    </row>
    <row r="41" spans="1:32" x14ac:dyDescent="0.25">
      <c r="A41" s="15">
        <v>1</v>
      </c>
      <c r="B41">
        <v>192</v>
      </c>
      <c r="C41" t="s">
        <v>36</v>
      </c>
      <c r="D41" t="s">
        <v>3</v>
      </c>
      <c r="E41" t="s">
        <v>37</v>
      </c>
      <c r="F41" s="6">
        <v>2</v>
      </c>
      <c r="G41" s="6">
        <v>0</v>
      </c>
      <c r="H41" s="6"/>
      <c r="I41" s="6" t="s">
        <v>30</v>
      </c>
      <c r="J41" s="6"/>
      <c r="K41" s="6"/>
      <c r="N41" s="17" t="s">
        <v>38</v>
      </c>
      <c r="O41" s="16" t="s">
        <v>27</v>
      </c>
      <c r="P41" s="15">
        <f t="shared" si="2"/>
        <v>3</v>
      </c>
      <c r="Q41" s="15">
        <f>COUNTIFS($E:$E,"IBM/Oracle",$F:$F,Q2,$I:$I,"",$J:$J,"",$H:$H,"")</f>
        <v>0</v>
      </c>
      <c r="R41" s="15">
        <f>COUNTIFS($E:$E,"IBM/Oracle",$G:$G,R2,$I:$I,"",$J:$J,"",$H:$H,"")</f>
        <v>1</v>
      </c>
      <c r="S41" s="15">
        <f>COUNTIFS($E:$E,"IBM/Oracle",$G:$G,S2,$I:$I,"",$J:$J,"",$H:$H,"")</f>
        <v>0</v>
      </c>
      <c r="T41" s="15">
        <f>COUNTIFS($E:$E,"IBM/Oracle",$G:$G,T2,$I:$I,"",$J:$J,"",$H:$H,"")</f>
        <v>2</v>
      </c>
      <c r="V41" s="15">
        <f t="shared" si="0"/>
        <v>7</v>
      </c>
      <c r="W41" s="15">
        <f>COUNTIFS($D:$D,"NRG",$E:$E,"IBM/Oracle",$F:$F,W2,$I:$I,"",$J:$J,"",$H:$H,"")</f>
        <v>0</v>
      </c>
      <c r="X41" s="15">
        <f>COUNTIFS($D:$D,"NRG",$E:$E,"IBM/Oracle",$F:$F,X2,$I:$I,"",$J:$J,"",$H:$H,"")</f>
        <v>5</v>
      </c>
      <c r="Y41" s="15">
        <f>COUNTIFS($D:$D,"NRG",$E:$E,"IBM/Oracle",$F:$F,Y2,$I:$I,"",$J:$J,"",$H:$H,"")</f>
        <v>2</v>
      </c>
      <c r="Z41" s="15">
        <f>COUNTIFS($D:$D,"NRG",$E:$E,"IBM/Oracle",$F:$F,Z2,$I:$I,"",$J:$J,"",$H:$H,"")</f>
        <v>0</v>
      </c>
      <c r="AB41" s="15">
        <f t="shared" si="1"/>
        <v>0</v>
      </c>
      <c r="AC41" s="15">
        <f>COUNTIFS($D:$D,"THN",$E:$E,"IBM/Oracle",$F:$F,AC2,$I:$I,"",$J:$J,"",$H:$H,"")</f>
        <v>0</v>
      </c>
      <c r="AD41" s="15">
        <f>COUNTIFS($D:$D,"THN",$E:$E,"IBM/Oracle",$F:$F,AD2,$I:$I,"",$J:$J,"",$H:$H,"")</f>
        <v>0</v>
      </c>
      <c r="AE41" s="15">
        <f>COUNTIFS($D:$D,"THN",$E:$E,"IBM/Oracle",$F:$F,AE2,$I:$I,"",$J:$J,"",$H:$H,"")</f>
        <v>0</v>
      </c>
      <c r="AF41" s="15">
        <f>COUNTIFS($D:$D,"THN",$E:$E,"IBM/Oracle",$F:$F,AF2,$I:$I,"",$J:$J,"",$H:$H,"")</f>
        <v>0</v>
      </c>
    </row>
    <row r="42" spans="1:32" x14ac:dyDescent="0.25">
      <c r="A42" s="15">
        <v>1</v>
      </c>
      <c r="B42">
        <v>194</v>
      </c>
      <c r="C42" t="s">
        <v>18</v>
      </c>
      <c r="D42" t="s">
        <v>3</v>
      </c>
      <c r="E42" t="s">
        <v>37</v>
      </c>
      <c r="F42" s="3">
        <v>3</v>
      </c>
      <c r="G42" s="3">
        <v>0</v>
      </c>
      <c r="H42" s="4" t="s">
        <v>20</v>
      </c>
      <c r="I42" s="4" t="s">
        <v>20</v>
      </c>
      <c r="J42" s="4" t="s">
        <v>20</v>
      </c>
      <c r="K42" s="4"/>
    </row>
    <row r="43" spans="1:32" x14ac:dyDescent="0.25">
      <c r="A43" s="15">
        <v>1</v>
      </c>
      <c r="B43">
        <v>194</v>
      </c>
      <c r="C43" t="s">
        <v>18</v>
      </c>
      <c r="D43" t="s">
        <v>3</v>
      </c>
      <c r="E43" t="s">
        <v>37</v>
      </c>
      <c r="F43" s="3">
        <v>2</v>
      </c>
      <c r="G43" s="3">
        <v>0</v>
      </c>
      <c r="H43" s="4"/>
      <c r="I43" s="5"/>
      <c r="J43" s="4"/>
      <c r="K43" s="4"/>
    </row>
    <row r="44" spans="1:32" x14ac:dyDescent="0.25">
      <c r="A44" s="15">
        <v>1</v>
      </c>
      <c r="B44">
        <v>194</v>
      </c>
      <c r="C44" t="s">
        <v>18</v>
      </c>
      <c r="D44" t="s">
        <v>3</v>
      </c>
      <c r="E44" t="s">
        <v>37</v>
      </c>
      <c r="F44" s="3">
        <v>1</v>
      </c>
      <c r="G44" s="3">
        <v>0</v>
      </c>
      <c r="H44" s="4"/>
      <c r="I44" s="4" t="s">
        <v>20</v>
      </c>
      <c r="J44" s="4"/>
      <c r="K44" s="4"/>
    </row>
    <row r="45" spans="1:32" x14ac:dyDescent="0.25">
      <c r="A45" s="15">
        <v>1</v>
      </c>
      <c r="B45">
        <v>194</v>
      </c>
      <c r="C45" t="s">
        <v>18</v>
      </c>
      <c r="D45" t="s">
        <v>3</v>
      </c>
      <c r="E45" t="s">
        <v>37</v>
      </c>
      <c r="F45" s="3">
        <v>3</v>
      </c>
      <c r="G45" s="3">
        <v>0</v>
      </c>
      <c r="H45" s="4"/>
      <c r="I45" s="4" t="s">
        <v>20</v>
      </c>
      <c r="J45" s="4"/>
      <c r="K45" s="4"/>
    </row>
    <row r="46" spans="1:32" x14ac:dyDescent="0.25">
      <c r="A46" s="15">
        <v>1</v>
      </c>
      <c r="B46">
        <v>194</v>
      </c>
      <c r="C46" t="s">
        <v>18</v>
      </c>
      <c r="D46" t="s">
        <v>3</v>
      </c>
      <c r="E46" t="s">
        <v>37</v>
      </c>
      <c r="F46" s="3">
        <v>3</v>
      </c>
      <c r="G46" s="3">
        <v>0</v>
      </c>
      <c r="H46" s="4"/>
      <c r="I46" s="4" t="s">
        <v>20</v>
      </c>
      <c r="J46" s="4" t="s">
        <v>20</v>
      </c>
      <c r="K46" s="4"/>
    </row>
    <row r="47" spans="1:32" x14ac:dyDescent="0.25">
      <c r="A47" s="15">
        <v>1</v>
      </c>
      <c r="B47">
        <v>194</v>
      </c>
      <c r="C47" t="s">
        <v>18</v>
      </c>
      <c r="D47" t="s">
        <v>3</v>
      </c>
      <c r="E47" t="s">
        <v>37</v>
      </c>
      <c r="F47" s="3">
        <v>2</v>
      </c>
      <c r="G47" s="3">
        <v>0</v>
      </c>
      <c r="H47" s="4"/>
      <c r="I47" s="5"/>
      <c r="J47" s="4"/>
      <c r="K47" s="4"/>
    </row>
    <row r="48" spans="1:32" x14ac:dyDescent="0.25">
      <c r="A48" s="15">
        <v>1</v>
      </c>
      <c r="B48">
        <v>194</v>
      </c>
      <c r="C48" t="s">
        <v>18</v>
      </c>
      <c r="D48" t="s">
        <v>3</v>
      </c>
      <c r="E48" t="s">
        <v>37</v>
      </c>
      <c r="F48" s="3">
        <v>2</v>
      </c>
      <c r="G48" s="3">
        <v>0</v>
      </c>
      <c r="H48" s="4"/>
      <c r="I48" s="4" t="s">
        <v>20</v>
      </c>
      <c r="J48" s="4"/>
      <c r="K48" s="4"/>
    </row>
    <row r="49" spans="1:14" x14ac:dyDescent="0.25">
      <c r="A49" s="15">
        <v>1</v>
      </c>
      <c r="B49">
        <v>194</v>
      </c>
      <c r="C49" t="s">
        <v>18</v>
      </c>
      <c r="D49" t="s">
        <v>3</v>
      </c>
      <c r="E49" t="s">
        <v>37</v>
      </c>
      <c r="F49" s="3">
        <v>2</v>
      </c>
      <c r="G49" s="3">
        <v>0</v>
      </c>
      <c r="H49" s="4"/>
      <c r="I49" s="4" t="s">
        <v>20</v>
      </c>
      <c r="J49" s="4"/>
      <c r="K49" s="4"/>
      <c r="N49" s="17"/>
    </row>
    <row r="50" spans="1:14" x14ac:dyDescent="0.25">
      <c r="A50" s="15">
        <v>1</v>
      </c>
      <c r="B50">
        <v>194</v>
      </c>
      <c r="C50" t="s">
        <v>18</v>
      </c>
      <c r="D50" t="s">
        <v>3</v>
      </c>
      <c r="E50" t="s">
        <v>37</v>
      </c>
      <c r="F50" s="3">
        <v>2</v>
      </c>
      <c r="G50" s="3">
        <v>0</v>
      </c>
      <c r="H50" s="4"/>
      <c r="I50" s="4" t="s">
        <v>20</v>
      </c>
      <c r="J50" s="4"/>
      <c r="K50" s="4"/>
      <c r="N50" s="17"/>
    </row>
    <row r="51" spans="1:14" x14ac:dyDescent="0.25">
      <c r="A51" s="15">
        <v>1</v>
      </c>
      <c r="B51">
        <v>194</v>
      </c>
      <c r="C51" t="s">
        <v>18</v>
      </c>
      <c r="D51" t="s">
        <v>3</v>
      </c>
      <c r="E51" t="s">
        <v>37</v>
      </c>
      <c r="F51" s="3">
        <v>2</v>
      </c>
      <c r="G51" s="3">
        <v>0</v>
      </c>
      <c r="H51" s="4"/>
      <c r="I51" s="4" t="s">
        <v>20</v>
      </c>
      <c r="J51" s="4"/>
      <c r="K51" s="4"/>
      <c r="N51" s="17"/>
    </row>
    <row r="52" spans="1:14" x14ac:dyDescent="0.25">
      <c r="A52" s="15">
        <v>1</v>
      </c>
      <c r="B52">
        <v>195</v>
      </c>
      <c r="C52" t="s">
        <v>39</v>
      </c>
      <c r="D52" t="s">
        <v>3</v>
      </c>
      <c r="E52" t="s">
        <v>37</v>
      </c>
      <c r="F52" s="3">
        <v>3</v>
      </c>
      <c r="G52" s="3">
        <v>0</v>
      </c>
      <c r="H52" s="4"/>
      <c r="I52" s="5" t="s">
        <v>30</v>
      </c>
      <c r="J52" s="4"/>
      <c r="K52" s="4"/>
    </row>
    <row r="53" spans="1:14" x14ac:dyDescent="0.25">
      <c r="A53" s="15">
        <v>1</v>
      </c>
      <c r="B53">
        <v>195</v>
      </c>
      <c r="C53" t="s">
        <v>39</v>
      </c>
      <c r="D53" t="s">
        <v>3</v>
      </c>
      <c r="E53" t="s">
        <v>37</v>
      </c>
      <c r="F53" s="3">
        <v>3</v>
      </c>
      <c r="G53" s="3">
        <v>0</v>
      </c>
      <c r="H53" s="4"/>
      <c r="I53" s="5" t="s">
        <v>30</v>
      </c>
      <c r="J53" s="4"/>
      <c r="K53" s="4"/>
    </row>
    <row r="54" spans="1:14" x14ac:dyDescent="0.25">
      <c r="A54" s="15">
        <v>1</v>
      </c>
      <c r="B54">
        <v>195</v>
      </c>
      <c r="C54" t="s">
        <v>39</v>
      </c>
      <c r="D54" t="s">
        <v>3</v>
      </c>
      <c r="E54" t="s">
        <v>37</v>
      </c>
      <c r="F54" s="3">
        <v>3</v>
      </c>
      <c r="G54" s="3">
        <v>0</v>
      </c>
      <c r="H54" s="4"/>
      <c r="I54" s="5" t="s">
        <v>30</v>
      </c>
      <c r="J54" s="4"/>
      <c r="K54" s="4"/>
    </row>
    <row r="55" spans="1:14" x14ac:dyDescent="0.25">
      <c r="A55" s="15">
        <v>1</v>
      </c>
      <c r="B55">
        <v>195</v>
      </c>
      <c r="C55" t="s">
        <v>39</v>
      </c>
      <c r="D55" t="s">
        <v>3</v>
      </c>
      <c r="E55" t="s">
        <v>37</v>
      </c>
      <c r="F55" s="3">
        <v>3</v>
      </c>
      <c r="G55" s="3">
        <v>0</v>
      </c>
      <c r="H55" s="4"/>
      <c r="I55" s="5" t="s">
        <v>30</v>
      </c>
      <c r="J55" s="4"/>
      <c r="K55" s="4"/>
    </row>
    <row r="56" spans="1:14" x14ac:dyDescent="0.25">
      <c r="A56" s="15">
        <v>1</v>
      </c>
      <c r="B56">
        <v>195</v>
      </c>
      <c r="C56" t="s">
        <v>39</v>
      </c>
      <c r="D56" t="s">
        <v>3</v>
      </c>
      <c r="E56" t="s">
        <v>37</v>
      </c>
      <c r="F56" s="3">
        <v>2</v>
      </c>
      <c r="G56" s="3">
        <v>0</v>
      </c>
      <c r="H56" s="4"/>
      <c r="I56" s="5" t="s">
        <v>30</v>
      </c>
      <c r="J56" s="4"/>
      <c r="K56" s="4"/>
    </row>
    <row r="57" spans="1:14" x14ac:dyDescent="0.25">
      <c r="A57" s="15">
        <v>1</v>
      </c>
      <c r="B57">
        <v>195</v>
      </c>
      <c r="C57" t="s">
        <v>39</v>
      </c>
      <c r="D57" t="s">
        <v>3</v>
      </c>
      <c r="E57" t="s">
        <v>37</v>
      </c>
      <c r="F57" s="3">
        <v>2</v>
      </c>
      <c r="G57" s="3">
        <v>0</v>
      </c>
      <c r="H57" s="4"/>
      <c r="I57" s="5" t="s">
        <v>30</v>
      </c>
      <c r="J57" s="4"/>
      <c r="K57" s="4"/>
    </row>
    <row r="58" spans="1:14" x14ac:dyDescent="0.25">
      <c r="A58" s="15">
        <v>1</v>
      </c>
      <c r="B58">
        <v>195</v>
      </c>
      <c r="C58" t="s">
        <v>39</v>
      </c>
      <c r="D58" t="s">
        <v>3</v>
      </c>
      <c r="E58" t="s">
        <v>37</v>
      </c>
      <c r="F58" s="3">
        <v>1</v>
      </c>
      <c r="G58" s="3">
        <v>0</v>
      </c>
      <c r="H58" s="4"/>
      <c r="I58" s="5" t="s">
        <v>30</v>
      </c>
      <c r="J58" s="4"/>
      <c r="K58" s="4"/>
    </row>
    <row r="59" spans="1:14" x14ac:dyDescent="0.25">
      <c r="A59" s="15">
        <v>1</v>
      </c>
      <c r="B59">
        <v>206</v>
      </c>
      <c r="C59" t="s">
        <v>25</v>
      </c>
      <c r="D59" t="s">
        <v>3</v>
      </c>
      <c r="E59" t="s">
        <v>37</v>
      </c>
      <c r="F59" s="3">
        <v>3</v>
      </c>
      <c r="G59" s="3">
        <v>3</v>
      </c>
      <c r="H59" s="4"/>
      <c r="I59" s="5"/>
      <c r="J59" s="4" t="s">
        <v>20</v>
      </c>
      <c r="K59" s="4"/>
    </row>
    <row r="60" spans="1:14" x14ac:dyDescent="0.25">
      <c r="A60" s="15">
        <v>1</v>
      </c>
      <c r="B60">
        <v>206</v>
      </c>
      <c r="C60" t="s">
        <v>25</v>
      </c>
      <c r="D60" t="s">
        <v>3</v>
      </c>
      <c r="E60" t="s">
        <v>37</v>
      </c>
      <c r="F60" s="3">
        <v>2</v>
      </c>
      <c r="G60" s="3">
        <v>3</v>
      </c>
      <c r="H60" s="4" t="s">
        <v>20</v>
      </c>
      <c r="I60" s="5"/>
      <c r="J60" s="4"/>
      <c r="K60" s="4"/>
    </row>
    <row r="61" spans="1:14" x14ac:dyDescent="0.25">
      <c r="A61" s="15">
        <v>1</v>
      </c>
      <c r="B61">
        <v>206</v>
      </c>
      <c r="C61" t="s">
        <v>25</v>
      </c>
      <c r="D61" t="s">
        <v>3</v>
      </c>
      <c r="E61" t="s">
        <v>37</v>
      </c>
      <c r="F61" s="3">
        <v>2</v>
      </c>
      <c r="G61" s="3">
        <v>2</v>
      </c>
      <c r="H61" s="4"/>
      <c r="I61" s="5" t="s">
        <v>20</v>
      </c>
      <c r="J61" s="4"/>
      <c r="K61" s="4"/>
    </row>
    <row r="62" spans="1:14" x14ac:dyDescent="0.25">
      <c r="A62" s="15">
        <v>1</v>
      </c>
      <c r="B62">
        <v>206</v>
      </c>
      <c r="C62" t="s">
        <v>25</v>
      </c>
      <c r="D62" t="s">
        <v>3</v>
      </c>
      <c r="E62" t="s">
        <v>37</v>
      </c>
      <c r="F62" s="3">
        <v>2</v>
      </c>
      <c r="G62" s="3">
        <v>3</v>
      </c>
      <c r="H62" s="4"/>
      <c r="I62" s="5"/>
      <c r="J62" s="4" t="s">
        <v>20</v>
      </c>
      <c r="K62" s="4"/>
    </row>
    <row r="63" spans="1:14" x14ac:dyDescent="0.25">
      <c r="A63" s="15">
        <v>1</v>
      </c>
      <c r="B63">
        <v>206</v>
      </c>
      <c r="C63" t="s">
        <v>25</v>
      </c>
      <c r="D63" t="s">
        <v>3</v>
      </c>
      <c r="E63" t="s">
        <v>37</v>
      </c>
      <c r="F63" s="3">
        <v>3</v>
      </c>
      <c r="G63" s="3">
        <v>3</v>
      </c>
      <c r="H63" s="4" t="s">
        <v>20</v>
      </c>
      <c r="I63" s="5" t="s">
        <v>20</v>
      </c>
      <c r="J63" s="4"/>
      <c r="K63" s="4"/>
    </row>
    <row r="64" spans="1:14" x14ac:dyDescent="0.25">
      <c r="A64" s="15">
        <v>1</v>
      </c>
      <c r="B64">
        <v>206</v>
      </c>
      <c r="C64" t="s">
        <v>25</v>
      </c>
      <c r="D64" t="s">
        <v>3</v>
      </c>
      <c r="E64" t="s">
        <v>37</v>
      </c>
      <c r="F64" s="3">
        <v>3</v>
      </c>
      <c r="G64" s="3">
        <v>3</v>
      </c>
      <c r="H64" s="4" t="s">
        <v>20</v>
      </c>
      <c r="I64" s="5"/>
      <c r="J64" s="4"/>
      <c r="K64" s="4"/>
    </row>
    <row r="65" spans="1:11" x14ac:dyDescent="0.25">
      <c r="A65" s="15">
        <v>1</v>
      </c>
      <c r="B65">
        <v>228</v>
      </c>
      <c r="C65" t="s">
        <v>40</v>
      </c>
      <c r="D65" t="s">
        <v>3</v>
      </c>
      <c r="E65" t="s">
        <v>37</v>
      </c>
      <c r="F65" s="3">
        <v>3</v>
      </c>
      <c r="G65" s="3">
        <v>2</v>
      </c>
      <c r="H65" s="4" t="s">
        <v>30</v>
      </c>
      <c r="I65" s="5" t="s">
        <v>30</v>
      </c>
      <c r="J65" s="4" t="s">
        <v>30</v>
      </c>
      <c r="K65" s="4"/>
    </row>
    <row r="66" spans="1:11" x14ac:dyDescent="0.25">
      <c r="A66" s="15">
        <v>1</v>
      </c>
      <c r="B66">
        <v>228</v>
      </c>
      <c r="C66" t="s">
        <v>40</v>
      </c>
      <c r="D66" t="s">
        <v>3</v>
      </c>
      <c r="E66" t="s">
        <v>37</v>
      </c>
      <c r="F66" s="3">
        <v>2</v>
      </c>
      <c r="G66" s="3">
        <v>2</v>
      </c>
      <c r="H66" s="4" t="s">
        <v>30</v>
      </c>
      <c r="I66" s="5" t="s">
        <v>30</v>
      </c>
      <c r="J66" s="4" t="s">
        <v>30</v>
      </c>
      <c r="K66" s="4"/>
    </row>
    <row r="67" spans="1:11" x14ac:dyDescent="0.25">
      <c r="A67" s="15">
        <v>1</v>
      </c>
      <c r="B67">
        <v>228</v>
      </c>
      <c r="C67" t="s">
        <v>40</v>
      </c>
      <c r="D67" t="s">
        <v>3</v>
      </c>
      <c r="E67" t="s">
        <v>37</v>
      </c>
      <c r="F67" s="3">
        <v>2</v>
      </c>
      <c r="G67" s="3">
        <v>0</v>
      </c>
      <c r="H67" s="4" t="s">
        <v>30</v>
      </c>
      <c r="I67" s="5" t="s">
        <v>30</v>
      </c>
      <c r="J67" s="4" t="s">
        <v>30</v>
      </c>
      <c r="K67" s="4"/>
    </row>
    <row r="68" spans="1:11" x14ac:dyDescent="0.25">
      <c r="A68" s="15">
        <v>1</v>
      </c>
      <c r="B68">
        <v>228</v>
      </c>
      <c r="C68" t="s">
        <v>40</v>
      </c>
      <c r="D68" t="s">
        <v>3</v>
      </c>
      <c r="E68" t="s">
        <v>37</v>
      </c>
      <c r="F68" s="3">
        <v>1</v>
      </c>
      <c r="G68" s="3">
        <v>1</v>
      </c>
      <c r="H68" s="4"/>
      <c r="I68" s="5"/>
      <c r="J68" s="4"/>
      <c r="K68" s="4"/>
    </row>
    <row r="69" spans="1:11" x14ac:dyDescent="0.25">
      <c r="A69" s="15">
        <v>1</v>
      </c>
      <c r="B69">
        <v>228</v>
      </c>
      <c r="C69" t="s">
        <v>40</v>
      </c>
      <c r="D69" t="s">
        <v>3</v>
      </c>
      <c r="E69" t="s">
        <v>37</v>
      </c>
      <c r="F69" s="3">
        <v>1</v>
      </c>
      <c r="G69" s="3">
        <v>0</v>
      </c>
      <c r="H69" s="4"/>
      <c r="I69" s="5"/>
      <c r="J69" s="4"/>
      <c r="K69" s="4"/>
    </row>
    <row r="70" spans="1:11" x14ac:dyDescent="0.25">
      <c r="A70" s="15">
        <v>1</v>
      </c>
      <c r="B70">
        <v>228</v>
      </c>
      <c r="C70" t="s">
        <v>40</v>
      </c>
      <c r="D70" t="s">
        <v>3</v>
      </c>
      <c r="E70" t="s">
        <v>37</v>
      </c>
      <c r="F70" s="3">
        <v>1</v>
      </c>
      <c r="G70" s="3">
        <v>0</v>
      </c>
      <c r="H70" s="4"/>
      <c r="I70" s="5"/>
      <c r="J70" s="4"/>
      <c r="K70" s="4"/>
    </row>
    <row r="71" spans="1:11" x14ac:dyDescent="0.25">
      <c r="A71" s="15">
        <v>1</v>
      </c>
      <c r="B71">
        <v>222</v>
      </c>
      <c r="C71" t="s">
        <v>41</v>
      </c>
      <c r="D71" t="s">
        <v>3</v>
      </c>
      <c r="E71" t="s">
        <v>37</v>
      </c>
      <c r="F71" s="3">
        <v>3</v>
      </c>
      <c r="G71" s="3">
        <v>3</v>
      </c>
      <c r="H71" s="4" t="s">
        <v>20</v>
      </c>
      <c r="I71" s="4" t="s">
        <v>20</v>
      </c>
      <c r="J71" s="4"/>
      <c r="K71" s="4"/>
    </row>
    <row r="72" spans="1:11" x14ac:dyDescent="0.25">
      <c r="A72" s="15">
        <v>1</v>
      </c>
      <c r="B72">
        <v>222</v>
      </c>
      <c r="C72" t="s">
        <v>41</v>
      </c>
      <c r="D72" t="s">
        <v>3</v>
      </c>
      <c r="E72" t="s">
        <v>37</v>
      </c>
      <c r="F72" s="3">
        <v>2</v>
      </c>
      <c r="G72" s="3">
        <v>3</v>
      </c>
      <c r="H72" s="4" t="s">
        <v>20</v>
      </c>
      <c r="I72" s="4" t="s">
        <v>20</v>
      </c>
      <c r="J72" s="4"/>
      <c r="K72" s="4"/>
    </row>
    <row r="73" spans="1:11" x14ac:dyDescent="0.25">
      <c r="A73" s="15">
        <v>1</v>
      </c>
      <c r="B73">
        <v>222</v>
      </c>
      <c r="C73" t="s">
        <v>41</v>
      </c>
      <c r="D73" t="s">
        <v>3</v>
      </c>
      <c r="E73" t="s">
        <v>37</v>
      </c>
      <c r="F73" s="3">
        <v>1</v>
      </c>
      <c r="G73" s="3">
        <v>2</v>
      </c>
      <c r="H73" s="4" t="s">
        <v>20</v>
      </c>
      <c r="I73" s="5"/>
      <c r="J73" s="4"/>
      <c r="K73" s="4"/>
    </row>
    <row r="74" spans="1:11" x14ac:dyDescent="0.25">
      <c r="A74" s="15">
        <v>1</v>
      </c>
      <c r="B74">
        <v>222</v>
      </c>
      <c r="C74" t="s">
        <v>41</v>
      </c>
      <c r="D74" t="s">
        <v>3</v>
      </c>
      <c r="E74" t="s">
        <v>37</v>
      </c>
      <c r="F74" s="3">
        <v>3</v>
      </c>
      <c r="G74" s="3">
        <v>3</v>
      </c>
      <c r="H74" s="4"/>
      <c r="I74" s="5"/>
      <c r="J74" s="4" t="s">
        <v>20</v>
      </c>
      <c r="K74" s="4"/>
    </row>
    <row r="75" spans="1:11" x14ac:dyDescent="0.25">
      <c r="A75" s="15">
        <v>1</v>
      </c>
      <c r="B75">
        <v>222</v>
      </c>
      <c r="C75" t="s">
        <v>41</v>
      </c>
      <c r="D75" t="s">
        <v>3</v>
      </c>
      <c r="E75" t="s">
        <v>37</v>
      </c>
      <c r="F75" s="3">
        <v>2</v>
      </c>
      <c r="G75" s="3">
        <v>3</v>
      </c>
      <c r="H75" s="4"/>
      <c r="I75" s="5"/>
      <c r="J75" s="4" t="s">
        <v>20</v>
      </c>
      <c r="K75" s="4"/>
    </row>
    <row r="76" spans="1:11" x14ac:dyDescent="0.25">
      <c r="A76" s="15">
        <v>1</v>
      </c>
      <c r="B76">
        <v>222</v>
      </c>
      <c r="C76" t="s">
        <v>41</v>
      </c>
      <c r="D76" t="s">
        <v>3</v>
      </c>
      <c r="E76" t="s">
        <v>37</v>
      </c>
      <c r="F76" s="3">
        <v>3</v>
      </c>
      <c r="G76" s="3">
        <v>3</v>
      </c>
      <c r="H76" s="4"/>
      <c r="I76" s="5"/>
      <c r="J76" s="4" t="s">
        <v>20</v>
      </c>
      <c r="K76" s="4"/>
    </row>
    <row r="77" spans="1:11" x14ac:dyDescent="0.25">
      <c r="A77" s="15">
        <v>1</v>
      </c>
      <c r="B77">
        <v>222</v>
      </c>
      <c r="C77" t="s">
        <v>41</v>
      </c>
      <c r="D77" t="s">
        <v>3</v>
      </c>
      <c r="E77" t="s">
        <v>37</v>
      </c>
      <c r="F77" s="3">
        <v>3</v>
      </c>
      <c r="G77" s="3">
        <v>2</v>
      </c>
      <c r="H77" s="4"/>
      <c r="I77" s="5"/>
      <c r="J77" s="4" t="s">
        <v>20</v>
      </c>
      <c r="K77" s="4"/>
    </row>
    <row r="78" spans="1:11" x14ac:dyDescent="0.25">
      <c r="A78" s="15">
        <v>1</v>
      </c>
      <c r="B78">
        <v>222</v>
      </c>
      <c r="C78" t="s">
        <v>41</v>
      </c>
      <c r="D78" t="s">
        <v>3</v>
      </c>
      <c r="E78" t="s">
        <v>37</v>
      </c>
      <c r="F78" s="3">
        <v>2</v>
      </c>
      <c r="G78" s="3">
        <v>2</v>
      </c>
      <c r="H78" s="4"/>
      <c r="I78" s="5"/>
      <c r="J78" s="4" t="s">
        <v>20</v>
      </c>
      <c r="K78" s="4"/>
    </row>
    <row r="79" spans="1:11" x14ac:dyDescent="0.25">
      <c r="A79" s="15">
        <v>1</v>
      </c>
      <c r="B79">
        <v>222</v>
      </c>
      <c r="C79" t="s">
        <v>41</v>
      </c>
      <c r="D79" t="s">
        <v>3</v>
      </c>
      <c r="E79" t="s">
        <v>37</v>
      </c>
      <c r="F79" s="3">
        <v>3</v>
      </c>
      <c r="G79" s="3">
        <v>2</v>
      </c>
      <c r="H79" s="4"/>
      <c r="I79" s="5"/>
      <c r="J79" s="4" t="s">
        <v>20</v>
      </c>
      <c r="K79" s="4"/>
    </row>
    <row r="80" spans="1:11" x14ac:dyDescent="0.25">
      <c r="A80" s="15">
        <v>1</v>
      </c>
      <c r="B80">
        <v>221</v>
      </c>
      <c r="C80" t="s">
        <v>28</v>
      </c>
      <c r="D80" t="s">
        <v>3</v>
      </c>
      <c r="E80" t="s">
        <v>37</v>
      </c>
      <c r="F80" s="3">
        <v>2</v>
      </c>
      <c r="G80" s="3">
        <v>3</v>
      </c>
      <c r="H80" s="4" t="s">
        <v>20</v>
      </c>
      <c r="I80" s="4" t="s">
        <v>20</v>
      </c>
      <c r="J80" s="4" t="s">
        <v>20</v>
      </c>
      <c r="K80" s="4"/>
    </row>
    <row r="81" spans="1:11" x14ac:dyDescent="0.25">
      <c r="A81" s="15">
        <v>1</v>
      </c>
      <c r="B81">
        <v>221</v>
      </c>
      <c r="C81" t="s">
        <v>28</v>
      </c>
      <c r="D81" t="s">
        <v>3</v>
      </c>
      <c r="E81" t="s">
        <v>37</v>
      </c>
      <c r="F81" s="3">
        <v>2</v>
      </c>
      <c r="G81" s="3">
        <v>2</v>
      </c>
      <c r="H81" s="4" t="s">
        <v>20</v>
      </c>
      <c r="I81" s="4" t="s">
        <v>20</v>
      </c>
      <c r="J81" s="4"/>
      <c r="K81" s="4"/>
    </row>
    <row r="82" spans="1:11" x14ac:dyDescent="0.25">
      <c r="A82" s="15">
        <v>1</v>
      </c>
      <c r="B82">
        <v>221</v>
      </c>
      <c r="C82" t="s">
        <v>28</v>
      </c>
      <c r="D82" t="s">
        <v>3</v>
      </c>
      <c r="E82" t="s">
        <v>37</v>
      </c>
      <c r="F82" s="3">
        <v>1</v>
      </c>
      <c r="G82" s="3">
        <v>2</v>
      </c>
      <c r="H82" s="4"/>
      <c r="I82" s="5" t="s">
        <v>20</v>
      </c>
      <c r="J82" s="4"/>
      <c r="K82" s="4"/>
    </row>
    <row r="83" spans="1:11" x14ac:dyDescent="0.25">
      <c r="A83" s="15">
        <v>1</v>
      </c>
      <c r="B83">
        <v>221</v>
      </c>
      <c r="C83" t="s">
        <v>28</v>
      </c>
      <c r="D83" t="s">
        <v>3</v>
      </c>
      <c r="E83" t="s">
        <v>37</v>
      </c>
      <c r="F83" s="3">
        <v>1</v>
      </c>
      <c r="G83" s="3">
        <v>2</v>
      </c>
      <c r="H83" s="4"/>
      <c r="I83" s="5" t="s">
        <v>20</v>
      </c>
      <c r="J83" s="4"/>
      <c r="K83" s="4"/>
    </row>
    <row r="84" spans="1:11" x14ac:dyDescent="0.25">
      <c r="A84" s="15">
        <v>1</v>
      </c>
      <c r="B84">
        <v>221</v>
      </c>
      <c r="C84" t="s">
        <v>28</v>
      </c>
      <c r="D84" t="s">
        <v>3</v>
      </c>
      <c r="E84" t="s">
        <v>37</v>
      </c>
      <c r="F84" s="3">
        <v>1</v>
      </c>
      <c r="G84" s="3">
        <v>1</v>
      </c>
      <c r="H84" s="4"/>
      <c r="I84" s="5"/>
      <c r="J84" s="4"/>
      <c r="K84" s="4"/>
    </row>
    <row r="85" spans="1:11" x14ac:dyDescent="0.25">
      <c r="A85" s="15">
        <v>1</v>
      </c>
      <c r="B85">
        <v>208</v>
      </c>
      <c r="C85" t="s">
        <v>29</v>
      </c>
      <c r="D85" t="s">
        <v>3</v>
      </c>
      <c r="E85" t="s">
        <v>37</v>
      </c>
      <c r="F85" s="3">
        <v>2</v>
      </c>
      <c r="G85" s="3">
        <v>2</v>
      </c>
      <c r="H85" s="4"/>
      <c r="I85" s="5" t="s">
        <v>30</v>
      </c>
      <c r="J85" s="4"/>
      <c r="K85" s="4"/>
    </row>
    <row r="86" spans="1:11" x14ac:dyDescent="0.25">
      <c r="A86" s="15">
        <v>1</v>
      </c>
      <c r="B86">
        <v>208</v>
      </c>
      <c r="C86" t="s">
        <v>29</v>
      </c>
      <c r="D86" t="s">
        <v>3</v>
      </c>
      <c r="E86" t="s">
        <v>37</v>
      </c>
      <c r="F86" s="3">
        <v>2</v>
      </c>
      <c r="G86" s="3">
        <v>1</v>
      </c>
      <c r="H86" s="4"/>
      <c r="I86" s="5" t="s">
        <v>30</v>
      </c>
      <c r="J86" s="4" t="s">
        <v>30</v>
      </c>
      <c r="K86" s="4"/>
    </row>
    <row r="87" spans="1:11" x14ac:dyDescent="0.25">
      <c r="A87" s="15">
        <v>1</v>
      </c>
      <c r="B87">
        <v>208</v>
      </c>
      <c r="C87" t="s">
        <v>29</v>
      </c>
      <c r="D87" t="s">
        <v>3</v>
      </c>
      <c r="E87" t="s">
        <v>37</v>
      </c>
      <c r="F87" s="3">
        <v>1</v>
      </c>
      <c r="G87" s="3">
        <v>2</v>
      </c>
      <c r="H87" s="4"/>
      <c r="I87" s="5"/>
      <c r="J87" s="4"/>
      <c r="K87" s="4"/>
    </row>
    <row r="88" spans="1:11" x14ac:dyDescent="0.25">
      <c r="A88" s="15">
        <v>1</v>
      </c>
      <c r="B88">
        <v>208</v>
      </c>
      <c r="C88" t="s">
        <v>29</v>
      </c>
      <c r="D88" t="s">
        <v>3</v>
      </c>
      <c r="E88" t="s">
        <v>37</v>
      </c>
      <c r="F88" s="3">
        <v>3</v>
      </c>
      <c r="G88" s="3">
        <v>2</v>
      </c>
      <c r="H88" s="4" t="s">
        <v>30</v>
      </c>
      <c r="I88" s="5" t="s">
        <v>30</v>
      </c>
      <c r="J88" s="4" t="s">
        <v>20</v>
      </c>
      <c r="K88" s="4"/>
    </row>
    <row r="89" spans="1:11" x14ac:dyDescent="0.25">
      <c r="A89" s="15">
        <v>1</v>
      </c>
      <c r="B89">
        <v>208</v>
      </c>
      <c r="C89" t="s">
        <v>29</v>
      </c>
      <c r="D89" t="s">
        <v>3</v>
      </c>
      <c r="E89" t="s">
        <v>37</v>
      </c>
      <c r="F89" s="3">
        <v>3</v>
      </c>
      <c r="G89" s="3">
        <v>2</v>
      </c>
      <c r="H89" s="4" t="s">
        <v>20</v>
      </c>
      <c r="I89" s="5" t="s">
        <v>30</v>
      </c>
      <c r="J89" s="4" t="s">
        <v>20</v>
      </c>
      <c r="K89" s="4"/>
    </row>
    <row r="90" spans="1:11" x14ac:dyDescent="0.25">
      <c r="A90" s="15">
        <v>1</v>
      </c>
      <c r="B90">
        <v>208</v>
      </c>
      <c r="C90" t="s">
        <v>29</v>
      </c>
      <c r="D90" t="s">
        <v>3</v>
      </c>
      <c r="E90" t="s">
        <v>37</v>
      </c>
      <c r="F90" s="3">
        <v>2</v>
      </c>
      <c r="G90" s="3">
        <v>1</v>
      </c>
      <c r="H90" s="4"/>
      <c r="I90" s="5" t="s">
        <v>30</v>
      </c>
      <c r="J90" s="4" t="s">
        <v>20</v>
      </c>
      <c r="K90" s="4"/>
    </row>
    <row r="91" spans="1:11" x14ac:dyDescent="0.25">
      <c r="A91" s="15">
        <v>1</v>
      </c>
      <c r="B91">
        <v>208</v>
      </c>
      <c r="C91" t="s">
        <v>29</v>
      </c>
      <c r="D91" t="s">
        <v>3</v>
      </c>
      <c r="E91" t="s">
        <v>37</v>
      </c>
      <c r="F91" s="3">
        <v>3</v>
      </c>
      <c r="G91" s="3">
        <v>2</v>
      </c>
      <c r="H91" s="4" t="s">
        <v>20</v>
      </c>
      <c r="I91" s="5" t="s">
        <v>20</v>
      </c>
      <c r="J91" s="4"/>
      <c r="K91" s="4"/>
    </row>
    <row r="92" spans="1:11" x14ac:dyDescent="0.25">
      <c r="A92" s="15">
        <v>1</v>
      </c>
      <c r="B92">
        <v>208</v>
      </c>
      <c r="C92" t="s">
        <v>29</v>
      </c>
      <c r="D92" t="s">
        <v>3</v>
      </c>
      <c r="E92" t="s">
        <v>37</v>
      </c>
      <c r="F92" s="3">
        <v>2</v>
      </c>
      <c r="G92" s="3">
        <v>3</v>
      </c>
      <c r="H92" s="4" t="s">
        <v>30</v>
      </c>
      <c r="I92" s="5"/>
      <c r="J92" s="4" t="s">
        <v>20</v>
      </c>
      <c r="K92" s="4"/>
    </row>
    <row r="93" spans="1:11" x14ac:dyDescent="0.25">
      <c r="A93" s="15">
        <v>1</v>
      </c>
      <c r="B93">
        <v>208</v>
      </c>
      <c r="C93" t="s">
        <v>29</v>
      </c>
      <c r="D93" t="s">
        <v>3</v>
      </c>
      <c r="E93" t="s">
        <v>37</v>
      </c>
      <c r="F93" s="3">
        <v>2</v>
      </c>
      <c r="G93" s="3">
        <v>3</v>
      </c>
      <c r="H93" s="4" t="s">
        <v>20</v>
      </c>
      <c r="I93" s="5"/>
      <c r="J93" s="4" t="s">
        <v>30</v>
      </c>
      <c r="K93" s="4"/>
    </row>
    <row r="94" spans="1:11" x14ac:dyDescent="0.25">
      <c r="A94" s="15">
        <v>1</v>
      </c>
      <c r="B94">
        <v>208</v>
      </c>
      <c r="C94" t="s">
        <v>29</v>
      </c>
      <c r="D94" t="s">
        <v>3</v>
      </c>
      <c r="E94" t="s">
        <v>37</v>
      </c>
      <c r="F94" s="3">
        <v>1</v>
      </c>
      <c r="G94" s="3">
        <v>2</v>
      </c>
      <c r="H94" s="4"/>
      <c r="I94" s="5"/>
      <c r="J94" s="4"/>
      <c r="K94" s="4"/>
    </row>
    <row r="95" spans="1:11" x14ac:dyDescent="0.25">
      <c r="A95" s="15">
        <v>1</v>
      </c>
      <c r="B95">
        <v>220</v>
      </c>
      <c r="C95" t="s">
        <v>32</v>
      </c>
      <c r="D95" t="s">
        <v>3</v>
      </c>
      <c r="E95" t="s">
        <v>37</v>
      </c>
      <c r="F95" s="3">
        <v>3</v>
      </c>
      <c r="G95" s="3">
        <v>3</v>
      </c>
      <c r="H95" s="4" t="s">
        <v>20</v>
      </c>
      <c r="I95" s="5" t="s">
        <v>20</v>
      </c>
      <c r="J95" s="4" t="s">
        <v>20</v>
      </c>
      <c r="K95" s="4"/>
    </row>
    <row r="96" spans="1:11" x14ac:dyDescent="0.25">
      <c r="A96" s="15">
        <v>1</v>
      </c>
      <c r="B96">
        <v>220</v>
      </c>
      <c r="C96" t="s">
        <v>32</v>
      </c>
      <c r="D96" t="s">
        <v>3</v>
      </c>
      <c r="E96" t="s">
        <v>37</v>
      </c>
      <c r="F96" s="3">
        <v>3</v>
      </c>
      <c r="G96" s="3">
        <v>3</v>
      </c>
      <c r="H96" s="4" t="s">
        <v>20</v>
      </c>
      <c r="I96" s="5" t="s">
        <v>20</v>
      </c>
      <c r="J96" s="4" t="s">
        <v>20</v>
      </c>
      <c r="K96" s="4"/>
    </row>
    <row r="97" spans="1:11" x14ac:dyDescent="0.25">
      <c r="A97" s="15">
        <v>1</v>
      </c>
      <c r="B97">
        <v>220</v>
      </c>
      <c r="C97" t="s">
        <v>32</v>
      </c>
      <c r="D97" t="s">
        <v>3</v>
      </c>
      <c r="E97" t="s">
        <v>37</v>
      </c>
      <c r="F97" s="3">
        <v>3</v>
      </c>
      <c r="G97" s="3">
        <v>3</v>
      </c>
      <c r="H97" s="4"/>
      <c r="I97" s="5"/>
      <c r="J97" s="4"/>
      <c r="K97" s="4"/>
    </row>
    <row r="98" spans="1:11" x14ac:dyDescent="0.25">
      <c r="A98" s="15">
        <v>1</v>
      </c>
      <c r="B98">
        <v>220</v>
      </c>
      <c r="C98" t="s">
        <v>32</v>
      </c>
      <c r="D98" t="s">
        <v>3</v>
      </c>
      <c r="E98" t="s">
        <v>37</v>
      </c>
      <c r="F98" s="3">
        <v>2</v>
      </c>
      <c r="G98" s="3">
        <v>1</v>
      </c>
      <c r="H98" s="4"/>
      <c r="I98" s="5"/>
      <c r="J98" s="4"/>
      <c r="K98" s="4"/>
    </row>
    <row r="99" spans="1:11" x14ac:dyDescent="0.25">
      <c r="A99" s="15">
        <v>1</v>
      </c>
      <c r="B99">
        <v>220</v>
      </c>
      <c r="C99" t="s">
        <v>32</v>
      </c>
      <c r="D99" t="s">
        <v>3</v>
      </c>
      <c r="E99" t="s">
        <v>37</v>
      </c>
      <c r="F99" s="3">
        <v>1</v>
      </c>
      <c r="G99" s="3">
        <v>2</v>
      </c>
      <c r="H99" s="4" t="s">
        <v>20</v>
      </c>
      <c r="I99" s="5" t="s">
        <v>20</v>
      </c>
      <c r="J99" s="4" t="s">
        <v>20</v>
      </c>
      <c r="K99" s="4"/>
    </row>
    <row r="100" spans="1:11" x14ac:dyDescent="0.25">
      <c r="A100" s="15">
        <v>1</v>
      </c>
      <c r="B100">
        <v>204</v>
      </c>
      <c r="C100" t="s">
        <v>42</v>
      </c>
      <c r="D100" t="s">
        <v>3</v>
      </c>
      <c r="E100" t="s">
        <v>37</v>
      </c>
      <c r="F100" s="3">
        <v>2</v>
      </c>
      <c r="G100" s="3">
        <v>3</v>
      </c>
      <c r="H100" s="4"/>
      <c r="I100" s="5"/>
      <c r="J100" s="4" t="s">
        <v>30</v>
      </c>
      <c r="K100" s="4"/>
    </row>
    <row r="101" spans="1:11" x14ac:dyDescent="0.25">
      <c r="A101" s="15">
        <v>1</v>
      </c>
      <c r="B101">
        <v>204</v>
      </c>
      <c r="C101" t="s">
        <v>42</v>
      </c>
      <c r="D101" t="s">
        <v>3</v>
      </c>
      <c r="E101" t="s">
        <v>37</v>
      </c>
      <c r="F101" s="3">
        <v>2</v>
      </c>
      <c r="G101" s="3">
        <v>3</v>
      </c>
      <c r="H101" s="4" t="s">
        <v>30</v>
      </c>
      <c r="I101" s="5" t="s">
        <v>30</v>
      </c>
      <c r="J101" s="4" t="s">
        <v>30</v>
      </c>
      <c r="K101" s="4"/>
    </row>
    <row r="102" spans="1:11" x14ac:dyDescent="0.25">
      <c r="A102" s="15">
        <v>1</v>
      </c>
      <c r="B102">
        <v>204</v>
      </c>
      <c r="C102" t="s">
        <v>42</v>
      </c>
      <c r="D102" t="s">
        <v>3</v>
      </c>
      <c r="E102" t="s">
        <v>37</v>
      </c>
      <c r="F102" s="3">
        <v>2</v>
      </c>
      <c r="G102" s="3">
        <v>3</v>
      </c>
      <c r="H102" s="4"/>
      <c r="I102" s="5"/>
      <c r="J102" s="4"/>
      <c r="K102" s="4"/>
    </row>
    <row r="103" spans="1:11" x14ac:dyDescent="0.25">
      <c r="A103" s="15">
        <v>1</v>
      </c>
      <c r="B103">
        <v>204</v>
      </c>
      <c r="C103" t="s">
        <v>42</v>
      </c>
      <c r="D103" t="s">
        <v>3</v>
      </c>
      <c r="E103" t="s">
        <v>37</v>
      </c>
      <c r="F103" s="3">
        <v>3</v>
      </c>
      <c r="G103" s="3">
        <v>3</v>
      </c>
      <c r="H103" s="4"/>
      <c r="I103" s="5"/>
      <c r="J103" s="4"/>
      <c r="K103" s="4"/>
    </row>
    <row r="104" spans="1:11" x14ac:dyDescent="0.25">
      <c r="A104" s="15">
        <v>1</v>
      </c>
      <c r="B104">
        <v>204</v>
      </c>
      <c r="C104" t="s">
        <v>42</v>
      </c>
      <c r="D104" t="s">
        <v>3</v>
      </c>
      <c r="E104" t="s">
        <v>37</v>
      </c>
      <c r="F104" s="3">
        <v>1</v>
      </c>
      <c r="G104" s="3">
        <v>1</v>
      </c>
      <c r="H104" s="4"/>
      <c r="I104" s="5"/>
      <c r="J104" s="4"/>
      <c r="K104" s="4"/>
    </row>
    <row r="105" spans="1:11" x14ac:dyDescent="0.25">
      <c r="A105" s="15">
        <v>1</v>
      </c>
      <c r="B105">
        <v>204</v>
      </c>
      <c r="C105" t="s">
        <v>42</v>
      </c>
      <c r="D105" t="s">
        <v>3</v>
      </c>
      <c r="E105" t="s">
        <v>37</v>
      </c>
      <c r="F105" s="3">
        <v>1</v>
      </c>
      <c r="G105" s="3">
        <v>2</v>
      </c>
      <c r="H105" s="4"/>
      <c r="I105" s="5"/>
      <c r="J105" s="4"/>
      <c r="K105" s="4"/>
    </row>
    <row r="106" spans="1:11" x14ac:dyDescent="0.25">
      <c r="A106" s="15">
        <v>1</v>
      </c>
      <c r="B106">
        <v>204</v>
      </c>
      <c r="C106" t="s">
        <v>42</v>
      </c>
      <c r="D106" t="s">
        <v>3</v>
      </c>
      <c r="E106" t="s">
        <v>37</v>
      </c>
      <c r="F106" s="3">
        <v>3</v>
      </c>
      <c r="G106" s="3">
        <v>1</v>
      </c>
      <c r="H106" s="4"/>
      <c r="I106" s="5"/>
      <c r="J106" s="4"/>
      <c r="K106" s="4"/>
    </row>
    <row r="107" spans="1:11" x14ac:dyDescent="0.25">
      <c r="A107" s="15">
        <v>1</v>
      </c>
      <c r="B107">
        <v>204</v>
      </c>
      <c r="C107" t="s">
        <v>42</v>
      </c>
      <c r="D107" t="s">
        <v>3</v>
      </c>
      <c r="E107" t="s">
        <v>37</v>
      </c>
      <c r="F107" s="3">
        <v>3</v>
      </c>
      <c r="G107" s="3">
        <v>2</v>
      </c>
      <c r="H107" s="4" t="s">
        <v>30</v>
      </c>
      <c r="I107" s="5" t="s">
        <v>30</v>
      </c>
      <c r="J107" s="4" t="s">
        <v>30</v>
      </c>
      <c r="K107" s="4"/>
    </row>
    <row r="108" spans="1:11" x14ac:dyDescent="0.25">
      <c r="A108" s="15">
        <v>1</v>
      </c>
      <c r="B108">
        <v>204</v>
      </c>
      <c r="C108" t="s">
        <v>42</v>
      </c>
      <c r="D108" t="s">
        <v>3</v>
      </c>
      <c r="E108" t="s">
        <v>37</v>
      </c>
      <c r="F108" s="3">
        <v>2</v>
      </c>
      <c r="G108" s="3">
        <v>2</v>
      </c>
      <c r="H108" s="4"/>
      <c r="I108" s="5"/>
      <c r="J108" s="4"/>
      <c r="K108" s="4"/>
    </row>
    <row r="109" spans="1:11" x14ac:dyDescent="0.25">
      <c r="A109" s="15">
        <v>1</v>
      </c>
      <c r="B109">
        <v>204</v>
      </c>
      <c r="C109" t="s">
        <v>42</v>
      </c>
      <c r="D109" t="s">
        <v>3</v>
      </c>
      <c r="E109" t="s">
        <v>37</v>
      </c>
      <c r="F109" s="3">
        <v>1</v>
      </c>
      <c r="G109" s="3">
        <v>1</v>
      </c>
      <c r="H109" s="4"/>
      <c r="I109" s="5"/>
      <c r="J109" s="4"/>
      <c r="K109" s="4"/>
    </row>
    <row r="110" spans="1:11" x14ac:dyDescent="0.25">
      <c r="A110" s="15">
        <v>1</v>
      </c>
      <c r="B110">
        <v>205</v>
      </c>
      <c r="C110" t="s">
        <v>33</v>
      </c>
      <c r="D110" t="s">
        <v>3</v>
      </c>
      <c r="E110" t="s">
        <v>37</v>
      </c>
      <c r="F110" s="3">
        <v>3</v>
      </c>
      <c r="G110" s="3">
        <v>3</v>
      </c>
      <c r="H110" s="4"/>
      <c r="I110" s="5" t="s">
        <v>20</v>
      </c>
      <c r="J110" s="4"/>
      <c r="K110" s="4"/>
    </row>
    <row r="111" spans="1:11" x14ac:dyDescent="0.25">
      <c r="A111" s="15">
        <v>1</v>
      </c>
      <c r="B111">
        <v>205</v>
      </c>
      <c r="C111" t="s">
        <v>33</v>
      </c>
      <c r="D111" t="s">
        <v>3</v>
      </c>
      <c r="E111" t="s">
        <v>37</v>
      </c>
      <c r="F111" s="3">
        <v>2</v>
      </c>
      <c r="G111" s="3">
        <v>2</v>
      </c>
      <c r="H111" s="4"/>
      <c r="I111" s="5" t="s">
        <v>20</v>
      </c>
      <c r="J111" s="4" t="s">
        <v>20</v>
      </c>
      <c r="K111" s="4"/>
    </row>
    <row r="112" spans="1:11" x14ac:dyDescent="0.25">
      <c r="A112" s="15">
        <v>1</v>
      </c>
      <c r="B112">
        <v>205</v>
      </c>
      <c r="C112" t="s">
        <v>33</v>
      </c>
      <c r="D112" t="s">
        <v>3</v>
      </c>
      <c r="E112" t="s">
        <v>37</v>
      </c>
      <c r="F112" s="3">
        <v>1</v>
      </c>
      <c r="G112" s="3">
        <v>1</v>
      </c>
      <c r="H112" s="4"/>
      <c r="I112" s="5" t="s">
        <v>20</v>
      </c>
      <c r="J112" s="4" t="s">
        <v>20</v>
      </c>
      <c r="K112" s="4"/>
    </row>
    <row r="113" spans="1:11" x14ac:dyDescent="0.25">
      <c r="A113" s="15">
        <v>1</v>
      </c>
      <c r="B113">
        <v>205</v>
      </c>
      <c r="C113" t="s">
        <v>33</v>
      </c>
      <c r="D113" t="s">
        <v>3</v>
      </c>
      <c r="E113" t="s">
        <v>37</v>
      </c>
      <c r="F113" s="3">
        <v>3</v>
      </c>
      <c r="G113" s="3">
        <v>3</v>
      </c>
      <c r="H113" s="4"/>
      <c r="I113" s="5" t="s">
        <v>20</v>
      </c>
      <c r="J113" s="4" t="s">
        <v>20</v>
      </c>
      <c r="K113" s="4"/>
    </row>
    <row r="114" spans="1:11" x14ac:dyDescent="0.25">
      <c r="A114" s="15">
        <v>1</v>
      </c>
      <c r="B114">
        <v>205</v>
      </c>
      <c r="C114" t="s">
        <v>33</v>
      </c>
      <c r="D114" t="s">
        <v>3</v>
      </c>
      <c r="E114" t="s">
        <v>37</v>
      </c>
      <c r="F114" s="3">
        <v>1</v>
      </c>
      <c r="G114" s="3">
        <v>2</v>
      </c>
      <c r="H114" s="4"/>
      <c r="I114" s="5" t="s">
        <v>20</v>
      </c>
      <c r="J114" s="4"/>
      <c r="K114" s="4"/>
    </row>
    <row r="115" spans="1:11" x14ac:dyDescent="0.25">
      <c r="A115" s="15">
        <v>1</v>
      </c>
      <c r="B115">
        <v>205</v>
      </c>
      <c r="C115" t="s">
        <v>33</v>
      </c>
      <c r="D115" t="s">
        <v>3</v>
      </c>
      <c r="E115" t="s">
        <v>37</v>
      </c>
      <c r="F115" s="3">
        <v>2</v>
      </c>
      <c r="G115" s="3">
        <v>2</v>
      </c>
      <c r="H115" s="4"/>
      <c r="I115" s="5"/>
      <c r="J115" s="4"/>
      <c r="K115" s="4"/>
    </row>
    <row r="116" spans="1:11" x14ac:dyDescent="0.25">
      <c r="A116" s="15">
        <v>1</v>
      </c>
      <c r="B116">
        <v>205</v>
      </c>
      <c r="C116" t="s">
        <v>33</v>
      </c>
      <c r="D116" t="s">
        <v>3</v>
      </c>
      <c r="E116" t="s">
        <v>37</v>
      </c>
      <c r="F116" s="3">
        <v>2</v>
      </c>
      <c r="G116" s="3">
        <v>1</v>
      </c>
      <c r="H116" s="4"/>
      <c r="I116" s="5" t="s">
        <v>20</v>
      </c>
      <c r="J116" s="4"/>
      <c r="K116" s="4"/>
    </row>
    <row r="117" spans="1:11" x14ac:dyDescent="0.25">
      <c r="A117" s="15">
        <v>1</v>
      </c>
      <c r="B117">
        <v>205</v>
      </c>
      <c r="C117" t="s">
        <v>33</v>
      </c>
      <c r="D117" t="s">
        <v>3</v>
      </c>
      <c r="E117" t="s">
        <v>37</v>
      </c>
      <c r="F117" s="3">
        <v>1</v>
      </c>
      <c r="G117" s="3">
        <v>1</v>
      </c>
      <c r="H117" s="4"/>
      <c r="I117" s="5"/>
      <c r="J117" s="4"/>
      <c r="K117" s="4"/>
    </row>
    <row r="118" spans="1:11" x14ac:dyDescent="0.25">
      <c r="A118" s="15">
        <v>1</v>
      </c>
      <c r="B118">
        <v>205</v>
      </c>
      <c r="C118" t="s">
        <v>33</v>
      </c>
      <c r="D118" t="s">
        <v>3</v>
      </c>
      <c r="E118" t="s">
        <v>37</v>
      </c>
      <c r="F118" s="3">
        <v>3</v>
      </c>
      <c r="G118" s="3">
        <v>2</v>
      </c>
      <c r="H118" s="4" t="s">
        <v>20</v>
      </c>
      <c r="I118" s="5"/>
      <c r="J118" s="4"/>
      <c r="K118" s="4"/>
    </row>
    <row r="119" spans="1:11" x14ac:dyDescent="0.25">
      <c r="A119" s="15">
        <v>1</v>
      </c>
      <c r="B119">
        <v>227</v>
      </c>
      <c r="C119" t="s">
        <v>43</v>
      </c>
      <c r="D119" t="s">
        <v>3</v>
      </c>
      <c r="E119" t="s">
        <v>37</v>
      </c>
      <c r="F119" s="4">
        <v>3</v>
      </c>
      <c r="G119" s="4">
        <v>0</v>
      </c>
      <c r="H119" s="4" t="s">
        <v>30</v>
      </c>
      <c r="I119" s="5" t="s">
        <v>30</v>
      </c>
      <c r="J119" s="4" t="s">
        <v>30</v>
      </c>
      <c r="K119" s="4"/>
    </row>
    <row r="120" spans="1:11" x14ac:dyDescent="0.25">
      <c r="A120" s="15">
        <v>1</v>
      </c>
      <c r="B120">
        <v>227</v>
      </c>
      <c r="C120" t="s">
        <v>43</v>
      </c>
      <c r="D120" t="s">
        <v>3</v>
      </c>
      <c r="E120" t="s">
        <v>37</v>
      </c>
      <c r="F120" s="4">
        <v>3</v>
      </c>
      <c r="G120" s="4">
        <v>0</v>
      </c>
      <c r="H120" s="4" t="s">
        <v>30</v>
      </c>
      <c r="I120" s="5" t="s">
        <v>30</v>
      </c>
      <c r="J120" s="4" t="s">
        <v>30</v>
      </c>
      <c r="K120" s="4"/>
    </row>
    <row r="121" spans="1:11" x14ac:dyDescent="0.25">
      <c r="A121" s="15">
        <v>1</v>
      </c>
      <c r="B121">
        <v>227</v>
      </c>
      <c r="C121" t="s">
        <v>43</v>
      </c>
      <c r="D121" t="s">
        <v>3</v>
      </c>
      <c r="E121" t="s">
        <v>37</v>
      </c>
      <c r="F121" s="4">
        <v>3</v>
      </c>
      <c r="G121" s="4">
        <v>0</v>
      </c>
      <c r="H121" s="4" t="s">
        <v>30</v>
      </c>
      <c r="I121" s="5" t="s">
        <v>30</v>
      </c>
      <c r="J121" s="4" t="s">
        <v>30</v>
      </c>
      <c r="K121" s="4"/>
    </row>
    <row r="122" spans="1:11" x14ac:dyDescent="0.25">
      <c r="A122" s="15">
        <v>1</v>
      </c>
      <c r="B122">
        <v>227</v>
      </c>
      <c r="C122" t="s">
        <v>43</v>
      </c>
      <c r="D122" t="s">
        <v>3</v>
      </c>
      <c r="E122" t="s">
        <v>37</v>
      </c>
      <c r="F122" s="4">
        <v>1</v>
      </c>
      <c r="G122" s="4">
        <v>0</v>
      </c>
      <c r="H122" s="4"/>
      <c r="I122" s="5"/>
      <c r="J122" s="4"/>
      <c r="K122" s="4"/>
    </row>
    <row r="123" spans="1:11" x14ac:dyDescent="0.25">
      <c r="A123" s="15">
        <v>1</v>
      </c>
      <c r="B123">
        <v>227</v>
      </c>
      <c r="C123" t="s">
        <v>43</v>
      </c>
      <c r="D123" t="s">
        <v>3</v>
      </c>
      <c r="E123" t="s">
        <v>37</v>
      </c>
      <c r="F123" s="4">
        <v>1</v>
      </c>
      <c r="G123" s="4">
        <v>0</v>
      </c>
      <c r="H123" s="4"/>
      <c r="I123" s="5" t="s">
        <v>30</v>
      </c>
      <c r="J123" s="4" t="s">
        <v>30</v>
      </c>
      <c r="K123" s="4"/>
    </row>
    <row r="124" spans="1:11" x14ac:dyDescent="0.25">
      <c r="A124" s="15">
        <v>1</v>
      </c>
      <c r="B124">
        <v>227</v>
      </c>
      <c r="C124" t="s">
        <v>43</v>
      </c>
      <c r="D124" t="s">
        <v>3</v>
      </c>
      <c r="E124" t="s">
        <v>37</v>
      </c>
      <c r="F124" s="4">
        <v>1</v>
      </c>
      <c r="G124" s="4">
        <v>0</v>
      </c>
      <c r="H124" s="4"/>
      <c r="I124" s="5" t="s">
        <v>30</v>
      </c>
      <c r="J124" s="4" t="s">
        <v>30</v>
      </c>
      <c r="K124" s="4"/>
    </row>
    <row r="125" spans="1:11" x14ac:dyDescent="0.25">
      <c r="A125" s="15">
        <v>1</v>
      </c>
      <c r="B125">
        <v>227</v>
      </c>
      <c r="C125" t="s">
        <v>43</v>
      </c>
      <c r="D125" t="s">
        <v>3</v>
      </c>
      <c r="E125" t="s">
        <v>37</v>
      </c>
      <c r="F125" s="4">
        <v>1</v>
      </c>
      <c r="G125" s="4">
        <v>0</v>
      </c>
      <c r="H125" s="4"/>
      <c r="I125" s="5" t="s">
        <v>30</v>
      </c>
      <c r="J125" s="4"/>
      <c r="K125" s="4"/>
    </row>
    <row r="126" spans="1:11" x14ac:dyDescent="0.25">
      <c r="A126" s="15">
        <v>1</v>
      </c>
      <c r="B126">
        <v>227</v>
      </c>
      <c r="C126" t="s">
        <v>43</v>
      </c>
      <c r="D126" t="s">
        <v>3</v>
      </c>
      <c r="E126" t="s">
        <v>37</v>
      </c>
      <c r="F126" s="4">
        <v>1</v>
      </c>
      <c r="G126" s="4">
        <v>0</v>
      </c>
      <c r="H126" s="4"/>
      <c r="I126" s="5" t="s">
        <v>30</v>
      </c>
      <c r="J126" s="4" t="s">
        <v>30</v>
      </c>
      <c r="K126" s="4"/>
    </row>
    <row r="127" spans="1:11" x14ac:dyDescent="0.25">
      <c r="A127" s="15">
        <v>1</v>
      </c>
      <c r="B127">
        <v>227</v>
      </c>
      <c r="C127" t="s">
        <v>43</v>
      </c>
      <c r="D127" t="s">
        <v>3</v>
      </c>
      <c r="E127" t="s">
        <v>37</v>
      </c>
      <c r="F127" s="4">
        <v>2</v>
      </c>
      <c r="G127" s="4">
        <v>0</v>
      </c>
      <c r="H127" s="4"/>
      <c r="I127" s="5"/>
      <c r="J127" s="4"/>
      <c r="K127" s="4"/>
    </row>
    <row r="128" spans="1:11" x14ac:dyDescent="0.25">
      <c r="A128" s="15">
        <v>1</v>
      </c>
      <c r="B128">
        <v>227</v>
      </c>
      <c r="C128" t="s">
        <v>43</v>
      </c>
      <c r="D128" t="s">
        <v>3</v>
      </c>
      <c r="E128" t="s">
        <v>37</v>
      </c>
      <c r="F128" s="4">
        <v>2</v>
      </c>
      <c r="G128" s="4">
        <v>0</v>
      </c>
      <c r="H128" s="4"/>
      <c r="I128" s="5" t="s">
        <v>30</v>
      </c>
      <c r="J128" s="4"/>
      <c r="K128" s="4"/>
    </row>
    <row r="129" spans="1:11" x14ac:dyDescent="0.25">
      <c r="A129" s="15">
        <v>1</v>
      </c>
      <c r="B129">
        <v>259</v>
      </c>
      <c r="C129" t="s">
        <v>44</v>
      </c>
      <c r="D129" t="s">
        <v>3</v>
      </c>
      <c r="E129" t="s">
        <v>37</v>
      </c>
      <c r="F129" s="3">
        <v>3</v>
      </c>
      <c r="G129" s="3">
        <v>1</v>
      </c>
      <c r="H129" s="4"/>
      <c r="I129" s="5"/>
      <c r="J129" s="4"/>
      <c r="K129" s="4"/>
    </row>
    <row r="130" spans="1:11" x14ac:dyDescent="0.25">
      <c r="A130" s="15">
        <v>1</v>
      </c>
      <c r="B130">
        <v>259</v>
      </c>
      <c r="C130" t="s">
        <v>44</v>
      </c>
      <c r="D130" t="s">
        <v>3</v>
      </c>
      <c r="E130" t="s">
        <v>37</v>
      </c>
      <c r="F130" s="3">
        <v>3</v>
      </c>
      <c r="G130" s="3">
        <v>0</v>
      </c>
      <c r="H130" s="4"/>
      <c r="I130" s="4" t="s">
        <v>20</v>
      </c>
      <c r="J130" s="4"/>
      <c r="K130" s="4"/>
    </row>
    <row r="131" spans="1:11" x14ac:dyDescent="0.25">
      <c r="A131" s="15">
        <v>1</v>
      </c>
      <c r="B131">
        <v>259</v>
      </c>
      <c r="C131" t="s">
        <v>44</v>
      </c>
      <c r="D131" t="s">
        <v>3</v>
      </c>
      <c r="E131" t="s">
        <v>37</v>
      </c>
      <c r="F131" s="3">
        <v>3</v>
      </c>
      <c r="G131" s="3">
        <v>0</v>
      </c>
      <c r="H131" s="4"/>
      <c r="I131" s="5"/>
      <c r="J131" s="4"/>
      <c r="K131" s="4"/>
    </row>
    <row r="132" spans="1:11" x14ac:dyDescent="0.25">
      <c r="A132" s="15">
        <v>1</v>
      </c>
      <c r="B132">
        <v>259</v>
      </c>
      <c r="C132" t="s">
        <v>44</v>
      </c>
      <c r="D132" t="s">
        <v>3</v>
      </c>
      <c r="E132" t="s">
        <v>37</v>
      </c>
      <c r="F132" s="3">
        <v>2</v>
      </c>
      <c r="G132" s="3">
        <v>0</v>
      </c>
      <c r="H132" s="4"/>
      <c r="I132" s="4" t="s">
        <v>20</v>
      </c>
      <c r="J132" s="4"/>
      <c r="K132" s="4"/>
    </row>
    <row r="133" spans="1:11" x14ac:dyDescent="0.25">
      <c r="A133" s="15">
        <v>1</v>
      </c>
      <c r="B133">
        <v>259</v>
      </c>
      <c r="C133" t="s">
        <v>44</v>
      </c>
      <c r="D133" t="s">
        <v>3</v>
      </c>
      <c r="E133" t="s">
        <v>37</v>
      </c>
      <c r="F133" s="3">
        <v>2</v>
      </c>
      <c r="G133" s="3">
        <v>0</v>
      </c>
      <c r="H133" s="4"/>
      <c r="I133" s="5"/>
      <c r="J133" s="4"/>
      <c r="K133" s="4"/>
    </row>
    <row r="134" spans="1:11" x14ac:dyDescent="0.25">
      <c r="A134" s="15">
        <v>1</v>
      </c>
      <c r="B134">
        <v>259</v>
      </c>
      <c r="C134" t="s">
        <v>44</v>
      </c>
      <c r="D134" t="s">
        <v>3</v>
      </c>
      <c r="E134" t="s">
        <v>37</v>
      </c>
      <c r="F134" s="3">
        <v>2</v>
      </c>
      <c r="G134" s="3">
        <v>0</v>
      </c>
      <c r="H134" s="4"/>
      <c r="I134" s="4" t="s">
        <v>20</v>
      </c>
      <c r="J134" s="4"/>
      <c r="K134" s="4"/>
    </row>
    <row r="135" spans="1:11" x14ac:dyDescent="0.25">
      <c r="A135" s="15">
        <v>1</v>
      </c>
      <c r="B135">
        <v>259</v>
      </c>
      <c r="C135" t="s">
        <v>44</v>
      </c>
      <c r="D135" t="s">
        <v>3</v>
      </c>
      <c r="E135" t="s">
        <v>37</v>
      </c>
      <c r="F135" s="3">
        <v>2</v>
      </c>
      <c r="G135" s="3">
        <v>0</v>
      </c>
      <c r="H135" s="4"/>
      <c r="I135" s="5"/>
      <c r="J135" s="4"/>
      <c r="K135" s="4"/>
    </row>
    <row r="136" spans="1:11" x14ac:dyDescent="0.25">
      <c r="A136" s="15">
        <v>1</v>
      </c>
      <c r="B136">
        <v>259</v>
      </c>
      <c r="C136" t="s">
        <v>44</v>
      </c>
      <c r="D136" t="s">
        <v>3</v>
      </c>
      <c r="E136" t="s">
        <v>37</v>
      </c>
      <c r="F136" s="3">
        <v>2</v>
      </c>
      <c r="G136" s="3">
        <v>0</v>
      </c>
      <c r="H136" s="4"/>
      <c r="I136" s="5"/>
      <c r="J136" s="4"/>
      <c r="K136" s="4"/>
    </row>
    <row r="137" spans="1:11" x14ac:dyDescent="0.25">
      <c r="A137" s="15">
        <v>1</v>
      </c>
      <c r="B137">
        <v>259</v>
      </c>
      <c r="C137" t="s">
        <v>44</v>
      </c>
      <c r="D137" t="s">
        <v>3</v>
      </c>
      <c r="E137" t="s">
        <v>37</v>
      </c>
      <c r="F137" s="3">
        <v>3</v>
      </c>
      <c r="G137" s="3">
        <v>0</v>
      </c>
      <c r="H137" s="4"/>
      <c r="I137" s="4" t="s">
        <v>20</v>
      </c>
      <c r="J137" s="4"/>
      <c r="K137" s="4"/>
    </row>
    <row r="138" spans="1:11" x14ac:dyDescent="0.25">
      <c r="A138" s="15">
        <v>1</v>
      </c>
      <c r="B138">
        <v>259</v>
      </c>
      <c r="C138" t="s">
        <v>44</v>
      </c>
      <c r="D138" t="s">
        <v>3</v>
      </c>
      <c r="E138" t="s">
        <v>37</v>
      </c>
      <c r="F138" s="3">
        <v>3</v>
      </c>
      <c r="G138" s="3">
        <v>0</v>
      </c>
      <c r="H138" s="4"/>
      <c r="I138" s="5"/>
      <c r="J138" s="4"/>
      <c r="K138" s="4"/>
    </row>
    <row r="139" spans="1:11" x14ac:dyDescent="0.25">
      <c r="A139" s="15">
        <v>1</v>
      </c>
      <c r="B139">
        <v>256</v>
      </c>
      <c r="C139" t="s">
        <v>34</v>
      </c>
      <c r="D139" t="s">
        <v>3</v>
      </c>
      <c r="E139" t="s">
        <v>37</v>
      </c>
      <c r="F139" s="3">
        <v>3</v>
      </c>
      <c r="G139" s="3">
        <v>3</v>
      </c>
      <c r="H139" s="4" t="s">
        <v>20</v>
      </c>
      <c r="I139" s="4" t="s">
        <v>20</v>
      </c>
      <c r="J139" s="4" t="s">
        <v>20</v>
      </c>
      <c r="K139" s="4"/>
    </row>
    <row r="140" spans="1:11" x14ac:dyDescent="0.25">
      <c r="A140" s="15">
        <v>1</v>
      </c>
      <c r="B140">
        <v>256</v>
      </c>
      <c r="C140" t="s">
        <v>34</v>
      </c>
      <c r="D140" t="s">
        <v>3</v>
      </c>
      <c r="E140" t="s">
        <v>37</v>
      </c>
      <c r="F140" s="3">
        <v>2</v>
      </c>
      <c r="G140" s="3">
        <v>3</v>
      </c>
      <c r="H140" s="4" t="s">
        <v>20</v>
      </c>
      <c r="I140" s="4" t="s">
        <v>20</v>
      </c>
      <c r="J140" s="4" t="s">
        <v>20</v>
      </c>
      <c r="K140" s="4"/>
    </row>
    <row r="141" spans="1:11" x14ac:dyDescent="0.25">
      <c r="A141" s="15">
        <v>1</v>
      </c>
      <c r="B141">
        <v>256</v>
      </c>
      <c r="C141" t="s">
        <v>34</v>
      </c>
      <c r="D141" t="s">
        <v>3</v>
      </c>
      <c r="E141" t="s">
        <v>37</v>
      </c>
      <c r="F141" s="3">
        <v>1</v>
      </c>
      <c r="G141" s="3">
        <v>1</v>
      </c>
      <c r="H141" s="4"/>
      <c r="I141" s="4" t="s">
        <v>20</v>
      </c>
      <c r="J141" s="4"/>
      <c r="K141" s="4"/>
    </row>
    <row r="142" spans="1:11" x14ac:dyDescent="0.25">
      <c r="A142" s="15">
        <v>1</v>
      </c>
      <c r="B142">
        <v>256</v>
      </c>
      <c r="C142" t="s">
        <v>34</v>
      </c>
      <c r="D142" t="s">
        <v>3</v>
      </c>
      <c r="E142" t="s">
        <v>37</v>
      </c>
      <c r="F142" s="3">
        <v>3</v>
      </c>
      <c r="G142" s="3">
        <v>3</v>
      </c>
      <c r="H142" s="4"/>
      <c r="I142" s="5"/>
      <c r="J142" s="4"/>
      <c r="K142" s="4"/>
    </row>
    <row r="143" spans="1:11" x14ac:dyDescent="0.25">
      <c r="A143" s="15">
        <v>1</v>
      </c>
      <c r="B143">
        <v>256</v>
      </c>
      <c r="C143" t="s">
        <v>34</v>
      </c>
      <c r="D143" t="s">
        <v>3</v>
      </c>
      <c r="E143" t="s">
        <v>37</v>
      </c>
      <c r="F143" s="3">
        <v>2</v>
      </c>
      <c r="G143" s="3">
        <v>1</v>
      </c>
      <c r="H143" s="4"/>
      <c r="I143" s="5"/>
      <c r="J143" s="4"/>
      <c r="K143" s="4"/>
    </row>
    <row r="144" spans="1:11" x14ac:dyDescent="0.25">
      <c r="A144" s="15">
        <v>1</v>
      </c>
      <c r="B144">
        <v>256</v>
      </c>
      <c r="C144" t="s">
        <v>34</v>
      </c>
      <c r="D144" t="s">
        <v>3</v>
      </c>
      <c r="E144" t="s">
        <v>37</v>
      </c>
      <c r="F144" s="3">
        <v>2</v>
      </c>
      <c r="G144" s="3">
        <v>2</v>
      </c>
      <c r="H144" s="4"/>
      <c r="I144" s="5"/>
      <c r="J144" s="4"/>
      <c r="K144" s="4"/>
    </row>
    <row r="145" spans="1:11" x14ac:dyDescent="0.25">
      <c r="A145" s="15">
        <v>1</v>
      </c>
      <c r="B145">
        <v>256</v>
      </c>
      <c r="C145" t="s">
        <v>34</v>
      </c>
      <c r="D145" t="s">
        <v>3</v>
      </c>
      <c r="E145" t="s">
        <v>37</v>
      </c>
      <c r="F145" s="3">
        <v>2</v>
      </c>
      <c r="G145" s="3">
        <v>2</v>
      </c>
      <c r="H145" s="4"/>
      <c r="I145" s="5"/>
      <c r="J145" s="4"/>
      <c r="K145" s="4"/>
    </row>
    <row r="146" spans="1:11" x14ac:dyDescent="0.25">
      <c r="A146" s="15">
        <v>1</v>
      </c>
      <c r="B146">
        <v>256</v>
      </c>
      <c r="C146" t="s">
        <v>34</v>
      </c>
      <c r="D146" t="s">
        <v>3</v>
      </c>
      <c r="E146" t="s">
        <v>37</v>
      </c>
      <c r="F146" s="3">
        <v>3</v>
      </c>
      <c r="G146" s="3">
        <v>3</v>
      </c>
      <c r="H146" s="4"/>
      <c r="I146" s="5"/>
      <c r="J146" s="4"/>
      <c r="K146" s="4"/>
    </row>
    <row r="147" spans="1:11" x14ac:dyDescent="0.25">
      <c r="A147" s="15">
        <v>1</v>
      </c>
      <c r="B147">
        <v>256</v>
      </c>
      <c r="C147" t="s">
        <v>34</v>
      </c>
      <c r="D147" t="s">
        <v>3</v>
      </c>
      <c r="E147" t="s">
        <v>37</v>
      </c>
      <c r="F147" s="3">
        <v>3</v>
      </c>
      <c r="G147" s="3">
        <v>2</v>
      </c>
      <c r="H147" s="4"/>
      <c r="I147" s="5"/>
      <c r="J147" s="4"/>
      <c r="K147" s="4"/>
    </row>
    <row r="148" spans="1:11" x14ac:dyDescent="0.25">
      <c r="A148" s="15">
        <v>1</v>
      </c>
      <c r="B148">
        <v>256</v>
      </c>
      <c r="C148" t="s">
        <v>34</v>
      </c>
      <c r="D148" t="s">
        <v>3</v>
      </c>
      <c r="E148" t="s">
        <v>37</v>
      </c>
      <c r="F148" s="3">
        <v>3</v>
      </c>
      <c r="G148" s="3">
        <v>3</v>
      </c>
      <c r="H148" s="4"/>
      <c r="I148" s="4" t="s">
        <v>30</v>
      </c>
      <c r="J148" s="4"/>
      <c r="K148" s="4"/>
    </row>
    <row r="149" spans="1:11" x14ac:dyDescent="0.25">
      <c r="A149" s="15">
        <v>1</v>
      </c>
      <c r="B149">
        <v>233</v>
      </c>
      <c r="C149" t="s">
        <v>35</v>
      </c>
      <c r="D149" t="s">
        <v>3</v>
      </c>
      <c r="E149" t="s">
        <v>37</v>
      </c>
      <c r="F149" s="3">
        <v>3</v>
      </c>
      <c r="G149" s="3">
        <v>2</v>
      </c>
      <c r="H149" s="4" t="s">
        <v>20</v>
      </c>
      <c r="I149" s="5" t="s">
        <v>20</v>
      </c>
      <c r="J149" s="4" t="s">
        <v>20</v>
      </c>
      <c r="K149" s="4"/>
    </row>
    <row r="150" spans="1:11" x14ac:dyDescent="0.25">
      <c r="A150" s="15">
        <v>1</v>
      </c>
      <c r="B150">
        <v>233</v>
      </c>
      <c r="C150" t="s">
        <v>35</v>
      </c>
      <c r="D150" t="s">
        <v>3</v>
      </c>
      <c r="E150" t="s">
        <v>37</v>
      </c>
      <c r="F150" s="3">
        <v>3</v>
      </c>
      <c r="G150" s="3">
        <v>2</v>
      </c>
      <c r="H150" s="4" t="s">
        <v>20</v>
      </c>
      <c r="I150" s="5" t="s">
        <v>20</v>
      </c>
      <c r="J150" s="4" t="s">
        <v>20</v>
      </c>
      <c r="K150" s="4"/>
    </row>
    <row r="151" spans="1:11" x14ac:dyDescent="0.25">
      <c r="A151" s="15">
        <v>1</v>
      </c>
      <c r="B151">
        <v>233</v>
      </c>
      <c r="C151" t="s">
        <v>35</v>
      </c>
      <c r="D151" t="s">
        <v>3</v>
      </c>
      <c r="E151" t="s">
        <v>37</v>
      </c>
      <c r="F151" s="3">
        <v>3</v>
      </c>
      <c r="G151" s="3">
        <v>3</v>
      </c>
      <c r="H151" s="4"/>
      <c r="I151" s="5" t="s">
        <v>20</v>
      </c>
      <c r="J151" s="4" t="s">
        <v>20</v>
      </c>
      <c r="K151" s="4"/>
    </row>
    <row r="152" spans="1:11" x14ac:dyDescent="0.25">
      <c r="A152" s="15">
        <v>1</v>
      </c>
      <c r="B152">
        <v>233</v>
      </c>
      <c r="C152" t="s">
        <v>35</v>
      </c>
      <c r="D152" t="s">
        <v>3</v>
      </c>
      <c r="E152" t="s">
        <v>37</v>
      </c>
      <c r="F152" s="3">
        <v>3</v>
      </c>
      <c r="G152" s="3">
        <v>3</v>
      </c>
      <c r="H152" s="4"/>
      <c r="I152" s="5" t="s">
        <v>20</v>
      </c>
      <c r="J152" s="4" t="s">
        <v>20</v>
      </c>
      <c r="K152" s="4"/>
    </row>
    <row r="153" spans="1:11" x14ac:dyDescent="0.25">
      <c r="A153" s="15">
        <v>1</v>
      </c>
      <c r="B153">
        <v>242</v>
      </c>
      <c r="C153" t="s">
        <v>45</v>
      </c>
      <c r="D153" t="s">
        <v>4</v>
      </c>
      <c r="E153" t="s">
        <v>19</v>
      </c>
      <c r="F153" s="3">
        <v>2</v>
      </c>
      <c r="G153" s="3">
        <v>0</v>
      </c>
      <c r="H153" s="4"/>
      <c r="I153" s="5" t="s">
        <v>20</v>
      </c>
      <c r="J153" s="4"/>
      <c r="K153" s="4"/>
    </row>
    <row r="154" spans="1:11" x14ac:dyDescent="0.25">
      <c r="A154" s="15">
        <v>1</v>
      </c>
      <c r="B154">
        <v>242</v>
      </c>
      <c r="C154" t="s">
        <v>45</v>
      </c>
      <c r="D154" t="s">
        <v>4</v>
      </c>
      <c r="E154" t="s">
        <v>19</v>
      </c>
      <c r="F154" s="3">
        <v>2</v>
      </c>
      <c r="G154" s="3">
        <v>0</v>
      </c>
      <c r="H154" s="4" t="s">
        <v>20</v>
      </c>
      <c r="I154" s="5" t="s">
        <v>20</v>
      </c>
      <c r="J154" s="4" t="s">
        <v>20</v>
      </c>
      <c r="K154" s="4"/>
    </row>
    <row r="155" spans="1:11" x14ac:dyDescent="0.25">
      <c r="A155" s="15">
        <v>1</v>
      </c>
      <c r="B155">
        <v>242</v>
      </c>
      <c r="C155" t="s">
        <v>45</v>
      </c>
      <c r="D155" t="s">
        <v>4</v>
      </c>
      <c r="E155" t="s">
        <v>19</v>
      </c>
      <c r="F155" s="3">
        <v>1</v>
      </c>
      <c r="G155" s="3">
        <v>0</v>
      </c>
      <c r="H155" s="4" t="s">
        <v>20</v>
      </c>
      <c r="I155" s="5"/>
      <c r="J155" s="4" t="s">
        <v>20</v>
      </c>
      <c r="K155" s="4"/>
    </row>
    <row r="156" spans="1:11" x14ac:dyDescent="0.25">
      <c r="A156" s="15">
        <v>1</v>
      </c>
      <c r="B156">
        <v>242</v>
      </c>
      <c r="C156" t="s">
        <v>45</v>
      </c>
      <c r="D156" t="s">
        <v>4</v>
      </c>
      <c r="E156" t="s">
        <v>19</v>
      </c>
      <c r="F156" s="3">
        <v>1</v>
      </c>
      <c r="G156" s="3">
        <v>0</v>
      </c>
      <c r="H156" s="4" t="s">
        <v>20</v>
      </c>
      <c r="I156" s="5"/>
      <c r="J156" s="4" t="s">
        <v>20</v>
      </c>
      <c r="K156" s="4"/>
    </row>
    <row r="157" spans="1:11" x14ac:dyDescent="0.25">
      <c r="A157" s="15">
        <v>1</v>
      </c>
      <c r="B157">
        <v>242</v>
      </c>
      <c r="C157" t="s">
        <v>45</v>
      </c>
      <c r="D157" t="s">
        <v>4</v>
      </c>
      <c r="E157" t="s">
        <v>19</v>
      </c>
      <c r="F157" s="3">
        <v>1</v>
      </c>
      <c r="G157" s="3">
        <v>0</v>
      </c>
      <c r="H157" s="4" t="s">
        <v>20</v>
      </c>
      <c r="I157" s="5" t="s">
        <v>20</v>
      </c>
      <c r="J157" s="4" t="s">
        <v>30</v>
      </c>
      <c r="K157" s="4"/>
    </row>
    <row r="158" spans="1:11" x14ac:dyDescent="0.25">
      <c r="A158" s="15">
        <v>1</v>
      </c>
      <c r="B158">
        <v>242</v>
      </c>
      <c r="C158" t="s">
        <v>45</v>
      </c>
      <c r="D158" t="s">
        <v>4</v>
      </c>
      <c r="E158" t="s">
        <v>19</v>
      </c>
      <c r="F158" s="3">
        <v>2</v>
      </c>
      <c r="G158" s="3">
        <v>0</v>
      </c>
      <c r="H158" s="4"/>
      <c r="I158" s="5" t="s">
        <v>30</v>
      </c>
      <c r="J158" s="4"/>
      <c r="K158" s="4"/>
    </row>
    <row r="159" spans="1:11" x14ac:dyDescent="0.25">
      <c r="A159" s="15">
        <v>1</v>
      </c>
      <c r="B159">
        <v>242</v>
      </c>
      <c r="C159" t="s">
        <v>45</v>
      </c>
      <c r="D159" t="s">
        <v>4</v>
      </c>
      <c r="E159" t="s">
        <v>37</v>
      </c>
      <c r="F159" s="3">
        <v>1</v>
      </c>
      <c r="G159" s="3">
        <v>0</v>
      </c>
      <c r="H159" s="4" t="s">
        <v>30</v>
      </c>
      <c r="I159" s="5" t="s">
        <v>20</v>
      </c>
      <c r="J159" s="4" t="s">
        <v>20</v>
      </c>
      <c r="K159" s="4"/>
    </row>
    <row r="160" spans="1:11" x14ac:dyDescent="0.25">
      <c r="A160" s="15">
        <v>1</v>
      </c>
      <c r="B160">
        <v>242</v>
      </c>
      <c r="C160" t="s">
        <v>45</v>
      </c>
      <c r="D160" t="s">
        <v>4</v>
      </c>
      <c r="E160" t="s">
        <v>37</v>
      </c>
      <c r="F160" s="3">
        <v>3</v>
      </c>
      <c r="G160" s="3">
        <v>0</v>
      </c>
      <c r="H160" s="4"/>
      <c r="I160" s="5" t="s">
        <v>20</v>
      </c>
      <c r="J160" s="4"/>
      <c r="K160" s="4"/>
    </row>
    <row r="161" spans="1:11" x14ac:dyDescent="0.25">
      <c r="A161" s="15">
        <v>1</v>
      </c>
      <c r="B161">
        <v>242</v>
      </c>
      <c r="C161" t="s">
        <v>45</v>
      </c>
      <c r="D161" t="s">
        <v>4</v>
      </c>
      <c r="E161" t="s">
        <v>37</v>
      </c>
      <c r="F161" s="3">
        <v>1</v>
      </c>
      <c r="G161" s="3">
        <v>0</v>
      </c>
      <c r="H161" s="4"/>
      <c r="I161" s="5" t="s">
        <v>20</v>
      </c>
      <c r="J161" s="4"/>
      <c r="K161" s="4"/>
    </row>
    <row r="162" spans="1:11" x14ac:dyDescent="0.25">
      <c r="A162" s="15">
        <v>1</v>
      </c>
      <c r="B162">
        <v>242</v>
      </c>
      <c r="C162" t="s">
        <v>45</v>
      </c>
      <c r="D162" t="s">
        <v>4</v>
      </c>
      <c r="E162" t="s">
        <v>37</v>
      </c>
      <c r="F162" s="3">
        <v>2</v>
      </c>
      <c r="G162" s="3">
        <v>0</v>
      </c>
      <c r="H162" s="4" t="s">
        <v>20</v>
      </c>
      <c r="I162" s="5"/>
      <c r="J162" s="4" t="s">
        <v>30</v>
      </c>
      <c r="K162" s="4"/>
    </row>
    <row r="163" spans="1:11" x14ac:dyDescent="0.25">
      <c r="A163" s="15">
        <v>1</v>
      </c>
      <c r="B163">
        <v>242</v>
      </c>
      <c r="C163" t="s">
        <v>45</v>
      </c>
      <c r="D163" t="s">
        <v>4</v>
      </c>
      <c r="E163" t="s">
        <v>37</v>
      </c>
      <c r="F163" s="3">
        <v>2</v>
      </c>
      <c r="G163" s="3">
        <v>0</v>
      </c>
      <c r="H163" s="4"/>
      <c r="I163" s="5"/>
      <c r="J163" s="4"/>
      <c r="K163" s="4"/>
    </row>
    <row r="164" spans="1:11" x14ac:dyDescent="0.25">
      <c r="A164" s="15">
        <v>1</v>
      </c>
      <c r="B164">
        <v>242</v>
      </c>
      <c r="C164" t="s">
        <v>45</v>
      </c>
      <c r="D164" t="s">
        <v>4</v>
      </c>
      <c r="E164" t="s">
        <v>37</v>
      </c>
      <c r="F164" s="3">
        <v>1</v>
      </c>
      <c r="G164" s="3">
        <v>0</v>
      </c>
      <c r="H164" s="4"/>
      <c r="I164" s="5" t="s">
        <v>30</v>
      </c>
      <c r="J164" s="4"/>
      <c r="K164" s="4"/>
    </row>
    <row r="165" spans="1:11" x14ac:dyDescent="0.25">
      <c r="A165" s="15">
        <v>1</v>
      </c>
      <c r="B165">
        <v>249</v>
      </c>
      <c r="C165" t="s">
        <v>46</v>
      </c>
      <c r="D165" t="s">
        <v>4</v>
      </c>
      <c r="E165" t="s">
        <v>37</v>
      </c>
      <c r="F165" s="3">
        <v>2</v>
      </c>
      <c r="G165" s="3">
        <v>1</v>
      </c>
      <c r="H165" s="4" t="s">
        <v>30</v>
      </c>
      <c r="I165" s="5" t="s">
        <v>30</v>
      </c>
      <c r="J165" s="4" t="s">
        <v>30</v>
      </c>
      <c r="K165" s="4"/>
    </row>
    <row r="166" spans="1:11" x14ac:dyDescent="0.25">
      <c r="A166" s="15">
        <v>1</v>
      </c>
      <c r="B166">
        <v>249</v>
      </c>
      <c r="C166" t="s">
        <v>46</v>
      </c>
      <c r="D166" t="s">
        <v>4</v>
      </c>
      <c r="E166" t="s">
        <v>37</v>
      </c>
      <c r="F166" s="3">
        <v>3</v>
      </c>
      <c r="G166" s="3">
        <v>1</v>
      </c>
      <c r="H166" s="4" t="s">
        <v>30</v>
      </c>
      <c r="I166" s="5" t="s">
        <v>30</v>
      </c>
      <c r="J166" s="4" t="s">
        <v>30</v>
      </c>
      <c r="K166" s="4"/>
    </row>
    <row r="167" spans="1:11" x14ac:dyDescent="0.25">
      <c r="A167" s="15">
        <v>1</v>
      </c>
      <c r="B167">
        <v>249</v>
      </c>
      <c r="C167" t="s">
        <v>46</v>
      </c>
      <c r="D167" t="s">
        <v>4</v>
      </c>
      <c r="E167" t="s">
        <v>37</v>
      </c>
      <c r="F167" s="3">
        <v>2</v>
      </c>
      <c r="G167" s="3">
        <v>1</v>
      </c>
      <c r="H167" s="4" t="s">
        <v>30</v>
      </c>
      <c r="I167" s="5" t="s">
        <v>30</v>
      </c>
      <c r="J167" s="4" t="s">
        <v>30</v>
      </c>
      <c r="K167" s="4"/>
    </row>
    <row r="168" spans="1:11" x14ac:dyDescent="0.25">
      <c r="A168" s="15">
        <v>1</v>
      </c>
      <c r="B168">
        <v>249</v>
      </c>
      <c r="C168" t="s">
        <v>46</v>
      </c>
      <c r="D168" t="s">
        <v>4</v>
      </c>
      <c r="E168" t="s">
        <v>37</v>
      </c>
      <c r="F168" s="3">
        <v>3</v>
      </c>
      <c r="G168" s="3">
        <v>3</v>
      </c>
      <c r="H168" s="4" t="s">
        <v>30</v>
      </c>
      <c r="I168" s="5" t="s">
        <v>30</v>
      </c>
      <c r="J168" s="4" t="s">
        <v>30</v>
      </c>
      <c r="K168" s="4"/>
    </row>
    <row r="169" spans="1:11" x14ac:dyDescent="0.25">
      <c r="A169" s="15">
        <v>1</v>
      </c>
      <c r="B169">
        <v>249</v>
      </c>
      <c r="C169" t="s">
        <v>46</v>
      </c>
      <c r="D169" t="s">
        <v>4</v>
      </c>
      <c r="E169" t="s">
        <v>37</v>
      </c>
      <c r="F169" s="3">
        <v>2</v>
      </c>
      <c r="G169" s="3">
        <v>3</v>
      </c>
      <c r="H169" s="4" t="s">
        <v>30</v>
      </c>
      <c r="I169" s="5" t="s">
        <v>30</v>
      </c>
      <c r="J169" s="4" t="s">
        <v>30</v>
      </c>
      <c r="K169" s="4"/>
    </row>
    <row r="170" spans="1:11" x14ac:dyDescent="0.25">
      <c r="A170" s="15">
        <v>1</v>
      </c>
      <c r="B170">
        <v>249</v>
      </c>
      <c r="C170" t="s">
        <v>46</v>
      </c>
      <c r="D170" t="s">
        <v>4</v>
      </c>
      <c r="E170" t="s">
        <v>37</v>
      </c>
      <c r="F170" s="3">
        <v>3</v>
      </c>
      <c r="G170" s="3">
        <v>3</v>
      </c>
      <c r="H170" s="4" t="s">
        <v>30</v>
      </c>
      <c r="I170" s="5" t="s">
        <v>30</v>
      </c>
      <c r="J170" s="4" t="s">
        <v>30</v>
      </c>
      <c r="K170" s="4"/>
    </row>
    <row r="171" spans="1:11" x14ac:dyDescent="0.25">
      <c r="A171" s="15">
        <v>1</v>
      </c>
      <c r="B171">
        <v>249</v>
      </c>
      <c r="C171" t="s">
        <v>46</v>
      </c>
      <c r="D171" t="s">
        <v>4</v>
      </c>
      <c r="E171" t="s">
        <v>37</v>
      </c>
      <c r="F171" s="3">
        <v>1</v>
      </c>
      <c r="G171" s="3">
        <v>1</v>
      </c>
      <c r="H171" s="4"/>
      <c r="I171" s="5"/>
      <c r="J171" s="4"/>
      <c r="K171" s="4"/>
    </row>
    <row r="172" spans="1:11" x14ac:dyDescent="0.25">
      <c r="A172" s="15">
        <v>1</v>
      </c>
      <c r="B172">
        <v>249</v>
      </c>
      <c r="C172" t="s">
        <v>46</v>
      </c>
      <c r="D172" t="s">
        <v>4</v>
      </c>
      <c r="E172" t="s">
        <v>37</v>
      </c>
      <c r="F172" s="3">
        <v>3</v>
      </c>
      <c r="G172" s="3">
        <v>3</v>
      </c>
      <c r="H172" s="4" t="s">
        <v>30</v>
      </c>
      <c r="I172" s="5"/>
      <c r="J172" s="4"/>
      <c r="K172" s="4"/>
    </row>
    <row r="173" spans="1:11" x14ac:dyDescent="0.25">
      <c r="A173" s="15">
        <v>1</v>
      </c>
      <c r="B173">
        <v>249</v>
      </c>
      <c r="C173" t="s">
        <v>46</v>
      </c>
      <c r="D173" t="s">
        <v>4</v>
      </c>
      <c r="E173" t="s">
        <v>37</v>
      </c>
      <c r="F173" s="3">
        <v>3</v>
      </c>
      <c r="G173" s="3">
        <v>3</v>
      </c>
      <c r="H173" s="4" t="s">
        <v>30</v>
      </c>
      <c r="I173" s="5" t="s">
        <v>30</v>
      </c>
      <c r="J173" s="4" t="s">
        <v>30</v>
      </c>
      <c r="K173" s="4"/>
    </row>
    <row r="174" spans="1:11" x14ac:dyDescent="0.25">
      <c r="A174" s="15">
        <v>1</v>
      </c>
      <c r="B174">
        <v>249</v>
      </c>
      <c r="C174" t="s">
        <v>46</v>
      </c>
      <c r="D174" t="s">
        <v>4</v>
      </c>
      <c r="E174" t="s">
        <v>37</v>
      </c>
      <c r="F174" s="3">
        <v>2</v>
      </c>
      <c r="G174" s="3">
        <v>0</v>
      </c>
      <c r="H174" s="4"/>
      <c r="I174" s="5"/>
      <c r="J174" s="4"/>
      <c r="K174" s="4"/>
    </row>
    <row r="175" spans="1:11" x14ac:dyDescent="0.25">
      <c r="A175" s="15">
        <v>1</v>
      </c>
      <c r="B175">
        <v>271</v>
      </c>
      <c r="C175" t="s">
        <v>47</v>
      </c>
      <c r="D175" t="s">
        <v>48</v>
      </c>
      <c r="E175" t="s">
        <v>19</v>
      </c>
      <c r="F175" s="3">
        <v>2</v>
      </c>
      <c r="G175" s="3">
        <v>0</v>
      </c>
      <c r="H175" s="4"/>
      <c r="I175" s="5"/>
      <c r="J175" s="4"/>
    </row>
    <row r="176" spans="1:11" x14ac:dyDescent="0.25">
      <c r="A176" s="15">
        <v>1</v>
      </c>
      <c r="B176">
        <v>271</v>
      </c>
      <c r="C176" t="s">
        <v>47</v>
      </c>
      <c r="D176" t="s">
        <v>48</v>
      </c>
      <c r="E176" t="s">
        <v>19</v>
      </c>
      <c r="F176" s="3">
        <v>1</v>
      </c>
      <c r="G176" s="3">
        <v>0</v>
      </c>
      <c r="H176" s="4"/>
      <c r="I176" s="5"/>
      <c r="J176" s="4"/>
    </row>
    <row r="177" spans="1:10" x14ac:dyDescent="0.25">
      <c r="A177" s="15">
        <v>1</v>
      </c>
      <c r="B177">
        <v>271</v>
      </c>
      <c r="C177" t="s">
        <v>47</v>
      </c>
      <c r="D177" t="s">
        <v>48</v>
      </c>
      <c r="E177" t="s">
        <v>19</v>
      </c>
      <c r="F177" s="3">
        <v>2</v>
      </c>
      <c r="G177" s="3">
        <v>1</v>
      </c>
      <c r="H177" s="4" t="s">
        <v>20</v>
      </c>
      <c r="I177" s="5" t="s">
        <v>20</v>
      </c>
      <c r="J177" s="4" t="s">
        <v>20</v>
      </c>
    </row>
    <row r="178" spans="1:10" x14ac:dyDescent="0.25">
      <c r="A178" s="15">
        <v>1</v>
      </c>
      <c r="B178">
        <v>271</v>
      </c>
      <c r="C178" t="s">
        <v>47</v>
      </c>
      <c r="D178" t="s">
        <v>48</v>
      </c>
      <c r="E178" t="s">
        <v>37</v>
      </c>
      <c r="F178" s="3">
        <v>3</v>
      </c>
      <c r="G178" s="3">
        <v>1</v>
      </c>
      <c r="H178" s="4" t="s">
        <v>20</v>
      </c>
      <c r="I178" s="5" t="s">
        <v>20</v>
      </c>
      <c r="J178" s="4" t="s">
        <v>20</v>
      </c>
    </row>
    <row r="179" spans="1:10" x14ac:dyDescent="0.25">
      <c r="A179" s="15">
        <v>1</v>
      </c>
      <c r="B179">
        <v>271</v>
      </c>
      <c r="C179" t="s">
        <v>47</v>
      </c>
      <c r="D179" t="s">
        <v>48</v>
      </c>
      <c r="E179" t="s">
        <v>37</v>
      </c>
      <c r="F179" s="3">
        <v>3</v>
      </c>
      <c r="G179" s="3">
        <v>1</v>
      </c>
      <c r="H179" s="4" t="s">
        <v>20</v>
      </c>
      <c r="I179" s="5" t="s">
        <v>20</v>
      </c>
      <c r="J179" s="4" t="s">
        <v>20</v>
      </c>
    </row>
    <row r="180" spans="1:10" x14ac:dyDescent="0.25">
      <c r="A180" s="15">
        <v>1</v>
      </c>
      <c r="B180">
        <v>272</v>
      </c>
      <c r="C180" t="s">
        <v>49</v>
      </c>
      <c r="D180" t="s">
        <v>48</v>
      </c>
      <c r="E180" t="s">
        <v>19</v>
      </c>
      <c r="F180" s="3">
        <v>1</v>
      </c>
      <c r="G180" s="3">
        <v>0</v>
      </c>
      <c r="H180" s="4"/>
      <c r="I180" s="5" t="s">
        <v>20</v>
      </c>
      <c r="J180" s="4" t="s">
        <v>20</v>
      </c>
    </row>
    <row r="181" spans="1:10" x14ac:dyDescent="0.25">
      <c r="A181" s="15">
        <v>1</v>
      </c>
      <c r="B181">
        <v>272</v>
      </c>
      <c r="C181" t="s">
        <v>49</v>
      </c>
      <c r="D181" t="s">
        <v>48</v>
      </c>
      <c r="E181" t="s">
        <v>19</v>
      </c>
      <c r="F181" s="3">
        <v>1</v>
      </c>
      <c r="G181" s="3">
        <v>0</v>
      </c>
      <c r="H181" s="4"/>
      <c r="I181" s="5"/>
      <c r="J181" s="4" t="s">
        <v>20</v>
      </c>
    </row>
    <row r="182" spans="1:10" x14ac:dyDescent="0.25">
      <c r="A182" s="15">
        <v>1</v>
      </c>
      <c r="B182">
        <v>272</v>
      </c>
      <c r="C182" t="s">
        <v>49</v>
      </c>
      <c r="D182" t="s">
        <v>48</v>
      </c>
      <c r="E182" t="s">
        <v>19</v>
      </c>
      <c r="F182" s="3">
        <v>1</v>
      </c>
      <c r="G182" s="3">
        <v>0</v>
      </c>
      <c r="H182" s="4"/>
      <c r="I182" s="5" t="s">
        <v>20</v>
      </c>
      <c r="J182" s="4"/>
    </row>
    <row r="183" spans="1:10" x14ac:dyDescent="0.25">
      <c r="A183" s="15">
        <v>1</v>
      </c>
      <c r="B183">
        <v>272</v>
      </c>
      <c r="C183" t="s">
        <v>49</v>
      </c>
      <c r="D183" t="s">
        <v>48</v>
      </c>
      <c r="E183" t="s">
        <v>19</v>
      </c>
      <c r="F183" s="3">
        <v>1</v>
      </c>
      <c r="G183" s="3">
        <v>0</v>
      </c>
      <c r="H183" s="4"/>
      <c r="I183" s="5" t="s">
        <v>20</v>
      </c>
      <c r="J183" s="4" t="s">
        <v>20</v>
      </c>
    </row>
    <row r="184" spans="1:10" x14ac:dyDescent="0.25">
      <c r="A184" s="15">
        <v>1</v>
      </c>
      <c r="B184">
        <v>272</v>
      </c>
      <c r="C184" t="s">
        <v>49</v>
      </c>
      <c r="D184" t="s">
        <v>48</v>
      </c>
      <c r="E184" t="s">
        <v>19</v>
      </c>
      <c r="F184" s="3">
        <v>1</v>
      </c>
      <c r="G184" s="3">
        <v>0</v>
      </c>
      <c r="H184" s="4"/>
      <c r="I184" s="5" t="s">
        <v>20</v>
      </c>
      <c r="J184" s="4"/>
    </row>
    <row r="185" spans="1:10" x14ac:dyDescent="0.25">
      <c r="A185" s="15">
        <v>1</v>
      </c>
      <c r="B185">
        <v>272</v>
      </c>
      <c r="C185" t="s">
        <v>49</v>
      </c>
      <c r="D185" t="s">
        <v>48</v>
      </c>
      <c r="E185" t="s">
        <v>19</v>
      </c>
      <c r="F185" s="3">
        <v>1</v>
      </c>
      <c r="G185" s="3">
        <v>0</v>
      </c>
      <c r="H185" s="4"/>
      <c r="I185" s="5"/>
      <c r="J185" s="4"/>
    </row>
    <row r="186" spans="1:10" x14ac:dyDescent="0.25">
      <c r="A186" s="15">
        <v>1</v>
      </c>
      <c r="B186">
        <v>272</v>
      </c>
      <c r="C186" t="s">
        <v>49</v>
      </c>
      <c r="D186" t="s">
        <v>48</v>
      </c>
      <c r="E186" t="s">
        <v>19</v>
      </c>
      <c r="F186" s="3">
        <v>2</v>
      </c>
      <c r="G186" s="3">
        <v>1</v>
      </c>
      <c r="H186" s="4" t="s">
        <v>20</v>
      </c>
      <c r="I186" s="5" t="s">
        <v>20</v>
      </c>
      <c r="J186" s="4" t="s">
        <v>20</v>
      </c>
    </row>
    <row r="187" spans="1:10" x14ac:dyDescent="0.25">
      <c r="A187" s="15">
        <v>1</v>
      </c>
      <c r="B187">
        <v>272</v>
      </c>
      <c r="C187" t="s">
        <v>49</v>
      </c>
      <c r="D187" t="s">
        <v>48</v>
      </c>
      <c r="E187" t="s">
        <v>19</v>
      </c>
      <c r="F187" s="3">
        <v>2</v>
      </c>
      <c r="G187" s="3">
        <v>1</v>
      </c>
      <c r="H187" s="4" t="s">
        <v>20</v>
      </c>
      <c r="I187" s="5" t="s">
        <v>20</v>
      </c>
      <c r="J187" s="4" t="s">
        <v>20</v>
      </c>
    </row>
    <row r="188" spans="1:10" x14ac:dyDescent="0.25">
      <c r="A188" s="15">
        <v>1</v>
      </c>
      <c r="B188">
        <v>272</v>
      </c>
      <c r="C188" t="s">
        <v>49</v>
      </c>
      <c r="D188" t="s">
        <v>48</v>
      </c>
      <c r="E188" t="s">
        <v>37</v>
      </c>
      <c r="F188" s="3">
        <v>3</v>
      </c>
      <c r="G188" s="3">
        <v>0</v>
      </c>
      <c r="H188" s="4" t="s">
        <v>20</v>
      </c>
      <c r="I188" s="5" t="s">
        <v>20</v>
      </c>
      <c r="J188" s="4" t="s">
        <v>20</v>
      </c>
    </row>
    <row r="189" spans="1:10" x14ac:dyDescent="0.25">
      <c r="A189" s="15">
        <v>1</v>
      </c>
      <c r="B189">
        <v>272</v>
      </c>
      <c r="C189" t="s">
        <v>49</v>
      </c>
      <c r="D189" t="s">
        <v>48</v>
      </c>
      <c r="E189" t="s">
        <v>37</v>
      </c>
      <c r="F189" s="3">
        <v>3</v>
      </c>
      <c r="G189" s="3">
        <v>0</v>
      </c>
      <c r="H189" s="4" t="s">
        <v>20</v>
      </c>
      <c r="I189" s="5" t="s">
        <v>20</v>
      </c>
      <c r="J189" s="4" t="s">
        <v>20</v>
      </c>
    </row>
    <row r="190" spans="1:10" x14ac:dyDescent="0.25">
      <c r="A190" s="15">
        <v>1</v>
      </c>
      <c r="B190">
        <v>272</v>
      </c>
      <c r="C190" t="s">
        <v>49</v>
      </c>
      <c r="D190" t="s">
        <v>48</v>
      </c>
      <c r="E190" t="s">
        <v>37</v>
      </c>
      <c r="F190" s="3">
        <v>1</v>
      </c>
      <c r="G190" s="3">
        <v>0</v>
      </c>
      <c r="H190" s="4"/>
      <c r="I190" s="5" t="s">
        <v>20</v>
      </c>
      <c r="J190" s="4"/>
    </row>
    <row r="191" spans="1:10" x14ac:dyDescent="0.25">
      <c r="A191" s="15">
        <v>1</v>
      </c>
      <c r="B191">
        <v>272</v>
      </c>
      <c r="C191" t="s">
        <v>49</v>
      </c>
      <c r="D191" t="s">
        <v>48</v>
      </c>
      <c r="E191" t="s">
        <v>37</v>
      </c>
      <c r="F191" s="3">
        <v>1</v>
      </c>
      <c r="G191" s="3">
        <v>0</v>
      </c>
      <c r="H191" s="4"/>
      <c r="I191" s="5" t="s">
        <v>20</v>
      </c>
      <c r="J191" s="4"/>
    </row>
    <row r="192" spans="1:10" x14ac:dyDescent="0.25">
      <c r="A192" s="15">
        <v>1</v>
      </c>
      <c r="B192">
        <v>272</v>
      </c>
      <c r="C192" t="s">
        <v>49</v>
      </c>
      <c r="D192" t="s">
        <v>48</v>
      </c>
      <c r="E192" t="s">
        <v>37</v>
      </c>
      <c r="F192" s="3">
        <v>1</v>
      </c>
      <c r="G192" s="3">
        <v>0</v>
      </c>
      <c r="H192" s="4"/>
      <c r="I192" s="5" t="s">
        <v>20</v>
      </c>
      <c r="J192" s="4"/>
    </row>
    <row r="193" spans="1:10" x14ac:dyDescent="0.25">
      <c r="A193" s="15">
        <v>1</v>
      </c>
      <c r="B193">
        <v>272</v>
      </c>
      <c r="C193" t="s">
        <v>49</v>
      </c>
      <c r="D193" t="s">
        <v>48</v>
      </c>
      <c r="E193" t="s">
        <v>37</v>
      </c>
      <c r="F193" s="3">
        <v>2</v>
      </c>
      <c r="G193" s="3">
        <v>0</v>
      </c>
      <c r="H193" s="4"/>
      <c r="I193" s="5"/>
      <c r="J193" s="4" t="s">
        <v>20</v>
      </c>
    </row>
    <row r="194" spans="1:10" x14ac:dyDescent="0.25">
      <c r="A194" s="15">
        <v>1</v>
      </c>
      <c r="B194">
        <v>272</v>
      </c>
      <c r="C194" t="s">
        <v>49</v>
      </c>
      <c r="D194" t="s">
        <v>48</v>
      </c>
      <c r="E194" t="s">
        <v>37</v>
      </c>
      <c r="F194" s="3">
        <v>1</v>
      </c>
      <c r="G194" s="3">
        <v>0</v>
      </c>
      <c r="H194" s="4"/>
      <c r="I194" s="5"/>
      <c r="J194" s="4"/>
    </row>
    <row r="195" spans="1:10" x14ac:dyDescent="0.25">
      <c r="A195" s="15">
        <v>1</v>
      </c>
      <c r="B195">
        <v>272</v>
      </c>
      <c r="C195" t="s">
        <v>49</v>
      </c>
      <c r="D195" t="s">
        <v>48</v>
      </c>
      <c r="E195" t="s">
        <v>37</v>
      </c>
      <c r="F195" s="3">
        <v>2</v>
      </c>
      <c r="G195" s="3">
        <v>0</v>
      </c>
      <c r="H195" s="4"/>
      <c r="I195" s="5" t="s">
        <v>20</v>
      </c>
      <c r="J195" s="4"/>
    </row>
    <row r="196" spans="1:10" x14ac:dyDescent="0.25">
      <c r="A196" s="15">
        <v>1</v>
      </c>
      <c r="B196">
        <v>272</v>
      </c>
      <c r="C196" t="s">
        <v>49</v>
      </c>
      <c r="D196" t="s">
        <v>48</v>
      </c>
      <c r="E196" t="s">
        <v>37</v>
      </c>
      <c r="F196" s="3">
        <v>2</v>
      </c>
      <c r="G196" s="3">
        <v>0</v>
      </c>
      <c r="H196" s="4"/>
      <c r="I196" s="5" t="s">
        <v>20</v>
      </c>
      <c r="J196" s="4" t="s">
        <v>20</v>
      </c>
    </row>
    <row r="197" spans="1:10" x14ac:dyDescent="0.25">
      <c r="A197" s="15">
        <v>1</v>
      </c>
      <c r="B197">
        <v>272</v>
      </c>
      <c r="C197" t="s">
        <v>49</v>
      </c>
      <c r="D197" t="s">
        <v>48</v>
      </c>
      <c r="E197" t="s">
        <v>37</v>
      </c>
      <c r="F197" s="3">
        <v>2</v>
      </c>
      <c r="G197" s="3">
        <v>0</v>
      </c>
      <c r="H197" s="4"/>
      <c r="I197" s="5" t="s">
        <v>20</v>
      </c>
      <c r="J197" s="4" t="s">
        <v>20</v>
      </c>
    </row>
    <row r="198" spans="1:10" x14ac:dyDescent="0.25">
      <c r="A198" s="15">
        <v>1</v>
      </c>
      <c r="B198">
        <v>269</v>
      </c>
      <c r="C198" t="s">
        <v>50</v>
      </c>
      <c r="D198" t="s">
        <v>48</v>
      </c>
      <c r="E198" t="s">
        <v>19</v>
      </c>
      <c r="F198" s="3">
        <v>3</v>
      </c>
      <c r="G198" s="3">
        <v>0</v>
      </c>
      <c r="H198" s="4"/>
      <c r="I198" s="5"/>
      <c r="J198" s="4" t="s">
        <v>20</v>
      </c>
    </row>
    <row r="199" spans="1:10" x14ac:dyDescent="0.25">
      <c r="A199" s="15">
        <v>1</v>
      </c>
      <c r="B199">
        <v>269</v>
      </c>
      <c r="C199" t="s">
        <v>50</v>
      </c>
      <c r="D199" t="s">
        <v>48</v>
      </c>
      <c r="E199" t="s">
        <v>19</v>
      </c>
      <c r="F199" s="3">
        <v>2</v>
      </c>
      <c r="G199" s="3">
        <v>2</v>
      </c>
      <c r="H199" s="4" t="s">
        <v>30</v>
      </c>
      <c r="I199" s="5"/>
      <c r="J199" s="4"/>
    </row>
    <row r="200" spans="1:10" x14ac:dyDescent="0.25">
      <c r="A200" s="15">
        <v>1</v>
      </c>
      <c r="B200">
        <v>269</v>
      </c>
      <c r="C200" t="s">
        <v>50</v>
      </c>
      <c r="D200" t="s">
        <v>48</v>
      </c>
      <c r="E200" t="s">
        <v>19</v>
      </c>
      <c r="F200" s="3">
        <v>3</v>
      </c>
      <c r="G200" s="3">
        <v>2</v>
      </c>
      <c r="H200" s="4" t="s">
        <v>30</v>
      </c>
      <c r="I200" s="5"/>
      <c r="J200" s="4"/>
    </row>
    <row r="201" spans="1:10" x14ac:dyDescent="0.25">
      <c r="A201" s="15">
        <v>1</v>
      </c>
      <c r="B201">
        <v>269</v>
      </c>
      <c r="C201" t="s">
        <v>50</v>
      </c>
      <c r="D201" t="s">
        <v>48</v>
      </c>
      <c r="E201" t="s">
        <v>19</v>
      </c>
      <c r="F201" s="3">
        <v>3</v>
      </c>
      <c r="G201" s="3">
        <v>0</v>
      </c>
      <c r="H201" s="4" t="s">
        <v>30</v>
      </c>
      <c r="I201" s="5"/>
      <c r="J201" s="4"/>
    </row>
    <row r="202" spans="1:10" x14ac:dyDescent="0.25">
      <c r="A202" s="15">
        <v>1</v>
      </c>
      <c r="B202">
        <v>269</v>
      </c>
      <c r="C202" t="s">
        <v>50</v>
      </c>
      <c r="D202" t="s">
        <v>48</v>
      </c>
      <c r="E202" t="s">
        <v>19</v>
      </c>
      <c r="F202" s="3">
        <v>2</v>
      </c>
      <c r="G202" s="3">
        <v>1</v>
      </c>
      <c r="H202" s="4"/>
      <c r="I202" s="5"/>
      <c r="J202" s="4" t="s">
        <v>30</v>
      </c>
    </row>
    <row r="203" spans="1:10" x14ac:dyDescent="0.25">
      <c r="A203" s="15">
        <v>1</v>
      </c>
      <c r="B203">
        <v>269</v>
      </c>
      <c r="C203" t="s">
        <v>50</v>
      </c>
      <c r="D203" t="s">
        <v>48</v>
      </c>
      <c r="E203" t="s">
        <v>19</v>
      </c>
      <c r="F203" s="3">
        <v>1</v>
      </c>
      <c r="G203" s="3">
        <v>0</v>
      </c>
      <c r="H203" s="4"/>
      <c r="I203" s="5" t="s">
        <v>30</v>
      </c>
      <c r="J203" s="4"/>
    </row>
    <row r="204" spans="1:10" x14ac:dyDescent="0.25">
      <c r="A204" s="15">
        <v>1</v>
      </c>
      <c r="B204">
        <v>269</v>
      </c>
      <c r="C204" t="s">
        <v>50</v>
      </c>
      <c r="D204" t="s">
        <v>48</v>
      </c>
      <c r="E204" t="s">
        <v>19</v>
      </c>
      <c r="F204" s="3">
        <v>1</v>
      </c>
      <c r="G204" s="3">
        <v>2</v>
      </c>
      <c r="H204" s="4"/>
      <c r="I204" s="5"/>
      <c r="J204" s="4" t="s">
        <v>30</v>
      </c>
    </row>
    <row r="205" spans="1:10" x14ac:dyDescent="0.25">
      <c r="A205" s="15">
        <v>1</v>
      </c>
      <c r="B205">
        <v>269</v>
      </c>
      <c r="C205" t="s">
        <v>50</v>
      </c>
      <c r="D205" t="s">
        <v>48</v>
      </c>
      <c r="E205" t="s">
        <v>37</v>
      </c>
      <c r="F205" s="3">
        <v>3</v>
      </c>
      <c r="G205" s="3"/>
      <c r="H205" s="4"/>
      <c r="I205" s="5"/>
      <c r="J205" s="4" t="s">
        <v>30</v>
      </c>
    </row>
    <row r="206" spans="1:10" x14ac:dyDescent="0.25">
      <c r="A206" s="15">
        <v>1</v>
      </c>
      <c r="B206">
        <v>269</v>
      </c>
      <c r="C206" t="s">
        <v>50</v>
      </c>
      <c r="D206" t="s">
        <v>48</v>
      </c>
      <c r="E206" t="s">
        <v>37</v>
      </c>
      <c r="F206" s="3">
        <v>3</v>
      </c>
      <c r="G206" s="3"/>
      <c r="H206" s="4" t="s">
        <v>30</v>
      </c>
      <c r="I206" s="5"/>
      <c r="J206" s="4"/>
    </row>
    <row r="207" spans="1:10" x14ac:dyDescent="0.25">
      <c r="A207" s="15">
        <v>1</v>
      </c>
      <c r="B207">
        <v>269</v>
      </c>
      <c r="C207" t="s">
        <v>50</v>
      </c>
      <c r="D207" t="s">
        <v>48</v>
      </c>
      <c r="E207" t="s">
        <v>37</v>
      </c>
      <c r="F207" s="3">
        <v>3</v>
      </c>
      <c r="G207" s="3"/>
      <c r="H207" s="4" t="s">
        <v>30</v>
      </c>
      <c r="I207" s="5"/>
      <c r="J207" s="4"/>
    </row>
    <row r="208" spans="1:10" x14ac:dyDescent="0.25">
      <c r="A208" s="15">
        <v>1</v>
      </c>
      <c r="B208">
        <v>269</v>
      </c>
      <c r="C208" t="s">
        <v>50</v>
      </c>
      <c r="D208" t="s">
        <v>48</v>
      </c>
      <c r="E208" t="s">
        <v>37</v>
      </c>
      <c r="F208" s="3">
        <v>3</v>
      </c>
      <c r="G208" s="3"/>
      <c r="H208" s="4" t="s">
        <v>30</v>
      </c>
      <c r="I208" s="5"/>
      <c r="J208" s="4"/>
    </row>
    <row r="209" spans="1:10" x14ac:dyDescent="0.25">
      <c r="A209" s="15">
        <v>1</v>
      </c>
      <c r="B209">
        <v>269</v>
      </c>
      <c r="C209" t="s">
        <v>50</v>
      </c>
      <c r="D209" t="s">
        <v>48</v>
      </c>
      <c r="E209" t="s">
        <v>37</v>
      </c>
      <c r="F209" s="3">
        <v>1</v>
      </c>
      <c r="G209" s="3"/>
      <c r="H209" s="4"/>
      <c r="I209" s="5"/>
      <c r="J209" s="4" t="s">
        <v>30</v>
      </c>
    </row>
    <row r="210" spans="1:10" x14ac:dyDescent="0.25">
      <c r="A210" s="15">
        <v>1</v>
      </c>
      <c r="B210">
        <v>269</v>
      </c>
      <c r="C210" t="s">
        <v>50</v>
      </c>
      <c r="D210" t="s">
        <v>48</v>
      </c>
      <c r="E210" t="s">
        <v>37</v>
      </c>
      <c r="F210" s="3">
        <v>2</v>
      </c>
      <c r="G210" s="3"/>
      <c r="H210" s="4"/>
      <c r="I210" s="5" t="s">
        <v>30</v>
      </c>
      <c r="J210" s="4"/>
    </row>
    <row r="211" spans="1:10" x14ac:dyDescent="0.25">
      <c r="A211" s="15">
        <v>1</v>
      </c>
      <c r="B211">
        <v>269</v>
      </c>
      <c r="C211" t="s">
        <v>50</v>
      </c>
      <c r="D211" t="s">
        <v>48</v>
      </c>
      <c r="E211" t="s">
        <v>37</v>
      </c>
      <c r="F211" s="3">
        <v>1</v>
      </c>
      <c r="G211" s="3"/>
      <c r="H211" s="4"/>
      <c r="I211" s="5"/>
      <c r="J211" s="4" t="s">
        <v>30</v>
      </c>
    </row>
    <row r="212" spans="1:10" x14ac:dyDescent="0.25">
      <c r="A212" s="15">
        <v>2</v>
      </c>
      <c r="B212">
        <v>274</v>
      </c>
      <c r="C212" t="s">
        <v>29</v>
      </c>
      <c r="D212" t="s">
        <v>3</v>
      </c>
      <c r="E212" t="s">
        <v>19</v>
      </c>
      <c r="F212" s="3">
        <v>2</v>
      </c>
      <c r="G212" s="3">
        <v>0</v>
      </c>
      <c r="H212" s="4"/>
      <c r="I212" s="5" t="s">
        <v>30</v>
      </c>
      <c r="J212" s="4"/>
    </row>
    <row r="213" spans="1:10" x14ac:dyDescent="0.25">
      <c r="A213" s="15">
        <v>2</v>
      </c>
      <c r="B213">
        <v>274</v>
      </c>
      <c r="C213" t="s">
        <v>29</v>
      </c>
      <c r="D213" t="s">
        <v>3</v>
      </c>
      <c r="E213" t="s">
        <v>19</v>
      </c>
      <c r="F213" s="3">
        <v>2</v>
      </c>
      <c r="G213" s="3">
        <v>1</v>
      </c>
      <c r="H213" s="4"/>
      <c r="I213" s="5" t="s">
        <v>20</v>
      </c>
      <c r="J213" s="4" t="s">
        <v>20</v>
      </c>
    </row>
    <row r="214" spans="1:10" x14ac:dyDescent="0.25">
      <c r="A214" s="15">
        <v>2</v>
      </c>
      <c r="B214">
        <v>274</v>
      </c>
      <c r="C214" t="s">
        <v>29</v>
      </c>
      <c r="D214" t="s">
        <v>3</v>
      </c>
      <c r="E214" t="s">
        <v>19</v>
      </c>
      <c r="F214" s="3">
        <v>2</v>
      </c>
      <c r="G214" s="3">
        <v>2</v>
      </c>
      <c r="H214" s="4" t="s">
        <v>20</v>
      </c>
      <c r="I214" s="5" t="s">
        <v>30</v>
      </c>
      <c r="J214" s="4" t="s">
        <v>20</v>
      </c>
    </row>
    <row r="215" spans="1:10" x14ac:dyDescent="0.25">
      <c r="A215" s="15">
        <v>2</v>
      </c>
      <c r="B215">
        <v>274</v>
      </c>
      <c r="C215" t="s">
        <v>29</v>
      </c>
      <c r="D215" t="s">
        <v>3</v>
      </c>
      <c r="E215" t="s">
        <v>19</v>
      </c>
      <c r="F215" s="3">
        <v>1</v>
      </c>
      <c r="G215" s="3">
        <v>1</v>
      </c>
      <c r="H215" s="4"/>
      <c r="I215" s="5" t="s">
        <v>30</v>
      </c>
      <c r="J215" s="4"/>
    </row>
    <row r="216" spans="1:10" x14ac:dyDescent="0.25">
      <c r="A216" s="15">
        <v>2</v>
      </c>
      <c r="B216">
        <v>274</v>
      </c>
      <c r="C216" t="s">
        <v>29</v>
      </c>
      <c r="D216" t="s">
        <v>3</v>
      </c>
      <c r="E216" t="s">
        <v>19</v>
      </c>
      <c r="F216" s="3">
        <v>2</v>
      </c>
      <c r="G216" s="3">
        <v>2</v>
      </c>
      <c r="H216" s="4"/>
      <c r="I216" s="5" t="s">
        <v>30</v>
      </c>
      <c r="J216" s="4" t="s">
        <v>30</v>
      </c>
    </row>
    <row r="217" spans="1:10" x14ac:dyDescent="0.25">
      <c r="A217" s="15">
        <v>2</v>
      </c>
      <c r="B217">
        <v>274</v>
      </c>
      <c r="C217" t="s">
        <v>29</v>
      </c>
      <c r="D217" t="s">
        <v>3</v>
      </c>
      <c r="E217" t="s">
        <v>37</v>
      </c>
      <c r="F217" s="3">
        <v>2</v>
      </c>
      <c r="G217" s="3">
        <v>3</v>
      </c>
      <c r="H217" s="4"/>
      <c r="I217" s="5" t="s">
        <v>20</v>
      </c>
      <c r="J217" s="4"/>
    </row>
    <row r="218" spans="1:10" x14ac:dyDescent="0.25">
      <c r="A218" s="15">
        <v>2</v>
      </c>
      <c r="B218">
        <v>274</v>
      </c>
      <c r="C218" t="s">
        <v>29</v>
      </c>
      <c r="D218" t="s">
        <v>3</v>
      </c>
      <c r="E218" t="s">
        <v>37</v>
      </c>
      <c r="F218" s="3">
        <v>3</v>
      </c>
      <c r="G218" s="3">
        <v>2</v>
      </c>
      <c r="H218" s="4" t="s">
        <v>30</v>
      </c>
      <c r="I218" s="5" t="s">
        <v>30</v>
      </c>
      <c r="J218" s="4" t="s">
        <v>20</v>
      </c>
    </row>
    <row r="219" spans="1:10" x14ac:dyDescent="0.25">
      <c r="A219" s="15">
        <v>2</v>
      </c>
      <c r="B219">
        <v>274</v>
      </c>
      <c r="C219" t="s">
        <v>29</v>
      </c>
      <c r="D219" t="s">
        <v>3</v>
      </c>
      <c r="E219" t="s">
        <v>37</v>
      </c>
      <c r="F219" s="3">
        <v>3</v>
      </c>
      <c r="G219" s="3">
        <v>2</v>
      </c>
      <c r="H219" s="4" t="s">
        <v>20</v>
      </c>
      <c r="I219" s="5" t="s">
        <v>30</v>
      </c>
      <c r="J219" s="4" t="s">
        <v>20</v>
      </c>
    </row>
    <row r="220" spans="1:10" x14ac:dyDescent="0.25">
      <c r="A220" s="15">
        <v>2</v>
      </c>
      <c r="B220">
        <v>274</v>
      </c>
      <c r="C220" t="s">
        <v>29</v>
      </c>
      <c r="D220" t="s">
        <v>3</v>
      </c>
      <c r="E220" t="s">
        <v>37</v>
      </c>
      <c r="F220" s="3">
        <v>3</v>
      </c>
      <c r="G220" s="3">
        <v>2</v>
      </c>
      <c r="H220" s="4" t="s">
        <v>20</v>
      </c>
      <c r="I220" s="5" t="s">
        <v>20</v>
      </c>
      <c r="J220" s="4"/>
    </row>
    <row r="221" spans="1:10" x14ac:dyDescent="0.25">
      <c r="A221" s="15">
        <v>2</v>
      </c>
      <c r="B221">
        <v>274</v>
      </c>
      <c r="C221" t="s">
        <v>29</v>
      </c>
      <c r="D221" t="s">
        <v>3</v>
      </c>
      <c r="E221" t="s">
        <v>37</v>
      </c>
      <c r="F221" s="3">
        <v>3</v>
      </c>
      <c r="G221" s="3">
        <v>2</v>
      </c>
      <c r="H221" s="4" t="s">
        <v>20</v>
      </c>
      <c r="I221" s="5" t="s">
        <v>20</v>
      </c>
      <c r="J221" s="4"/>
    </row>
    <row r="222" spans="1:10" x14ac:dyDescent="0.25">
      <c r="A222" s="15">
        <v>2</v>
      </c>
      <c r="B222">
        <v>274</v>
      </c>
      <c r="C222" t="s">
        <v>29</v>
      </c>
      <c r="D222" t="s">
        <v>3</v>
      </c>
      <c r="E222" t="s">
        <v>37</v>
      </c>
      <c r="F222" s="3">
        <v>3</v>
      </c>
      <c r="G222" s="3">
        <v>2</v>
      </c>
      <c r="H222" s="4" t="s">
        <v>20</v>
      </c>
      <c r="I222" s="5" t="s">
        <v>20</v>
      </c>
      <c r="J222" s="4"/>
    </row>
    <row r="223" spans="1:10" x14ac:dyDescent="0.25">
      <c r="A223" s="15">
        <v>2</v>
      </c>
      <c r="B223">
        <v>274</v>
      </c>
      <c r="C223" t="s">
        <v>29</v>
      </c>
      <c r="D223" t="s">
        <v>3</v>
      </c>
      <c r="E223" t="s">
        <v>37</v>
      </c>
      <c r="F223" s="3">
        <v>3</v>
      </c>
      <c r="G223" s="3">
        <v>2</v>
      </c>
      <c r="H223" s="4" t="s">
        <v>30</v>
      </c>
      <c r="I223" s="5" t="s">
        <v>20</v>
      </c>
      <c r="J223" s="4"/>
    </row>
    <row r="224" spans="1:10" x14ac:dyDescent="0.25">
      <c r="A224" s="15">
        <v>2</v>
      </c>
      <c r="B224">
        <v>274</v>
      </c>
      <c r="C224" t="s">
        <v>29</v>
      </c>
      <c r="D224" t="s">
        <v>3</v>
      </c>
      <c r="E224" t="s">
        <v>37</v>
      </c>
      <c r="F224" s="3">
        <v>2</v>
      </c>
      <c r="G224" s="3">
        <v>2</v>
      </c>
      <c r="H224" s="4"/>
      <c r="I224" s="5"/>
      <c r="J224" s="4" t="s">
        <v>20</v>
      </c>
    </row>
    <row r="225" spans="1:10" x14ac:dyDescent="0.25">
      <c r="A225" s="15">
        <v>2</v>
      </c>
      <c r="B225">
        <v>274</v>
      </c>
      <c r="C225" t="s">
        <v>29</v>
      </c>
      <c r="D225" t="s">
        <v>3</v>
      </c>
      <c r="E225" t="s">
        <v>37</v>
      </c>
      <c r="F225" s="3">
        <v>2</v>
      </c>
      <c r="G225" s="3">
        <v>2</v>
      </c>
      <c r="H225" s="4"/>
      <c r="I225" s="5"/>
      <c r="J225" s="4" t="s">
        <v>30</v>
      </c>
    </row>
    <row r="226" spans="1:10" x14ac:dyDescent="0.25">
      <c r="A226" s="15">
        <v>2</v>
      </c>
      <c r="B226">
        <v>274</v>
      </c>
      <c r="C226" t="s">
        <v>29</v>
      </c>
      <c r="D226" t="s">
        <v>3</v>
      </c>
      <c r="E226" t="s">
        <v>37</v>
      </c>
      <c r="F226" s="3">
        <v>1</v>
      </c>
      <c r="G226" s="3">
        <v>0</v>
      </c>
      <c r="H226" s="4"/>
      <c r="I226" s="5"/>
      <c r="J226" s="4" t="s">
        <v>30</v>
      </c>
    </row>
    <row r="227" spans="1:10" x14ac:dyDescent="0.25">
      <c r="A227" s="15">
        <v>1</v>
      </c>
      <c r="B227">
        <v>282</v>
      </c>
      <c r="C227" t="s">
        <v>51</v>
      </c>
      <c r="D227" t="s">
        <v>3</v>
      </c>
      <c r="E227" t="s">
        <v>37</v>
      </c>
      <c r="F227" s="3">
        <v>3</v>
      </c>
      <c r="G227" s="3">
        <v>1</v>
      </c>
      <c r="H227" s="4"/>
      <c r="I227" s="5" t="s">
        <v>20</v>
      </c>
      <c r="J227" s="4"/>
    </row>
    <row r="228" spans="1:10" x14ac:dyDescent="0.25">
      <c r="A228" s="15">
        <v>1</v>
      </c>
      <c r="B228">
        <v>282</v>
      </c>
      <c r="C228" t="s">
        <v>51</v>
      </c>
      <c r="D228" t="s">
        <v>3</v>
      </c>
      <c r="E228" t="s">
        <v>37</v>
      </c>
      <c r="F228" s="3">
        <v>2</v>
      </c>
      <c r="G228" s="3">
        <v>3</v>
      </c>
      <c r="H228" s="4"/>
      <c r="I228" s="5" t="s">
        <v>20</v>
      </c>
      <c r="J228" s="4"/>
    </row>
    <row r="229" spans="1:10" x14ac:dyDescent="0.25">
      <c r="A229" s="15">
        <v>1</v>
      </c>
      <c r="B229">
        <v>282</v>
      </c>
      <c r="C229" t="s">
        <v>51</v>
      </c>
      <c r="D229" t="s">
        <v>3</v>
      </c>
      <c r="E229" t="s">
        <v>37</v>
      </c>
      <c r="F229" s="3">
        <v>2</v>
      </c>
      <c r="G229" s="3">
        <v>1</v>
      </c>
      <c r="H229" s="4"/>
      <c r="I229" s="5" t="s">
        <v>20</v>
      </c>
      <c r="J229" s="4"/>
    </row>
    <row r="230" spans="1:10" x14ac:dyDescent="0.25">
      <c r="A230" s="15">
        <v>1</v>
      </c>
      <c r="B230">
        <v>282</v>
      </c>
      <c r="C230" t="s">
        <v>51</v>
      </c>
      <c r="D230" t="s">
        <v>3</v>
      </c>
      <c r="E230" t="s">
        <v>37</v>
      </c>
      <c r="F230" s="3">
        <v>3</v>
      </c>
      <c r="G230" s="3">
        <v>3</v>
      </c>
      <c r="H230" s="4" t="s">
        <v>20</v>
      </c>
      <c r="I230" s="5"/>
      <c r="J230" s="4" t="s">
        <v>20</v>
      </c>
    </row>
    <row r="231" spans="1:10" x14ac:dyDescent="0.25">
      <c r="A231" s="15">
        <v>1</v>
      </c>
      <c r="B231">
        <v>282</v>
      </c>
      <c r="C231" t="s">
        <v>51</v>
      </c>
      <c r="D231" t="s">
        <v>3</v>
      </c>
      <c r="E231" t="s">
        <v>37</v>
      </c>
      <c r="F231" s="3">
        <v>2</v>
      </c>
      <c r="G231" s="3">
        <v>1</v>
      </c>
      <c r="H231" s="4" t="s">
        <v>20</v>
      </c>
      <c r="I231" s="5"/>
      <c r="J231" s="4"/>
    </row>
    <row r="232" spans="1:10" x14ac:dyDescent="0.25">
      <c r="A232" s="15">
        <v>1</v>
      </c>
      <c r="B232">
        <v>282</v>
      </c>
      <c r="C232" t="s">
        <v>51</v>
      </c>
      <c r="D232" t="s">
        <v>3</v>
      </c>
      <c r="E232" t="s">
        <v>37</v>
      </c>
      <c r="F232" s="3">
        <v>1</v>
      </c>
      <c r="G232" s="3">
        <v>2</v>
      </c>
      <c r="H232" s="4" t="s">
        <v>20</v>
      </c>
      <c r="I232" s="5"/>
      <c r="J232" s="4" t="s">
        <v>20</v>
      </c>
    </row>
    <row r="233" spans="1:10" x14ac:dyDescent="0.25">
      <c r="A233" s="15">
        <v>1</v>
      </c>
      <c r="B233">
        <v>282</v>
      </c>
      <c r="C233" t="s">
        <v>51</v>
      </c>
      <c r="D233" t="s">
        <v>3</v>
      </c>
      <c r="E233" t="s">
        <v>37</v>
      </c>
      <c r="F233" s="3">
        <v>0</v>
      </c>
      <c r="G233" s="3">
        <v>3</v>
      </c>
      <c r="H233" s="4" t="s">
        <v>20</v>
      </c>
      <c r="I233" s="5"/>
      <c r="J233" s="4" t="s">
        <v>20</v>
      </c>
    </row>
    <row r="234" spans="1:10" x14ac:dyDescent="0.25">
      <c r="A234" s="15">
        <v>2</v>
      </c>
      <c r="B234">
        <v>280</v>
      </c>
      <c r="C234" t="s">
        <v>43</v>
      </c>
      <c r="D234" t="s">
        <v>3</v>
      </c>
      <c r="E234" t="s">
        <v>37</v>
      </c>
      <c r="F234" s="3">
        <v>3</v>
      </c>
      <c r="G234" s="3">
        <v>0</v>
      </c>
      <c r="H234" s="4" t="s">
        <v>30</v>
      </c>
      <c r="I234" s="5" t="s">
        <v>30</v>
      </c>
      <c r="J234" s="4" t="s">
        <v>30</v>
      </c>
    </row>
    <row r="235" spans="1:10" x14ac:dyDescent="0.25">
      <c r="A235" s="15">
        <v>2</v>
      </c>
      <c r="B235">
        <v>280</v>
      </c>
      <c r="C235" t="s">
        <v>43</v>
      </c>
      <c r="D235" t="s">
        <v>3</v>
      </c>
      <c r="E235" t="s">
        <v>37</v>
      </c>
      <c r="F235" s="3">
        <v>3</v>
      </c>
      <c r="G235" s="3">
        <v>0</v>
      </c>
      <c r="H235" s="4" t="s">
        <v>30</v>
      </c>
      <c r="I235" s="5" t="s">
        <v>30</v>
      </c>
      <c r="J235" s="4" t="s">
        <v>30</v>
      </c>
    </row>
    <row r="236" spans="1:10" x14ac:dyDescent="0.25">
      <c r="A236" s="15">
        <v>2</v>
      </c>
      <c r="B236">
        <v>280</v>
      </c>
      <c r="C236" t="s">
        <v>43</v>
      </c>
      <c r="D236" t="s">
        <v>3</v>
      </c>
      <c r="E236" t="s">
        <v>37</v>
      </c>
      <c r="F236" s="3">
        <v>3</v>
      </c>
      <c r="G236" s="3">
        <v>0</v>
      </c>
      <c r="H236" s="4" t="s">
        <v>30</v>
      </c>
      <c r="I236" s="5" t="s">
        <v>30</v>
      </c>
      <c r="J236" s="4" t="s">
        <v>30</v>
      </c>
    </row>
    <row r="237" spans="1:10" x14ac:dyDescent="0.25">
      <c r="A237" s="15">
        <v>2</v>
      </c>
      <c r="B237">
        <v>280</v>
      </c>
      <c r="C237" t="s">
        <v>43</v>
      </c>
      <c r="D237" t="s">
        <v>3</v>
      </c>
      <c r="E237" t="s">
        <v>37</v>
      </c>
      <c r="F237" s="3">
        <v>3</v>
      </c>
      <c r="G237" s="3">
        <v>0</v>
      </c>
      <c r="H237" s="4"/>
      <c r="I237" s="5" t="s">
        <v>30</v>
      </c>
      <c r="J237" s="4"/>
    </row>
    <row r="238" spans="1:10" x14ac:dyDescent="0.25">
      <c r="A238" s="15">
        <v>2</v>
      </c>
      <c r="B238">
        <v>280</v>
      </c>
      <c r="C238" t="s">
        <v>43</v>
      </c>
      <c r="D238" t="s">
        <v>3</v>
      </c>
      <c r="E238" t="s">
        <v>37</v>
      </c>
      <c r="F238" s="3">
        <v>2</v>
      </c>
      <c r="G238" s="3">
        <v>0</v>
      </c>
      <c r="H238" s="4"/>
      <c r="I238" s="5" t="s">
        <v>30</v>
      </c>
      <c r="J238" s="4"/>
    </row>
    <row r="239" spans="1:10" x14ac:dyDescent="0.25">
      <c r="A239" s="15">
        <v>2</v>
      </c>
      <c r="B239">
        <v>280</v>
      </c>
      <c r="C239" t="s">
        <v>43</v>
      </c>
      <c r="D239" t="s">
        <v>3</v>
      </c>
      <c r="E239" t="s">
        <v>37</v>
      </c>
      <c r="F239" s="3">
        <v>1</v>
      </c>
      <c r="G239" s="3">
        <v>0</v>
      </c>
      <c r="H239" s="4"/>
      <c r="I239" s="5" t="s">
        <v>30</v>
      </c>
      <c r="J239" s="4"/>
    </row>
    <row r="240" spans="1:10" x14ac:dyDescent="0.25">
      <c r="A240" s="15">
        <v>2</v>
      </c>
      <c r="B240">
        <v>280</v>
      </c>
      <c r="C240" t="s">
        <v>43</v>
      </c>
      <c r="D240" t="s">
        <v>3</v>
      </c>
      <c r="E240" t="s">
        <v>37</v>
      </c>
      <c r="F240" s="3">
        <v>1</v>
      </c>
      <c r="G240" s="3">
        <v>0</v>
      </c>
      <c r="H240" s="4"/>
      <c r="I240" s="5"/>
      <c r="J240" s="4"/>
    </row>
    <row r="241" spans="1:10" x14ac:dyDescent="0.25">
      <c r="A241" s="15">
        <v>2</v>
      </c>
      <c r="B241">
        <v>279</v>
      </c>
      <c r="C241" t="s">
        <v>33</v>
      </c>
      <c r="D241" t="s">
        <v>3</v>
      </c>
      <c r="E241" t="s">
        <v>19</v>
      </c>
      <c r="F241" s="3">
        <v>3</v>
      </c>
      <c r="G241" s="3">
        <v>1</v>
      </c>
      <c r="H241" s="4" t="s">
        <v>20</v>
      </c>
      <c r="I241" s="5" t="s">
        <v>20</v>
      </c>
      <c r="J241" s="4" t="s">
        <v>20</v>
      </c>
    </row>
    <row r="242" spans="1:10" x14ac:dyDescent="0.25">
      <c r="A242" s="15">
        <v>2</v>
      </c>
      <c r="B242">
        <v>279</v>
      </c>
      <c r="C242" t="s">
        <v>33</v>
      </c>
      <c r="D242" t="s">
        <v>3</v>
      </c>
      <c r="E242" t="s">
        <v>19</v>
      </c>
      <c r="F242" s="3">
        <v>3</v>
      </c>
      <c r="G242" s="3">
        <v>1</v>
      </c>
      <c r="H242" s="4" t="s">
        <v>20</v>
      </c>
      <c r="I242" s="5"/>
      <c r="J242" s="4"/>
    </row>
    <row r="243" spans="1:10" x14ac:dyDescent="0.25">
      <c r="A243" s="15">
        <v>2</v>
      </c>
      <c r="B243">
        <v>279</v>
      </c>
      <c r="C243" t="s">
        <v>33</v>
      </c>
      <c r="D243" t="s">
        <v>3</v>
      </c>
      <c r="E243" t="s">
        <v>37</v>
      </c>
      <c r="F243" s="3">
        <v>2</v>
      </c>
      <c r="G243" s="3">
        <v>2</v>
      </c>
      <c r="H243" s="4" t="s">
        <v>20</v>
      </c>
      <c r="I243" s="5"/>
      <c r="J243" s="4" t="s">
        <v>20</v>
      </c>
    </row>
    <row r="244" spans="1:10" x14ac:dyDescent="0.25">
      <c r="A244" s="15">
        <v>2</v>
      </c>
      <c r="B244">
        <v>279</v>
      </c>
      <c r="C244" t="s">
        <v>33</v>
      </c>
      <c r="D244" t="s">
        <v>3</v>
      </c>
      <c r="E244" t="s">
        <v>37</v>
      </c>
      <c r="F244" s="3">
        <v>1</v>
      </c>
      <c r="G244" s="3">
        <v>1</v>
      </c>
      <c r="H244" s="4" t="s">
        <v>20</v>
      </c>
      <c r="I244" s="5"/>
      <c r="J244" s="4"/>
    </row>
    <row r="245" spans="1:10" x14ac:dyDescent="0.25">
      <c r="A245" s="15">
        <v>2</v>
      </c>
      <c r="B245">
        <v>279</v>
      </c>
      <c r="C245" t="s">
        <v>33</v>
      </c>
      <c r="D245" t="s">
        <v>3</v>
      </c>
      <c r="E245" t="s">
        <v>37</v>
      </c>
      <c r="F245" s="3">
        <v>3</v>
      </c>
      <c r="G245" s="3">
        <v>3</v>
      </c>
      <c r="H245" s="4"/>
      <c r="I245" s="5" t="s">
        <v>20</v>
      </c>
      <c r="J245" s="4" t="s">
        <v>20</v>
      </c>
    </row>
    <row r="246" spans="1:10" x14ac:dyDescent="0.25">
      <c r="A246" s="15">
        <v>2</v>
      </c>
      <c r="B246">
        <v>279</v>
      </c>
      <c r="C246" t="s">
        <v>33</v>
      </c>
      <c r="D246" t="s">
        <v>3</v>
      </c>
      <c r="E246" t="s">
        <v>37</v>
      </c>
      <c r="F246" s="3">
        <v>3</v>
      </c>
      <c r="G246" s="3">
        <v>3</v>
      </c>
      <c r="H246" s="4"/>
      <c r="I246" s="5" t="s">
        <v>20</v>
      </c>
      <c r="J246" s="4" t="s">
        <v>20</v>
      </c>
    </row>
    <row r="247" spans="1:10" x14ac:dyDescent="0.25">
      <c r="A247" s="15">
        <v>2</v>
      </c>
      <c r="B247">
        <v>279</v>
      </c>
      <c r="C247" t="s">
        <v>33</v>
      </c>
      <c r="D247" t="s">
        <v>3</v>
      </c>
      <c r="E247" t="s">
        <v>37</v>
      </c>
      <c r="F247" s="3">
        <v>2</v>
      </c>
      <c r="G247" s="3">
        <v>3</v>
      </c>
      <c r="H247" s="4"/>
      <c r="I247" s="5" t="s">
        <v>20</v>
      </c>
      <c r="J247" s="4" t="s">
        <v>20</v>
      </c>
    </row>
    <row r="248" spans="1:10" x14ac:dyDescent="0.25">
      <c r="A248" s="15">
        <v>2</v>
      </c>
      <c r="B248">
        <v>279</v>
      </c>
      <c r="C248" t="s">
        <v>33</v>
      </c>
      <c r="D248" t="s">
        <v>3</v>
      </c>
      <c r="E248" t="s">
        <v>37</v>
      </c>
      <c r="F248" s="3">
        <v>3</v>
      </c>
      <c r="G248" s="3">
        <v>1</v>
      </c>
      <c r="H248" s="4"/>
      <c r="I248" s="5"/>
      <c r="J248" s="4" t="s">
        <v>20</v>
      </c>
    </row>
    <row r="249" spans="1:10" x14ac:dyDescent="0.25">
      <c r="A249" s="15">
        <v>2</v>
      </c>
      <c r="B249">
        <v>279</v>
      </c>
      <c r="C249" t="s">
        <v>33</v>
      </c>
      <c r="D249" t="s">
        <v>3</v>
      </c>
      <c r="E249" t="s">
        <v>37</v>
      </c>
      <c r="F249" s="3">
        <v>2</v>
      </c>
      <c r="G249" s="3">
        <v>2</v>
      </c>
      <c r="H249" s="4"/>
      <c r="I249" s="5"/>
      <c r="J249" s="4"/>
    </row>
    <row r="250" spans="1:10" x14ac:dyDescent="0.25">
      <c r="A250" s="15">
        <v>2</v>
      </c>
      <c r="B250">
        <v>279</v>
      </c>
      <c r="C250" t="s">
        <v>33</v>
      </c>
      <c r="D250" t="s">
        <v>3</v>
      </c>
      <c r="E250" t="s">
        <v>37</v>
      </c>
      <c r="F250" s="3">
        <v>1</v>
      </c>
      <c r="G250" s="3">
        <v>1</v>
      </c>
      <c r="H250" s="4"/>
      <c r="I250" s="5" t="s">
        <v>20</v>
      </c>
      <c r="J250" s="4" t="s">
        <v>20</v>
      </c>
    </row>
    <row r="251" spans="1:10" x14ac:dyDescent="0.25">
      <c r="A251" s="15">
        <v>2</v>
      </c>
      <c r="B251">
        <v>279</v>
      </c>
      <c r="C251" t="s">
        <v>33</v>
      </c>
      <c r="D251" t="s">
        <v>3</v>
      </c>
      <c r="E251" t="s">
        <v>37</v>
      </c>
      <c r="F251" s="3">
        <v>2</v>
      </c>
      <c r="G251" s="3">
        <v>1</v>
      </c>
      <c r="H251" s="4"/>
      <c r="I251" s="5" t="s">
        <v>20</v>
      </c>
      <c r="J251" s="4" t="s">
        <v>20</v>
      </c>
    </row>
    <row r="252" spans="1:10" x14ac:dyDescent="0.25">
      <c r="A252" s="15">
        <v>2</v>
      </c>
      <c r="B252">
        <v>279</v>
      </c>
      <c r="C252" t="s">
        <v>33</v>
      </c>
      <c r="D252" t="s">
        <v>3</v>
      </c>
      <c r="E252" t="s">
        <v>37</v>
      </c>
      <c r="F252" s="3">
        <v>1</v>
      </c>
      <c r="G252" s="3">
        <v>1</v>
      </c>
      <c r="H252" s="4"/>
      <c r="I252" s="5" t="s">
        <v>20</v>
      </c>
      <c r="J252" s="4"/>
    </row>
    <row r="253" spans="1:10" x14ac:dyDescent="0.25">
      <c r="A253" s="15">
        <v>2</v>
      </c>
      <c r="B253">
        <v>287</v>
      </c>
      <c r="C253" t="s">
        <v>25</v>
      </c>
      <c r="D253" t="s">
        <v>3</v>
      </c>
      <c r="E253" t="s">
        <v>19</v>
      </c>
      <c r="F253" s="3">
        <v>1</v>
      </c>
      <c r="G253" s="3">
        <v>2</v>
      </c>
      <c r="H253" s="4" t="s">
        <v>20</v>
      </c>
      <c r="I253" s="5" t="s">
        <v>20</v>
      </c>
      <c r="J253" s="4"/>
    </row>
    <row r="254" spans="1:10" x14ac:dyDescent="0.25">
      <c r="A254" s="15">
        <v>2</v>
      </c>
      <c r="B254">
        <v>287</v>
      </c>
      <c r="C254" t="s">
        <v>25</v>
      </c>
      <c r="D254" t="s">
        <v>3</v>
      </c>
      <c r="E254" t="s">
        <v>19</v>
      </c>
      <c r="F254" s="3">
        <v>2</v>
      </c>
      <c r="G254" s="3">
        <v>0</v>
      </c>
      <c r="H254" s="4"/>
      <c r="I254" s="5"/>
      <c r="J254" s="4" t="s">
        <v>20</v>
      </c>
    </row>
    <row r="255" spans="1:10" x14ac:dyDescent="0.25">
      <c r="A255" s="15">
        <v>2</v>
      </c>
      <c r="B255">
        <v>287</v>
      </c>
      <c r="C255" t="s">
        <v>25</v>
      </c>
      <c r="D255" t="s">
        <v>3</v>
      </c>
      <c r="E255" t="s">
        <v>37</v>
      </c>
      <c r="F255" s="3">
        <v>3</v>
      </c>
      <c r="G255" s="3">
        <v>3</v>
      </c>
      <c r="H255" s="4" t="s">
        <v>20</v>
      </c>
      <c r="I255" s="5" t="s">
        <v>20</v>
      </c>
      <c r="J255" s="4" t="s">
        <v>20</v>
      </c>
    </row>
    <row r="256" spans="1:10" x14ac:dyDescent="0.25">
      <c r="A256" s="15">
        <v>2</v>
      </c>
      <c r="B256">
        <v>287</v>
      </c>
      <c r="C256" t="s">
        <v>25</v>
      </c>
      <c r="D256" t="s">
        <v>3</v>
      </c>
      <c r="E256" t="s">
        <v>37</v>
      </c>
      <c r="F256" s="3">
        <v>3</v>
      </c>
      <c r="G256" s="3">
        <v>3</v>
      </c>
      <c r="H256" s="4"/>
      <c r="I256" s="5"/>
      <c r="J256" s="4" t="s">
        <v>20</v>
      </c>
    </row>
    <row r="257" spans="1:10" x14ac:dyDescent="0.25">
      <c r="A257" s="15">
        <v>2</v>
      </c>
      <c r="B257">
        <v>287</v>
      </c>
      <c r="C257" t="s">
        <v>25</v>
      </c>
      <c r="D257" t="s">
        <v>3</v>
      </c>
      <c r="E257" t="s">
        <v>37</v>
      </c>
      <c r="F257" s="3">
        <v>2</v>
      </c>
      <c r="G257" s="3">
        <v>3</v>
      </c>
      <c r="H257" s="4" t="s">
        <v>20</v>
      </c>
      <c r="I257" s="5" t="s">
        <v>20</v>
      </c>
      <c r="J257" s="4" t="s">
        <v>20</v>
      </c>
    </row>
    <row r="258" spans="1:10" x14ac:dyDescent="0.25">
      <c r="A258" s="15">
        <v>2</v>
      </c>
      <c r="B258">
        <v>287</v>
      </c>
      <c r="C258" t="s">
        <v>25</v>
      </c>
      <c r="D258" t="s">
        <v>3</v>
      </c>
      <c r="E258" t="s">
        <v>37</v>
      </c>
      <c r="F258" s="3">
        <v>2</v>
      </c>
      <c r="G258" s="3">
        <v>3</v>
      </c>
      <c r="H258" s="4"/>
      <c r="I258" s="5"/>
      <c r="J258" s="4" t="s">
        <v>20</v>
      </c>
    </row>
    <row r="259" spans="1:10" x14ac:dyDescent="0.25">
      <c r="A259" s="15">
        <v>2</v>
      </c>
      <c r="B259">
        <v>287</v>
      </c>
      <c r="C259" t="s">
        <v>25</v>
      </c>
      <c r="D259" t="s">
        <v>3</v>
      </c>
      <c r="E259" t="s">
        <v>37</v>
      </c>
      <c r="F259" s="3">
        <v>1</v>
      </c>
      <c r="G259" s="3">
        <v>1</v>
      </c>
      <c r="H259" s="4"/>
      <c r="I259" s="5"/>
      <c r="J259" s="4" t="s">
        <v>20</v>
      </c>
    </row>
    <row r="260" spans="1:10" x14ac:dyDescent="0.25">
      <c r="A260" s="15">
        <v>2</v>
      </c>
      <c r="B260">
        <v>287</v>
      </c>
      <c r="C260" t="s">
        <v>25</v>
      </c>
      <c r="D260" t="s">
        <v>3</v>
      </c>
      <c r="E260" t="s">
        <v>37</v>
      </c>
      <c r="F260" s="3">
        <v>3</v>
      </c>
      <c r="G260" s="3">
        <v>3</v>
      </c>
      <c r="H260" s="4" t="s">
        <v>20</v>
      </c>
      <c r="I260" s="5" t="s">
        <v>20</v>
      </c>
      <c r="J260" s="4" t="s">
        <v>20</v>
      </c>
    </row>
    <row r="261" spans="1:10" x14ac:dyDescent="0.25">
      <c r="A261" s="15">
        <v>2</v>
      </c>
      <c r="B261">
        <v>287</v>
      </c>
      <c r="C261" t="s">
        <v>25</v>
      </c>
      <c r="D261" t="s">
        <v>3</v>
      </c>
      <c r="E261" t="s">
        <v>37</v>
      </c>
      <c r="F261" s="3">
        <v>3</v>
      </c>
      <c r="G261" s="3">
        <v>2</v>
      </c>
      <c r="H261" s="4" t="s">
        <v>20</v>
      </c>
      <c r="I261" s="5"/>
      <c r="J261" s="4"/>
    </row>
    <row r="262" spans="1:10" x14ac:dyDescent="0.25">
      <c r="A262" s="15">
        <v>2</v>
      </c>
      <c r="B262">
        <v>288</v>
      </c>
      <c r="C262" t="s">
        <v>44</v>
      </c>
      <c r="D262" t="s">
        <v>3</v>
      </c>
      <c r="E262" t="s">
        <v>37</v>
      </c>
      <c r="F262" s="3">
        <v>3</v>
      </c>
      <c r="G262" s="3">
        <v>0</v>
      </c>
      <c r="H262" s="4"/>
      <c r="I262" s="5"/>
      <c r="J262" s="4"/>
    </row>
    <row r="263" spans="1:10" x14ac:dyDescent="0.25">
      <c r="A263" s="15">
        <v>2</v>
      </c>
      <c r="B263">
        <v>288</v>
      </c>
      <c r="C263" t="s">
        <v>44</v>
      </c>
      <c r="D263" t="s">
        <v>3</v>
      </c>
      <c r="E263" t="s">
        <v>37</v>
      </c>
      <c r="F263" s="3">
        <v>3</v>
      </c>
      <c r="G263" s="3">
        <v>0</v>
      </c>
      <c r="H263" s="4"/>
      <c r="I263" s="5"/>
      <c r="J263" s="4"/>
    </row>
    <row r="264" spans="1:10" x14ac:dyDescent="0.25">
      <c r="A264" s="15">
        <v>2</v>
      </c>
      <c r="B264">
        <v>288</v>
      </c>
      <c r="C264" t="s">
        <v>44</v>
      </c>
      <c r="D264" t="s">
        <v>3</v>
      </c>
      <c r="E264" t="s">
        <v>37</v>
      </c>
      <c r="F264" s="3">
        <v>3</v>
      </c>
      <c r="G264" s="3">
        <v>0</v>
      </c>
      <c r="H264" s="4"/>
      <c r="I264" s="5" t="s">
        <v>20</v>
      </c>
      <c r="J264" s="4"/>
    </row>
    <row r="265" spans="1:10" x14ac:dyDescent="0.25">
      <c r="A265" s="15">
        <v>2</v>
      </c>
      <c r="B265">
        <v>288</v>
      </c>
      <c r="C265" t="s">
        <v>44</v>
      </c>
      <c r="D265" t="s">
        <v>3</v>
      </c>
      <c r="E265" t="s">
        <v>37</v>
      </c>
      <c r="F265" s="3">
        <v>3</v>
      </c>
      <c r="G265" s="3">
        <v>0</v>
      </c>
      <c r="H265" s="4"/>
      <c r="I265" s="5" t="s">
        <v>20</v>
      </c>
      <c r="J265" s="4"/>
    </row>
    <row r="266" spans="1:10" x14ac:dyDescent="0.25">
      <c r="A266" s="15">
        <v>2</v>
      </c>
      <c r="B266">
        <v>288</v>
      </c>
      <c r="C266" t="s">
        <v>44</v>
      </c>
      <c r="D266" t="s">
        <v>3</v>
      </c>
      <c r="E266" t="s">
        <v>37</v>
      </c>
      <c r="F266" s="3">
        <v>3</v>
      </c>
      <c r="G266" s="3">
        <v>0</v>
      </c>
      <c r="H266" s="4" t="s">
        <v>20</v>
      </c>
      <c r="I266" s="5" t="s">
        <v>20</v>
      </c>
      <c r="J266" s="4" t="s">
        <v>20</v>
      </c>
    </row>
    <row r="267" spans="1:10" x14ac:dyDescent="0.25">
      <c r="A267" s="15">
        <v>2</v>
      </c>
      <c r="B267">
        <v>288</v>
      </c>
      <c r="C267" t="s">
        <v>44</v>
      </c>
      <c r="D267" t="s">
        <v>3</v>
      </c>
      <c r="E267" t="s">
        <v>37</v>
      </c>
      <c r="F267" s="3">
        <v>2</v>
      </c>
      <c r="G267" s="3">
        <v>0</v>
      </c>
      <c r="H267" s="4"/>
      <c r="I267" s="5" t="s">
        <v>20</v>
      </c>
      <c r="J267" s="4"/>
    </row>
    <row r="268" spans="1:10" x14ac:dyDescent="0.25">
      <c r="A268" s="15">
        <v>2</v>
      </c>
      <c r="B268">
        <v>288</v>
      </c>
      <c r="C268" t="s">
        <v>44</v>
      </c>
      <c r="D268" t="s">
        <v>3</v>
      </c>
      <c r="E268" t="s">
        <v>37</v>
      </c>
      <c r="F268" s="3">
        <v>3</v>
      </c>
      <c r="G268" s="3">
        <v>0</v>
      </c>
      <c r="H268" s="4"/>
      <c r="I268" s="5"/>
      <c r="J268" s="4"/>
    </row>
    <row r="269" spans="1:10" x14ac:dyDescent="0.25">
      <c r="A269" s="15">
        <v>2</v>
      </c>
      <c r="B269">
        <v>288</v>
      </c>
      <c r="C269" t="s">
        <v>44</v>
      </c>
      <c r="D269" t="s">
        <v>3</v>
      </c>
      <c r="E269" t="s">
        <v>37</v>
      </c>
      <c r="F269" s="3">
        <v>2</v>
      </c>
      <c r="G269" s="3">
        <v>0</v>
      </c>
      <c r="H269" s="4"/>
      <c r="I269" s="5"/>
      <c r="J269" s="4"/>
    </row>
    <row r="270" spans="1:10" x14ac:dyDescent="0.25">
      <c r="A270" s="15">
        <v>2</v>
      </c>
      <c r="B270">
        <v>288</v>
      </c>
      <c r="C270" t="s">
        <v>44</v>
      </c>
      <c r="D270" t="s">
        <v>3</v>
      </c>
      <c r="E270" t="s">
        <v>37</v>
      </c>
      <c r="F270" s="3">
        <v>2</v>
      </c>
      <c r="G270" s="3">
        <v>0</v>
      </c>
      <c r="H270" s="4"/>
      <c r="I270" s="5" t="s">
        <v>20</v>
      </c>
      <c r="J270" s="4"/>
    </row>
    <row r="271" spans="1:10" x14ac:dyDescent="0.25">
      <c r="A271" s="15">
        <v>2</v>
      </c>
      <c r="B271">
        <v>288</v>
      </c>
      <c r="C271" t="s">
        <v>44</v>
      </c>
      <c r="D271" t="s">
        <v>3</v>
      </c>
      <c r="E271" t="s">
        <v>37</v>
      </c>
      <c r="F271" s="3">
        <v>3</v>
      </c>
      <c r="G271" s="3">
        <v>0</v>
      </c>
      <c r="H271" s="4"/>
      <c r="I271" s="5"/>
      <c r="J271" s="4"/>
    </row>
    <row r="272" spans="1:10" x14ac:dyDescent="0.25">
      <c r="A272" s="15">
        <v>2</v>
      </c>
      <c r="B272">
        <v>289</v>
      </c>
      <c r="C272" t="s">
        <v>18</v>
      </c>
      <c r="D272" t="s">
        <v>3</v>
      </c>
      <c r="E272" t="s">
        <v>19</v>
      </c>
      <c r="F272" s="3">
        <v>2</v>
      </c>
      <c r="G272" s="3">
        <v>0</v>
      </c>
      <c r="H272" s="4" t="s">
        <v>20</v>
      </c>
      <c r="I272" s="5" t="s">
        <v>20</v>
      </c>
      <c r="J272" s="4" t="s">
        <v>20</v>
      </c>
    </row>
    <row r="273" spans="1:10" x14ac:dyDescent="0.25">
      <c r="A273" s="15">
        <v>2</v>
      </c>
      <c r="B273">
        <v>289</v>
      </c>
      <c r="C273" t="s">
        <v>18</v>
      </c>
      <c r="D273" t="s">
        <v>3</v>
      </c>
      <c r="E273" t="s">
        <v>19</v>
      </c>
      <c r="F273" s="3">
        <v>2</v>
      </c>
      <c r="G273" s="3">
        <v>0</v>
      </c>
      <c r="H273" s="4"/>
      <c r="I273" s="5"/>
      <c r="J273" s="4"/>
    </row>
    <row r="274" spans="1:10" x14ac:dyDescent="0.25">
      <c r="A274" s="15">
        <v>2</v>
      </c>
      <c r="B274">
        <v>289</v>
      </c>
      <c r="C274" t="s">
        <v>18</v>
      </c>
      <c r="D274" t="s">
        <v>3</v>
      </c>
      <c r="E274" t="s">
        <v>19</v>
      </c>
      <c r="F274" s="3">
        <v>2</v>
      </c>
      <c r="G274" s="3">
        <v>0</v>
      </c>
      <c r="H274" s="4"/>
      <c r="I274" s="5" t="s">
        <v>20</v>
      </c>
      <c r="J274" s="4"/>
    </row>
    <row r="275" spans="1:10" x14ac:dyDescent="0.25">
      <c r="A275" s="15">
        <v>2</v>
      </c>
      <c r="B275">
        <v>289</v>
      </c>
      <c r="C275" t="s">
        <v>18</v>
      </c>
      <c r="D275" t="s">
        <v>3</v>
      </c>
      <c r="E275" t="s">
        <v>19</v>
      </c>
      <c r="F275" s="3">
        <v>3</v>
      </c>
      <c r="G275" s="3">
        <v>0</v>
      </c>
      <c r="H275" s="4"/>
      <c r="I275" s="5" t="s">
        <v>20</v>
      </c>
      <c r="J275" s="4"/>
    </row>
    <row r="276" spans="1:10" x14ac:dyDescent="0.25">
      <c r="A276" s="15">
        <v>2</v>
      </c>
      <c r="B276">
        <v>289</v>
      </c>
      <c r="C276" t="s">
        <v>18</v>
      </c>
      <c r="D276" t="s">
        <v>3</v>
      </c>
      <c r="E276" t="s">
        <v>19</v>
      </c>
      <c r="F276" s="3">
        <v>1</v>
      </c>
      <c r="G276" s="3">
        <v>0</v>
      </c>
      <c r="H276" s="4"/>
      <c r="I276" s="5" t="s">
        <v>20</v>
      </c>
      <c r="J276" s="4" t="s">
        <v>20</v>
      </c>
    </row>
    <row r="277" spans="1:10" x14ac:dyDescent="0.25">
      <c r="A277" s="15">
        <v>2</v>
      </c>
      <c r="B277">
        <v>289</v>
      </c>
      <c r="C277" t="s">
        <v>18</v>
      </c>
      <c r="D277" t="s">
        <v>3</v>
      </c>
      <c r="E277" t="s">
        <v>19</v>
      </c>
      <c r="F277" s="3">
        <v>3</v>
      </c>
      <c r="G277" s="3">
        <v>0</v>
      </c>
      <c r="H277" s="4"/>
      <c r="I277" s="5" t="s">
        <v>20</v>
      </c>
      <c r="J277" s="4"/>
    </row>
    <row r="278" spans="1:10" x14ac:dyDescent="0.25">
      <c r="A278" s="15">
        <v>2</v>
      </c>
      <c r="B278">
        <v>289</v>
      </c>
      <c r="C278" t="s">
        <v>18</v>
      </c>
      <c r="D278" t="s">
        <v>3</v>
      </c>
      <c r="E278" t="s">
        <v>19</v>
      </c>
      <c r="F278" s="3">
        <v>1</v>
      </c>
      <c r="G278" s="3">
        <v>0</v>
      </c>
      <c r="H278" s="4"/>
      <c r="I278" s="5" t="s">
        <v>20</v>
      </c>
      <c r="J278" s="4"/>
    </row>
    <row r="279" spans="1:10" x14ac:dyDescent="0.25">
      <c r="A279" s="15">
        <v>2</v>
      </c>
      <c r="B279">
        <v>289</v>
      </c>
      <c r="C279" t="s">
        <v>18</v>
      </c>
      <c r="D279" t="s">
        <v>3</v>
      </c>
      <c r="E279" t="s">
        <v>19</v>
      </c>
      <c r="F279" s="3">
        <v>1</v>
      </c>
      <c r="G279" s="3">
        <v>0</v>
      </c>
      <c r="H279" s="4"/>
      <c r="I279" s="5"/>
      <c r="J279" s="4"/>
    </row>
    <row r="280" spans="1:10" x14ac:dyDescent="0.25">
      <c r="A280" s="15">
        <v>2</v>
      </c>
      <c r="B280">
        <v>289</v>
      </c>
      <c r="C280" t="s">
        <v>18</v>
      </c>
      <c r="D280" t="s">
        <v>3</v>
      </c>
      <c r="E280" t="s">
        <v>19</v>
      </c>
      <c r="F280" s="3">
        <v>2</v>
      </c>
      <c r="G280" s="3">
        <v>0</v>
      </c>
      <c r="H280" s="4"/>
      <c r="I280" s="5" t="s">
        <v>20</v>
      </c>
      <c r="J280" s="4" t="s">
        <v>20</v>
      </c>
    </row>
    <row r="281" spans="1:10" x14ac:dyDescent="0.25">
      <c r="A281" s="15">
        <v>2</v>
      </c>
      <c r="B281">
        <v>289</v>
      </c>
      <c r="C281" t="s">
        <v>18</v>
      </c>
      <c r="D281" t="s">
        <v>3</v>
      </c>
      <c r="E281" t="s">
        <v>19</v>
      </c>
      <c r="F281" s="3">
        <v>1</v>
      </c>
      <c r="G281" s="3">
        <v>0</v>
      </c>
      <c r="H281" s="4"/>
      <c r="I281" s="5" t="s">
        <v>20</v>
      </c>
      <c r="J281" s="4"/>
    </row>
    <row r="282" spans="1:10" x14ac:dyDescent="0.25">
      <c r="A282" s="15">
        <v>2</v>
      </c>
      <c r="B282">
        <v>289</v>
      </c>
      <c r="C282" t="s">
        <v>18</v>
      </c>
      <c r="D282" t="s">
        <v>3</v>
      </c>
      <c r="E282" t="s">
        <v>37</v>
      </c>
      <c r="F282" s="3">
        <v>3</v>
      </c>
      <c r="G282" s="3">
        <v>0</v>
      </c>
      <c r="H282" s="4" t="s">
        <v>20</v>
      </c>
      <c r="I282" s="5" t="s">
        <v>20</v>
      </c>
      <c r="J282" s="4" t="s">
        <v>20</v>
      </c>
    </row>
    <row r="283" spans="1:10" x14ac:dyDescent="0.25">
      <c r="A283" s="15">
        <v>2</v>
      </c>
      <c r="B283">
        <v>289</v>
      </c>
      <c r="C283" t="s">
        <v>18</v>
      </c>
      <c r="D283" t="s">
        <v>3</v>
      </c>
      <c r="E283" t="s">
        <v>37</v>
      </c>
      <c r="F283" s="3">
        <v>3</v>
      </c>
      <c r="G283" s="3">
        <v>0</v>
      </c>
      <c r="H283" s="4"/>
      <c r="I283" s="5"/>
      <c r="J283" s="4"/>
    </row>
    <row r="284" spans="1:10" x14ac:dyDescent="0.25">
      <c r="A284" s="15">
        <v>2</v>
      </c>
      <c r="B284">
        <v>289</v>
      </c>
      <c r="C284" t="s">
        <v>18</v>
      </c>
      <c r="D284" t="s">
        <v>3</v>
      </c>
      <c r="E284" t="s">
        <v>37</v>
      </c>
      <c r="F284" s="3">
        <v>3</v>
      </c>
      <c r="G284" s="3">
        <v>0</v>
      </c>
      <c r="H284" s="4"/>
      <c r="I284" s="5" t="s">
        <v>20</v>
      </c>
      <c r="J284" s="4"/>
    </row>
    <row r="285" spans="1:10" x14ac:dyDescent="0.25">
      <c r="A285" s="15">
        <v>2</v>
      </c>
      <c r="B285">
        <v>289</v>
      </c>
      <c r="C285" t="s">
        <v>18</v>
      </c>
      <c r="D285" t="s">
        <v>3</v>
      </c>
      <c r="E285" t="s">
        <v>37</v>
      </c>
      <c r="F285" s="3">
        <v>3</v>
      </c>
      <c r="G285" s="3">
        <v>0</v>
      </c>
      <c r="H285" s="4"/>
      <c r="I285" s="5" t="s">
        <v>20</v>
      </c>
      <c r="J285" s="4"/>
    </row>
    <row r="286" spans="1:10" x14ac:dyDescent="0.25">
      <c r="A286" s="15">
        <v>2</v>
      </c>
      <c r="B286">
        <v>289</v>
      </c>
      <c r="C286" t="s">
        <v>18</v>
      </c>
      <c r="D286" t="s">
        <v>3</v>
      </c>
      <c r="E286" t="s">
        <v>37</v>
      </c>
      <c r="F286" s="3">
        <v>2</v>
      </c>
      <c r="G286" s="3">
        <v>0</v>
      </c>
      <c r="H286" s="4"/>
      <c r="I286" s="5" t="s">
        <v>20</v>
      </c>
      <c r="J286" s="4" t="s">
        <v>20</v>
      </c>
    </row>
    <row r="287" spans="1:10" x14ac:dyDescent="0.25">
      <c r="A287" s="15">
        <v>2</v>
      </c>
      <c r="B287">
        <v>289</v>
      </c>
      <c r="C287" t="s">
        <v>18</v>
      </c>
      <c r="D287" t="s">
        <v>3</v>
      </c>
      <c r="E287" t="s">
        <v>37</v>
      </c>
      <c r="F287" s="3">
        <v>3</v>
      </c>
      <c r="G287" s="3">
        <v>0</v>
      </c>
      <c r="H287" s="4"/>
      <c r="I287" s="5" t="s">
        <v>20</v>
      </c>
      <c r="J287" s="4"/>
    </row>
    <row r="288" spans="1:10" x14ac:dyDescent="0.25">
      <c r="A288" s="15">
        <v>2</v>
      </c>
      <c r="B288">
        <v>289</v>
      </c>
      <c r="C288" t="s">
        <v>18</v>
      </c>
      <c r="D288" t="s">
        <v>3</v>
      </c>
      <c r="E288" t="s">
        <v>37</v>
      </c>
      <c r="F288" s="3">
        <v>1</v>
      </c>
      <c r="G288" s="3">
        <v>0</v>
      </c>
      <c r="H288" s="4"/>
      <c r="I288" s="5" t="s">
        <v>20</v>
      </c>
      <c r="J288" s="4"/>
    </row>
    <row r="289" spans="1:10" x14ac:dyDescent="0.25">
      <c r="A289" s="15">
        <v>2</v>
      </c>
      <c r="B289">
        <v>289</v>
      </c>
      <c r="C289" t="s">
        <v>18</v>
      </c>
      <c r="D289" t="s">
        <v>3</v>
      </c>
      <c r="E289" t="s">
        <v>37</v>
      </c>
      <c r="F289" s="3">
        <v>1</v>
      </c>
      <c r="G289" s="3">
        <v>0</v>
      </c>
      <c r="H289" s="4"/>
      <c r="I289" s="5"/>
      <c r="J289" s="4"/>
    </row>
    <row r="290" spans="1:10" x14ac:dyDescent="0.25">
      <c r="A290" s="15">
        <v>2</v>
      </c>
      <c r="B290">
        <v>289</v>
      </c>
      <c r="C290" t="s">
        <v>18</v>
      </c>
      <c r="D290" t="s">
        <v>3</v>
      </c>
      <c r="E290" t="s">
        <v>37</v>
      </c>
      <c r="F290" s="3">
        <v>1</v>
      </c>
      <c r="G290" s="3">
        <v>0</v>
      </c>
      <c r="H290" s="4"/>
      <c r="I290" s="5" t="s">
        <v>20</v>
      </c>
      <c r="J290" s="4" t="s">
        <v>20</v>
      </c>
    </row>
    <row r="291" spans="1:10" x14ac:dyDescent="0.25">
      <c r="A291" s="15">
        <v>2</v>
      </c>
      <c r="B291">
        <v>289</v>
      </c>
      <c r="C291" t="s">
        <v>18</v>
      </c>
      <c r="D291" t="s">
        <v>3</v>
      </c>
      <c r="E291" t="s">
        <v>37</v>
      </c>
      <c r="F291" s="3">
        <v>1</v>
      </c>
      <c r="G291" s="3">
        <v>0</v>
      </c>
      <c r="H291" s="4"/>
      <c r="I291" s="5" t="s">
        <v>20</v>
      </c>
      <c r="J291" s="4"/>
    </row>
    <row r="292" spans="1:10" x14ac:dyDescent="0.25">
      <c r="A292" s="15">
        <v>2</v>
      </c>
      <c r="B292">
        <v>285</v>
      </c>
      <c r="C292" t="s">
        <v>51</v>
      </c>
      <c r="D292" t="s">
        <v>3</v>
      </c>
      <c r="E292" t="s">
        <v>37</v>
      </c>
      <c r="F292" s="3">
        <v>3</v>
      </c>
      <c r="G292" s="3">
        <v>1</v>
      </c>
      <c r="H292" s="4"/>
      <c r="I292" s="5" t="s">
        <v>20</v>
      </c>
      <c r="J292" s="4"/>
    </row>
    <row r="293" spans="1:10" x14ac:dyDescent="0.25">
      <c r="A293" s="15">
        <v>2</v>
      </c>
      <c r="B293">
        <v>285</v>
      </c>
      <c r="C293" t="s">
        <v>51</v>
      </c>
      <c r="D293" t="s">
        <v>3</v>
      </c>
      <c r="E293" t="s">
        <v>37</v>
      </c>
      <c r="F293" s="3">
        <v>2</v>
      </c>
      <c r="G293" s="3">
        <v>2</v>
      </c>
      <c r="H293" s="4"/>
      <c r="I293" s="5" t="s">
        <v>20</v>
      </c>
      <c r="J293" s="4"/>
    </row>
    <row r="294" spans="1:10" x14ac:dyDescent="0.25">
      <c r="A294" s="15">
        <v>2</v>
      </c>
      <c r="B294">
        <v>285</v>
      </c>
      <c r="C294" t="s">
        <v>51</v>
      </c>
      <c r="D294" t="s">
        <v>3</v>
      </c>
      <c r="E294" t="s">
        <v>37</v>
      </c>
      <c r="F294" s="3">
        <v>2</v>
      </c>
      <c r="G294" s="3">
        <v>2</v>
      </c>
      <c r="H294" s="4"/>
      <c r="I294" s="5" t="s">
        <v>20</v>
      </c>
      <c r="J294" s="4"/>
    </row>
    <row r="295" spans="1:10" x14ac:dyDescent="0.25">
      <c r="A295" s="15">
        <v>2</v>
      </c>
      <c r="B295">
        <v>285</v>
      </c>
      <c r="C295" t="s">
        <v>51</v>
      </c>
      <c r="D295" t="s">
        <v>3</v>
      </c>
      <c r="E295" t="s">
        <v>37</v>
      </c>
      <c r="F295" s="3">
        <v>2</v>
      </c>
      <c r="G295" s="3">
        <v>3</v>
      </c>
      <c r="H295" s="4" t="s">
        <v>20</v>
      </c>
      <c r="I295" s="5"/>
      <c r="J295" s="4"/>
    </row>
    <row r="296" spans="1:10" x14ac:dyDescent="0.25">
      <c r="A296" s="15">
        <v>2</v>
      </c>
      <c r="B296">
        <v>285</v>
      </c>
      <c r="C296" t="s">
        <v>51</v>
      </c>
      <c r="D296" t="s">
        <v>3</v>
      </c>
      <c r="E296" t="s">
        <v>37</v>
      </c>
      <c r="F296" s="3">
        <v>0</v>
      </c>
      <c r="G296" s="3">
        <v>3</v>
      </c>
      <c r="H296" s="4" t="s">
        <v>20</v>
      </c>
      <c r="I296" s="5"/>
      <c r="J296" s="4" t="s">
        <v>20</v>
      </c>
    </row>
    <row r="297" spans="1:10" x14ac:dyDescent="0.25">
      <c r="A297" s="15">
        <v>2</v>
      </c>
      <c r="B297">
        <v>285</v>
      </c>
      <c r="C297" t="s">
        <v>51</v>
      </c>
      <c r="D297" t="s">
        <v>3</v>
      </c>
      <c r="E297" t="s">
        <v>37</v>
      </c>
      <c r="F297" s="3">
        <v>0</v>
      </c>
      <c r="G297" s="3">
        <v>2</v>
      </c>
      <c r="H297" s="4"/>
      <c r="I297" s="5"/>
      <c r="J297" s="4" t="s">
        <v>20</v>
      </c>
    </row>
    <row r="298" spans="1:10" x14ac:dyDescent="0.25">
      <c r="A298" s="15">
        <v>2</v>
      </c>
      <c r="B298">
        <v>285</v>
      </c>
      <c r="C298" t="s">
        <v>51</v>
      </c>
      <c r="D298" t="s">
        <v>3</v>
      </c>
      <c r="E298" t="s">
        <v>37</v>
      </c>
      <c r="F298" s="3">
        <v>0</v>
      </c>
      <c r="G298" s="3">
        <v>2</v>
      </c>
      <c r="H298" s="4"/>
      <c r="I298" s="5"/>
      <c r="J298" s="4" t="s">
        <v>20</v>
      </c>
    </row>
  </sheetData>
  <autoFilter ref="B2:AF291" xr:uid="{8C92E6F7-4290-4776-916F-BF4C215583CB}"/>
  <mergeCells count="3">
    <mergeCell ref="P1:T1"/>
    <mergeCell ref="V1:Z1"/>
    <mergeCell ref="AB1:AF1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7"/>
  <sheetViews>
    <sheetView topLeftCell="B1" zoomScale="85" workbookViewId="0">
      <selection activeCell="K11" sqref="K11"/>
    </sheetView>
  </sheetViews>
  <sheetFormatPr baseColWidth="10" defaultColWidth="8.85546875" defaultRowHeight="15" x14ac:dyDescent="0.25"/>
  <cols>
    <col min="9" max="9" width="13.28515625" bestFit="1" customWidth="1"/>
    <col min="15" max="15" width="13.28515625" bestFit="1" customWidth="1"/>
  </cols>
  <sheetData>
    <row r="1" spans="1:20" x14ac:dyDescent="0.25">
      <c r="A1" s="1" t="s">
        <v>6</v>
      </c>
      <c r="B1" s="1" t="s">
        <v>7</v>
      </c>
      <c r="C1" s="1" t="s">
        <v>74</v>
      </c>
      <c r="D1" s="1" t="s">
        <v>11</v>
      </c>
      <c r="E1" s="1" t="s">
        <v>12</v>
      </c>
      <c r="F1" s="1" t="s">
        <v>13</v>
      </c>
      <c r="G1" s="1" t="s">
        <v>14</v>
      </c>
      <c r="I1" s="59" t="s">
        <v>96</v>
      </c>
      <c r="J1" s="59"/>
      <c r="K1" s="59"/>
      <c r="L1" s="59"/>
    </row>
    <row r="2" spans="1:20" x14ac:dyDescent="0.25">
      <c r="A2">
        <v>194</v>
      </c>
      <c r="B2" t="s">
        <v>18</v>
      </c>
      <c r="C2" s="6">
        <v>1</v>
      </c>
      <c r="D2" s="6">
        <v>0</v>
      </c>
      <c r="E2" s="6" t="s">
        <v>20</v>
      </c>
      <c r="F2" s="6" t="s">
        <v>20</v>
      </c>
      <c r="G2" s="6" t="s">
        <v>20</v>
      </c>
      <c r="I2" s="6">
        <v>0</v>
      </c>
      <c r="J2" s="6">
        <v>1</v>
      </c>
      <c r="K2" s="6">
        <v>2</v>
      </c>
      <c r="L2" s="6">
        <v>3</v>
      </c>
    </row>
    <row r="3" spans="1:20" x14ac:dyDescent="0.25">
      <c r="A3">
        <v>194</v>
      </c>
      <c r="B3" t="s">
        <v>18</v>
      </c>
      <c r="C3" s="6">
        <v>1</v>
      </c>
      <c r="D3" s="6">
        <v>0</v>
      </c>
      <c r="E3" s="6"/>
      <c r="F3" s="6"/>
      <c r="G3" s="6"/>
      <c r="I3" s="6">
        <f>COUNTIF($C$2:$C$1048576,I2)</f>
        <v>0</v>
      </c>
      <c r="J3" s="6">
        <f>COUNTIF($C$2:$C$1048576,J2)</f>
        <v>15</v>
      </c>
      <c r="K3" s="6">
        <f>COUNTIF($C$2:$C$1048576,K2)</f>
        <v>9</v>
      </c>
      <c r="L3" s="6">
        <f>COUNTIF($C$2:$C$1048576,L2)</f>
        <v>5</v>
      </c>
    </row>
    <row r="4" spans="1:20" x14ac:dyDescent="0.25">
      <c r="A4">
        <v>194</v>
      </c>
      <c r="B4" t="s">
        <v>18</v>
      </c>
      <c r="C4" s="6">
        <v>1</v>
      </c>
      <c r="D4" s="6">
        <v>0</v>
      </c>
      <c r="E4" s="6"/>
      <c r="F4" s="6" t="s">
        <v>20</v>
      </c>
      <c r="G4" s="6"/>
    </row>
    <row r="5" spans="1:20" x14ac:dyDescent="0.25">
      <c r="A5">
        <v>194</v>
      </c>
      <c r="B5" t="s">
        <v>18</v>
      </c>
      <c r="C5" s="6">
        <v>1</v>
      </c>
      <c r="D5" s="6">
        <v>0</v>
      </c>
      <c r="E5" s="6"/>
      <c r="F5" s="6" t="s">
        <v>20</v>
      </c>
      <c r="G5" s="6" t="s">
        <v>20</v>
      </c>
      <c r="I5" s="59" t="s">
        <v>11</v>
      </c>
      <c r="J5" s="59"/>
      <c r="K5" s="59"/>
      <c r="L5" s="59"/>
    </row>
    <row r="6" spans="1:20" x14ac:dyDescent="0.25">
      <c r="A6">
        <v>194</v>
      </c>
      <c r="B6" t="s">
        <v>18</v>
      </c>
      <c r="C6" s="6">
        <v>1</v>
      </c>
      <c r="D6" s="6">
        <v>0</v>
      </c>
      <c r="E6" s="6"/>
      <c r="F6" s="6"/>
      <c r="G6" s="6"/>
      <c r="I6" s="6">
        <v>0</v>
      </c>
      <c r="J6" s="6">
        <v>1</v>
      </c>
      <c r="K6" s="6">
        <v>2</v>
      </c>
      <c r="L6" s="6">
        <v>3</v>
      </c>
    </row>
    <row r="7" spans="1:20" x14ac:dyDescent="0.25">
      <c r="A7">
        <v>194</v>
      </c>
      <c r="B7" t="s">
        <v>18</v>
      </c>
      <c r="C7" s="6">
        <v>1</v>
      </c>
      <c r="D7" s="6">
        <v>0</v>
      </c>
      <c r="E7" s="6"/>
      <c r="F7" s="6" t="s">
        <v>20</v>
      </c>
      <c r="G7" s="6"/>
      <c r="I7" s="6">
        <f>COUNTIF($D$2:$D$1048576,I6)</f>
        <v>9</v>
      </c>
      <c r="J7" s="6">
        <f>COUNTIF($D$2:$D$1048576,J6)</f>
        <v>4</v>
      </c>
      <c r="K7" s="6">
        <f>COUNTIF($D$2:$D$1048576,K6)</f>
        <v>5</v>
      </c>
      <c r="L7" s="6">
        <f>COUNTIF($D$2:$D$1048576,L6)</f>
        <v>11</v>
      </c>
    </row>
    <row r="8" spans="1:20" x14ac:dyDescent="0.25">
      <c r="A8">
        <v>194</v>
      </c>
      <c r="B8" t="s">
        <v>18</v>
      </c>
      <c r="C8" s="6">
        <v>1</v>
      </c>
      <c r="D8" s="6">
        <v>0</v>
      </c>
      <c r="E8" s="6"/>
      <c r="F8" s="6" t="s">
        <v>20</v>
      </c>
      <c r="G8" s="6"/>
    </row>
    <row r="9" spans="1:20" x14ac:dyDescent="0.25">
      <c r="A9">
        <v>206</v>
      </c>
      <c r="B9" t="s">
        <v>25</v>
      </c>
      <c r="C9" s="3">
        <v>2</v>
      </c>
      <c r="D9" s="3">
        <v>1</v>
      </c>
      <c r="E9" s="4"/>
      <c r="F9" s="4" t="s">
        <v>20</v>
      </c>
      <c r="G9" s="4"/>
    </row>
    <row r="10" spans="1:20" x14ac:dyDescent="0.25">
      <c r="A10">
        <v>206</v>
      </c>
      <c r="B10" t="s">
        <v>25</v>
      </c>
      <c r="C10" s="3">
        <v>1</v>
      </c>
      <c r="D10" s="3">
        <v>0</v>
      </c>
      <c r="E10" s="4"/>
      <c r="F10" s="5" t="s">
        <v>20</v>
      </c>
      <c r="G10" s="4"/>
      <c r="J10" s="34" t="s">
        <v>74</v>
      </c>
      <c r="K10" s="34">
        <v>1</v>
      </c>
      <c r="L10" s="34">
        <v>2</v>
      </c>
      <c r="M10" s="34">
        <v>3</v>
      </c>
      <c r="P10" s="34" t="str">
        <f>I5</f>
        <v>Offline</v>
      </c>
      <c r="Q10" s="34">
        <v>0</v>
      </c>
      <c r="R10" s="34">
        <v>1</v>
      </c>
      <c r="S10" s="34">
        <v>2</v>
      </c>
      <c r="T10" s="34">
        <v>3</v>
      </c>
    </row>
    <row r="11" spans="1:20" x14ac:dyDescent="0.25">
      <c r="A11">
        <v>221</v>
      </c>
      <c r="B11" t="s">
        <v>28</v>
      </c>
      <c r="C11" s="3">
        <v>1</v>
      </c>
      <c r="D11" s="3">
        <v>3</v>
      </c>
      <c r="E11" s="4" t="s">
        <v>20</v>
      </c>
      <c r="F11" s="4" t="s">
        <v>20</v>
      </c>
      <c r="G11" s="4" t="s">
        <v>20</v>
      </c>
      <c r="I11" s="34" t="s">
        <v>12</v>
      </c>
      <c r="J11" s="6">
        <f>COUNTIF($E$2:$E$994,"x")</f>
        <v>9</v>
      </c>
      <c r="K11" s="6">
        <f>COUNTIFS($E$2:$E$994,"x",$C$2:$C$994,K10)</f>
        <v>3</v>
      </c>
      <c r="L11" s="6">
        <f>COUNTIFS($E$2:$E$994,"x",$C$2:$C$994,L10)</f>
        <v>3</v>
      </c>
      <c r="M11" s="6">
        <f>COUNTIFS($E$2:$E$994,"x",$C$2:$C$994,M10)</f>
        <v>3</v>
      </c>
      <c r="O11" s="34" t="s">
        <v>12</v>
      </c>
      <c r="P11" s="6">
        <f>COUNTIFS($E$2:$E$994,"x",$D$2:$D$994,"&gt;0")</f>
        <v>8</v>
      </c>
      <c r="Q11" s="6">
        <f>COUNTIFS($E$2:$E$994,"x",$D$2:$D$994,Q10)</f>
        <v>1</v>
      </c>
      <c r="R11" s="6">
        <f>COUNTIFS($E$2:$E$994,"x",$D$2:$D$994,R10)</f>
        <v>0</v>
      </c>
      <c r="S11" s="6">
        <f>COUNTIFS($E$2:$E$994,"x",$D$2:$D$994,S10)</f>
        <v>4</v>
      </c>
      <c r="T11" s="6">
        <f>COUNTIFS($E$2:$E$994,"x",$D$2:$D$994,T10)</f>
        <v>4</v>
      </c>
    </row>
    <row r="12" spans="1:20" x14ac:dyDescent="0.25">
      <c r="A12">
        <v>208</v>
      </c>
      <c r="B12" t="s">
        <v>29</v>
      </c>
      <c r="C12" s="3">
        <v>2</v>
      </c>
      <c r="D12" s="3">
        <v>2</v>
      </c>
      <c r="E12" s="4" t="s">
        <v>30</v>
      </c>
      <c r="F12" s="4" t="s">
        <v>30</v>
      </c>
      <c r="G12" s="4" t="s">
        <v>30</v>
      </c>
      <c r="I12" s="34" t="s">
        <v>13</v>
      </c>
      <c r="J12" s="6">
        <f>COUNTIF($F$2:$F$994,"x")</f>
        <v>23</v>
      </c>
      <c r="K12" s="6">
        <f>COUNTIFS($F$2:$F$994,"x",$C$2:$C$994,K10)</f>
        <v>11</v>
      </c>
      <c r="L12" s="6">
        <f>COUNTIFS($F$2:$F$994,"x",$C$2:$C$994,L10)</f>
        <v>7</v>
      </c>
      <c r="M12" s="6">
        <f>COUNTIFS($F$2:$F$994,"x",$C$2:$C$994,M10)</f>
        <v>5</v>
      </c>
      <c r="O12" s="34" t="s">
        <v>13</v>
      </c>
      <c r="P12" s="6">
        <f>COUNTIFS($F$2:$F$994,"x",$D$2:$D$994,"&gt;0")</f>
        <v>16</v>
      </c>
      <c r="Q12" s="6">
        <f>COUNTIFS($F$2:$F$994,"x",$D$2:$D$994,Q10)</f>
        <v>7</v>
      </c>
      <c r="R12" s="6">
        <f>COUNTIFS($F$2:$F$994,"x",$D$2:$D$994,R10)</f>
        <v>3</v>
      </c>
      <c r="S12" s="6">
        <f>COUNTIFS($F$2:$F$994,"x",$D$2:$D$994,S10)</f>
        <v>4</v>
      </c>
      <c r="T12" s="6">
        <f>COUNTIFS($F$2:$F$994,"x",$D$2:$D$994,T10)</f>
        <v>9</v>
      </c>
    </row>
    <row r="13" spans="1:20" x14ac:dyDescent="0.25">
      <c r="A13">
        <v>208</v>
      </c>
      <c r="B13" t="s">
        <v>29</v>
      </c>
      <c r="C13" s="3">
        <v>3</v>
      </c>
      <c r="D13" s="3">
        <v>3</v>
      </c>
      <c r="E13" s="4" t="s">
        <v>30</v>
      </c>
      <c r="F13" s="4" t="s">
        <v>30</v>
      </c>
      <c r="G13" s="4" t="s">
        <v>20</v>
      </c>
      <c r="I13" s="34" t="s">
        <v>14</v>
      </c>
      <c r="J13" s="6">
        <f>COUNTIF($G$2:$G$994,"x")</f>
        <v>14</v>
      </c>
      <c r="K13" s="6">
        <f>COUNTIFS($G$2:$G$994,"x",$C$2:$C$994,K10)</f>
        <v>5</v>
      </c>
      <c r="L13" s="6">
        <f>COUNTIFS($G$2:$G$994,"x",$C$2:$C$994,L10)</f>
        <v>5</v>
      </c>
      <c r="M13" s="6">
        <f>COUNTIFS($G$2:$G$994,"x",$C$2:$C$994,M10)</f>
        <v>4</v>
      </c>
      <c r="O13" s="34" t="s">
        <v>14</v>
      </c>
      <c r="P13" s="6">
        <f>COUNTIFS($G$2:$G$994,"x",$D$2:$D$994,"&gt;0")</f>
        <v>12</v>
      </c>
      <c r="Q13" s="6">
        <f>COUNTIFS($G$2:$G$994,"x",$D$2:$D$994,Q10)</f>
        <v>2</v>
      </c>
      <c r="R13" s="6">
        <f>COUNTIFS($G$2:$G$994,"x",$D$2:$D$994,R10)</f>
        <v>1</v>
      </c>
      <c r="S13" s="6">
        <f>COUNTIFS($G$2:$G$994,"x",$D$2:$D$994,S10)</f>
        <v>4</v>
      </c>
      <c r="T13" s="6">
        <f>COUNTIFS($G$2:$G$994,"x",$D$2:$D$994,T10)</f>
        <v>7</v>
      </c>
    </row>
    <row r="14" spans="1:20" x14ac:dyDescent="0.25">
      <c r="A14">
        <v>208</v>
      </c>
      <c r="B14" t="s">
        <v>29</v>
      </c>
      <c r="C14" s="3">
        <v>3</v>
      </c>
      <c r="D14" s="3">
        <v>2</v>
      </c>
      <c r="E14" s="4"/>
      <c r="F14" s="5" t="s">
        <v>30</v>
      </c>
      <c r="G14" s="4" t="s">
        <v>20</v>
      </c>
    </row>
    <row r="15" spans="1:20" x14ac:dyDescent="0.25">
      <c r="A15">
        <v>208</v>
      </c>
      <c r="B15" t="s">
        <v>29</v>
      </c>
      <c r="C15" s="3">
        <v>2</v>
      </c>
      <c r="D15" s="3">
        <v>0</v>
      </c>
      <c r="E15" s="4"/>
      <c r="F15" s="4" t="s">
        <v>20</v>
      </c>
      <c r="G15" s="4"/>
    </row>
    <row r="16" spans="1:20" x14ac:dyDescent="0.25">
      <c r="A16">
        <v>208</v>
      </c>
      <c r="B16" t="s">
        <v>29</v>
      </c>
      <c r="C16" s="3">
        <v>2</v>
      </c>
      <c r="D16" s="3">
        <v>1</v>
      </c>
      <c r="E16" s="4"/>
      <c r="F16" s="4" t="s">
        <v>20</v>
      </c>
      <c r="G16" s="4" t="s">
        <v>20</v>
      </c>
      <c r="J16" s="34" t="s">
        <v>74</v>
      </c>
      <c r="K16" s="34">
        <v>1</v>
      </c>
      <c r="L16" s="34">
        <v>2</v>
      </c>
      <c r="M16" s="34">
        <v>3</v>
      </c>
      <c r="P16" s="34" t="str">
        <f>P10</f>
        <v>Offline</v>
      </c>
      <c r="Q16" s="34">
        <v>0</v>
      </c>
      <c r="R16" s="34">
        <v>1</v>
      </c>
      <c r="S16" s="34">
        <v>2</v>
      </c>
      <c r="T16" s="34">
        <v>3</v>
      </c>
    </row>
    <row r="17" spans="1:21" x14ac:dyDescent="0.25">
      <c r="A17">
        <v>220</v>
      </c>
      <c r="B17" t="s">
        <v>32</v>
      </c>
      <c r="C17" s="3">
        <v>2</v>
      </c>
      <c r="D17" s="3">
        <v>3</v>
      </c>
      <c r="E17" s="4"/>
      <c r="F17" s="4"/>
      <c r="G17" s="4"/>
      <c r="I17" s="34" t="s">
        <v>22</v>
      </c>
      <c r="J17" s="6">
        <f>COUNTIFS(E2:E994,"x",F2:F994,"x")</f>
        <v>8</v>
      </c>
      <c r="K17" s="12">
        <f>COUNTIFS($E$2:$E$994,"x",$F$2:$F$994,"x",$C$2:$C$994,K16)</f>
        <v>3</v>
      </c>
      <c r="L17" s="12">
        <f>COUNTIFS($E$2:$E$994,"x",$F$2:$F$994,"x",$C$2:$C$994,L16)</f>
        <v>2</v>
      </c>
      <c r="M17" s="12">
        <f>COUNTIFS($E$2:$E$994,"x",$F$2:$F$994,"x",$C$2:$C$994,M16)</f>
        <v>3</v>
      </c>
      <c r="O17" s="34" t="s">
        <v>22</v>
      </c>
      <c r="P17" s="6">
        <f>COUNTIFS($D$2:$D$994,"&gt;0",$E$2:$E$994,"x",$F$2:$F$994,"x")</f>
        <v>7</v>
      </c>
      <c r="Q17" s="12">
        <f>COUNTIFS($E$2:$E$994,"x",$F$2:$F$994,"x",$D$2:$D$994,Q16)</f>
        <v>1</v>
      </c>
      <c r="R17" s="12">
        <f>COUNTIFS($E$2:$E$994,"x",$F$2:$F$994,"x",$D$2:$D$994,R16)</f>
        <v>0</v>
      </c>
      <c r="S17" s="12">
        <f>COUNTIFS($E$2:$E$994,"x",$F$2:$F$994,"x",$D$2:$D$994,S16)</f>
        <v>3</v>
      </c>
      <c r="T17" s="12">
        <f>COUNTIFS($E$2:$E$994,"x",$F$2:$F$994,"x",$D$2:$D$994,T16)</f>
        <v>4</v>
      </c>
    </row>
    <row r="18" spans="1:21" x14ac:dyDescent="0.25">
      <c r="A18">
        <v>220</v>
      </c>
      <c r="B18" t="s">
        <v>32</v>
      </c>
      <c r="C18" s="3">
        <v>1</v>
      </c>
      <c r="D18" s="3">
        <v>1</v>
      </c>
      <c r="E18" s="4"/>
      <c r="F18" s="4"/>
      <c r="G18" s="4"/>
      <c r="I18" s="34" t="s">
        <v>23</v>
      </c>
      <c r="J18" s="6">
        <f>COUNTIFS(E2:E994,"x",G2:G994,"x")</f>
        <v>8</v>
      </c>
      <c r="K18" s="12">
        <f>COUNTIFS($E$2:$E$994,"x",$G$2:$G$994,"x",$C$2:$C$994,K16)</f>
        <v>3</v>
      </c>
      <c r="L18" s="12">
        <f>COUNTIFS($E$2:$E$994,"x",$G$2:$G$994,"x",$C$2:$C$994,L16)</f>
        <v>2</v>
      </c>
      <c r="M18" s="12">
        <f>COUNTIFS($E$2:$E$994,"x",$G$2:$G$994,"x",$C$2:$C$994,M16)</f>
        <v>3</v>
      </c>
      <c r="O18" s="34" t="s">
        <v>23</v>
      </c>
      <c r="P18" s="6">
        <f>COUNTIFS($D$2:$D$994,"&gt;0",$E$2:$E$994,"x",$G$2:$G$994,"x")</f>
        <v>7</v>
      </c>
      <c r="Q18" s="12">
        <f>COUNTIFS($E$2:$E$994,"x",$G$2:$G$994,"x",$D$2:$D$994,Q16)</f>
        <v>1</v>
      </c>
      <c r="R18" s="12">
        <f>COUNTIFS($E$2:$E$994,"x",$G$2:$G$994,"x",$D$2:$D$994,R16)</f>
        <v>0</v>
      </c>
      <c r="S18" s="12">
        <f>COUNTIFS($E$2:$E$994,"x",$G$2:$G$994,"x",$D$2:$D$994,S16)</f>
        <v>3</v>
      </c>
      <c r="T18" s="12">
        <f>COUNTIFS($E$2:$E$994,"x",$G$2:$G$994,"x",$D$2:$D$994,T16)</f>
        <v>4</v>
      </c>
    </row>
    <row r="19" spans="1:21" x14ac:dyDescent="0.25">
      <c r="A19">
        <v>205</v>
      </c>
      <c r="B19" t="s">
        <v>33</v>
      </c>
      <c r="C19" s="3">
        <v>2</v>
      </c>
      <c r="D19" s="3">
        <v>2</v>
      </c>
      <c r="E19" s="4" t="s">
        <v>20</v>
      </c>
      <c r="F19" s="5"/>
      <c r="G19" s="4"/>
      <c r="I19" s="34" t="s">
        <v>24</v>
      </c>
      <c r="J19" s="6">
        <f>COUNTIFS(F2:F994,"x",G2:G994,"x")</f>
        <v>14</v>
      </c>
      <c r="K19" s="12">
        <f>COUNTIFS($G$2:$G$994,"x",$F$2:$F$994,"x",$C$2:$C$994,K16)</f>
        <v>5</v>
      </c>
      <c r="L19" s="12">
        <f>COUNTIFS($G$2:$G$994,"x",$F$2:$F$994,"x",$C$2:$C$994,L16)</f>
        <v>5</v>
      </c>
      <c r="M19" s="12">
        <f>COUNTIFS($G$2:$G$994,"x",$F$2:$F$994,"x",$C$2:$C$994,M16)</f>
        <v>4</v>
      </c>
      <c r="O19" s="34" t="s">
        <v>24</v>
      </c>
      <c r="P19" s="6">
        <f>COUNTIFS($D$2:$D$994,"&gt;0",$G$2:$G$994,"x",$F$2:$F$994,"x")</f>
        <v>12</v>
      </c>
      <c r="Q19" s="12">
        <f>COUNTIFS($G$2:$G$994,"x",$F$2:$F$994,"x",$D$2:$D$994,Q16)</f>
        <v>2</v>
      </c>
      <c r="R19" s="12">
        <f>COUNTIFS($G$2:$G$994,"x",$F$2:$F$994,"x",$D$2:$D$994,R16)</f>
        <v>1</v>
      </c>
      <c r="S19" s="12">
        <f>COUNTIFS($G$2:$G$994,"x",$F$2:$F$994,"x",$D$2:$D$994,S16)</f>
        <v>4</v>
      </c>
      <c r="T19" s="12">
        <f>COUNTIFS($G$2:$G$994,"x",$F$2:$F$994,"x",$D$2:$D$994,T16)</f>
        <v>7</v>
      </c>
    </row>
    <row r="20" spans="1:21" x14ac:dyDescent="0.25">
      <c r="A20">
        <v>205</v>
      </c>
      <c r="B20" t="s">
        <v>33</v>
      </c>
      <c r="C20" s="3">
        <v>1</v>
      </c>
      <c r="D20" s="3">
        <v>3</v>
      </c>
      <c r="E20" s="4"/>
      <c r="F20" s="5" t="s">
        <v>20</v>
      </c>
      <c r="G20" s="4" t="s">
        <v>20</v>
      </c>
    </row>
    <row r="21" spans="1:21" x14ac:dyDescent="0.25">
      <c r="A21">
        <v>205</v>
      </c>
      <c r="B21" t="s">
        <v>33</v>
      </c>
      <c r="C21" s="3">
        <v>1</v>
      </c>
      <c r="D21" s="3">
        <v>3</v>
      </c>
      <c r="E21" s="4"/>
      <c r="F21" s="5" t="s">
        <v>20</v>
      </c>
      <c r="G21" s="4"/>
      <c r="J21" s="34" t="s">
        <v>74</v>
      </c>
      <c r="K21" s="34">
        <v>1</v>
      </c>
      <c r="L21" s="34">
        <v>2</v>
      </c>
      <c r="M21" s="34">
        <v>3</v>
      </c>
      <c r="P21" s="34" t="str">
        <f>P16</f>
        <v>Offline</v>
      </c>
      <c r="Q21" s="34">
        <v>0</v>
      </c>
      <c r="R21" s="34">
        <v>1</v>
      </c>
      <c r="S21" s="34">
        <v>2</v>
      </c>
      <c r="T21" s="34">
        <v>3</v>
      </c>
    </row>
    <row r="22" spans="1:21" x14ac:dyDescent="0.25">
      <c r="A22">
        <v>256</v>
      </c>
      <c r="B22" t="s">
        <v>34</v>
      </c>
      <c r="C22" s="3">
        <v>2</v>
      </c>
      <c r="D22" s="3">
        <v>3</v>
      </c>
      <c r="E22" s="4" t="s">
        <v>20</v>
      </c>
      <c r="F22" s="5" t="s">
        <v>20</v>
      </c>
      <c r="G22" s="4" t="s">
        <v>20</v>
      </c>
      <c r="I22" s="34" t="s">
        <v>26</v>
      </c>
      <c r="J22" s="6">
        <f>COUNTIFS(E2:E994,"x",F2:F994,"x",G2:G994,"x")</f>
        <v>8</v>
      </c>
      <c r="K22" s="12">
        <f>COUNTIFS($E$2:$E$994,"x",$F$2:$F$994,"x",$C$2:$C$994,K21)</f>
        <v>3</v>
      </c>
      <c r="L22" s="12">
        <f>COUNTIFS($E$2:$E$994,"x",$F$2:$F$994,"x",$C$2:$C$994,L21)</f>
        <v>2</v>
      </c>
      <c r="M22" s="12">
        <f>COUNTIFS($E$2:$E$994,"x",$F$2:$F$994,"x",$C$2:$C$994,M21)</f>
        <v>3</v>
      </c>
      <c r="O22" s="34" t="s">
        <v>26</v>
      </c>
      <c r="P22" s="6">
        <f>COUNTIFS($D$2:$D$994,"&gt;0",$E$2:$E$994,"x",$F$2:$F$994,"x",$G$2:$G$994,"x")</f>
        <v>7</v>
      </c>
      <c r="Q22" s="12">
        <f>COUNTIFS($E$2:$E$994,"x",$F$2:$F$994,"x",$D$2:$D$994,Q21)</f>
        <v>1</v>
      </c>
      <c r="R22" s="12">
        <f>COUNTIFS($E$2:$E$994,"x",$F$2:$F$994,"x",$D$2:$D$994,R21)</f>
        <v>0</v>
      </c>
      <c r="S22" s="12">
        <f>COUNTIFS($E$2:$E$994,"x",$F$2:$F$994,"x",$D$2:$D$994,S21)</f>
        <v>3</v>
      </c>
      <c r="T22" s="12">
        <f>COUNTIFS($E$2:$E$994,"x",$F$2:$F$994,"x",$D$2:$D$994,T21)</f>
        <v>4</v>
      </c>
    </row>
    <row r="23" spans="1:21" x14ac:dyDescent="0.25">
      <c r="A23">
        <v>256</v>
      </c>
      <c r="B23" t="s">
        <v>34</v>
      </c>
      <c r="C23" s="3">
        <v>1</v>
      </c>
      <c r="D23" s="3">
        <v>3</v>
      </c>
      <c r="E23" s="4" t="s">
        <v>20</v>
      </c>
      <c r="F23" s="5" t="s">
        <v>20</v>
      </c>
      <c r="G23" s="4" t="s">
        <v>20</v>
      </c>
      <c r="I23" s="34" t="s">
        <v>27</v>
      </c>
      <c r="J23" s="6">
        <f>COUNTIFS(E3:E30,"",F3:F30,"",G3:G30,"")</f>
        <v>5</v>
      </c>
      <c r="K23" s="6">
        <f>COUNTIFS($E$2:$E$30,"",$F$2:$F$30,"",$G$2:$G$30,"",$C$2:$C$30,K21)</f>
        <v>4</v>
      </c>
      <c r="L23" s="6">
        <f>COUNTIFS($E$2:$E$30,"",$F$2:$F$30,"",$G$2:$G$30,"",$C$2:$C$30,L21)</f>
        <v>1</v>
      </c>
      <c r="M23" s="6">
        <f>COUNTIFS($E$2:$E$30,"",$F$2:$F$30,"",$G$2:$G$30,"",$C$2:$C$30,M21)</f>
        <v>0</v>
      </c>
      <c r="O23" s="34" t="s">
        <v>27</v>
      </c>
      <c r="P23" s="6">
        <f>COUNTIFS($D$2:$D$132,"&gt;0",$E$2:$E$132,"",$F$2:$F$132,"",$G$2:$G$132,"")</f>
        <v>3</v>
      </c>
      <c r="Q23" s="6">
        <f>COUNTIFS($E$2:$E$132,"",$F$2:$F$132,"",$G$2:$G$132,"",$D$2:$D$132,Q21)</f>
        <v>2</v>
      </c>
      <c r="R23" s="6">
        <f>COUNTIFS($E$2:$E$132,"",$F$2:$F$132,"",$G$2:$G$132,"",$D$2:$D$132,R21)</f>
        <v>1</v>
      </c>
      <c r="S23" s="6">
        <f>COUNTIFS($E$2:$E$132,"",$F$2:$F$132,"",$G$2:$G$132,"",$D$2:$D$132,S21)</f>
        <v>0</v>
      </c>
      <c r="T23" s="6">
        <f>COUNTIFS($E$2:$E$132,"",$F$2:$F$132,"",$G$2:$G$132,"",$D$2:$D$132,T21)</f>
        <v>2</v>
      </c>
    </row>
    <row r="24" spans="1:21" x14ac:dyDescent="0.25">
      <c r="A24">
        <v>256</v>
      </c>
      <c r="B24" t="s">
        <v>34</v>
      </c>
      <c r="C24" s="3">
        <v>1</v>
      </c>
      <c r="D24" s="3">
        <v>1</v>
      </c>
      <c r="E24" s="4"/>
      <c r="F24" s="5" t="s">
        <v>20</v>
      </c>
      <c r="G24" s="4"/>
    </row>
    <row r="25" spans="1:21" x14ac:dyDescent="0.25">
      <c r="A25">
        <v>256</v>
      </c>
      <c r="B25" t="s">
        <v>34</v>
      </c>
      <c r="C25" s="3">
        <v>1</v>
      </c>
      <c r="D25" s="3">
        <v>3</v>
      </c>
      <c r="E25" s="4"/>
      <c r="F25" s="5"/>
      <c r="G25" s="4"/>
    </row>
    <row r="26" spans="1:21" x14ac:dyDescent="0.25">
      <c r="A26">
        <v>256</v>
      </c>
      <c r="B26" t="s">
        <v>34</v>
      </c>
      <c r="C26" s="3">
        <v>3</v>
      </c>
      <c r="D26" s="3">
        <v>3</v>
      </c>
      <c r="E26" s="4"/>
      <c r="F26" s="5" t="s">
        <v>30</v>
      </c>
      <c r="G26" s="4"/>
    </row>
    <row r="27" spans="1:21" x14ac:dyDescent="0.25">
      <c r="A27">
        <v>233</v>
      </c>
      <c r="B27" t="s">
        <v>35</v>
      </c>
      <c r="C27" s="3">
        <v>3</v>
      </c>
      <c r="D27" s="3">
        <v>2</v>
      </c>
      <c r="E27" s="4" t="s">
        <v>20</v>
      </c>
      <c r="F27" s="4" t="s">
        <v>20</v>
      </c>
      <c r="G27" s="4" t="s">
        <v>20</v>
      </c>
      <c r="I27" s="34" t="str">
        <f>I1</f>
        <v>IBMMM</v>
      </c>
      <c r="J27">
        <v>1</v>
      </c>
      <c r="K27">
        <v>2</v>
      </c>
      <c r="L27">
        <v>3</v>
      </c>
    </row>
    <row r="28" spans="1:21" x14ac:dyDescent="0.25">
      <c r="A28">
        <v>233</v>
      </c>
      <c r="B28" t="s">
        <v>35</v>
      </c>
      <c r="C28" s="3">
        <v>3</v>
      </c>
      <c r="D28" s="3">
        <v>2</v>
      </c>
      <c r="E28" s="4" t="s">
        <v>20</v>
      </c>
      <c r="F28" s="4" t="s">
        <v>20</v>
      </c>
      <c r="G28" s="4" t="s">
        <v>20</v>
      </c>
      <c r="I28" s="34" t="str">
        <f>I5</f>
        <v>Offline</v>
      </c>
      <c r="J28">
        <f>COUNTIFS($C:$C,J27,$D:$D,"&gt;0")</f>
        <v>7</v>
      </c>
      <c r="K28">
        <f>COUNTIFS($C:$C,K27,$D:$D,"&gt;0")</f>
        <v>8</v>
      </c>
      <c r="L28">
        <f>COUNTIFS($C:$C,L27,$D:$D,"&gt;0")</f>
        <v>5</v>
      </c>
    </row>
    <row r="29" spans="1:21" x14ac:dyDescent="0.25">
      <c r="A29">
        <v>233</v>
      </c>
      <c r="B29" t="s">
        <v>35</v>
      </c>
      <c r="C29" s="3">
        <v>2</v>
      </c>
      <c r="D29" s="3">
        <v>3</v>
      </c>
      <c r="E29" s="4"/>
      <c r="F29" s="4" t="s">
        <v>20</v>
      </c>
      <c r="G29" s="4" t="s">
        <v>20</v>
      </c>
    </row>
    <row r="30" spans="1:21" x14ac:dyDescent="0.25">
      <c r="A30">
        <v>233</v>
      </c>
      <c r="B30" t="s">
        <v>35</v>
      </c>
      <c r="C30" s="3">
        <v>2</v>
      </c>
      <c r="D30" s="3">
        <v>3</v>
      </c>
      <c r="E30" s="4"/>
      <c r="F30" s="5" t="s">
        <v>20</v>
      </c>
      <c r="G30" s="4" t="s">
        <v>20</v>
      </c>
      <c r="I30" s="34" t="str">
        <f>I1</f>
        <v>IBMMM</v>
      </c>
      <c r="J30">
        <v>1</v>
      </c>
      <c r="K30">
        <v>1</v>
      </c>
      <c r="L30">
        <v>1</v>
      </c>
      <c r="M30">
        <v>1</v>
      </c>
      <c r="N30">
        <v>2</v>
      </c>
      <c r="O30">
        <v>2</v>
      </c>
      <c r="P30">
        <v>2</v>
      </c>
      <c r="Q30">
        <v>2</v>
      </c>
      <c r="R30">
        <v>3</v>
      </c>
      <c r="S30">
        <v>3</v>
      </c>
      <c r="T30">
        <v>3</v>
      </c>
      <c r="U30">
        <v>3</v>
      </c>
    </row>
    <row r="31" spans="1:21" x14ac:dyDescent="0.25">
      <c r="C31" s="3"/>
      <c r="D31" s="3"/>
      <c r="E31" s="4"/>
      <c r="F31" s="5"/>
      <c r="G31" s="4"/>
      <c r="I31" s="34" t="str">
        <f>I5</f>
        <v>Offline</v>
      </c>
      <c r="J31">
        <v>0</v>
      </c>
      <c r="K31">
        <v>1</v>
      </c>
      <c r="L31">
        <v>2</v>
      </c>
      <c r="M31">
        <v>3</v>
      </c>
      <c r="N31">
        <v>0</v>
      </c>
      <c r="O31">
        <v>1</v>
      </c>
      <c r="P31">
        <v>2</v>
      </c>
      <c r="Q31">
        <v>3</v>
      </c>
      <c r="R31">
        <v>0</v>
      </c>
      <c r="S31">
        <v>1</v>
      </c>
      <c r="T31">
        <v>2</v>
      </c>
      <c r="U31">
        <v>3</v>
      </c>
    </row>
    <row r="32" spans="1:21" x14ac:dyDescent="0.25">
      <c r="C32" s="3"/>
      <c r="D32" s="3"/>
      <c r="E32" s="4"/>
      <c r="F32" s="5"/>
      <c r="G32" s="4"/>
      <c r="I32" s="34" t="s">
        <v>10</v>
      </c>
      <c r="J32">
        <f t="shared" ref="J32:U32" si="0">COUNTIFS($C:$C,J30,$D:$D,J31)</f>
        <v>8</v>
      </c>
      <c r="K32">
        <f t="shared" si="0"/>
        <v>2</v>
      </c>
      <c r="L32">
        <f t="shared" si="0"/>
        <v>0</v>
      </c>
      <c r="M32">
        <f t="shared" si="0"/>
        <v>5</v>
      </c>
      <c r="N32">
        <f t="shared" si="0"/>
        <v>1</v>
      </c>
      <c r="O32">
        <f t="shared" si="0"/>
        <v>2</v>
      </c>
      <c r="P32">
        <f t="shared" si="0"/>
        <v>2</v>
      </c>
      <c r="Q32">
        <f t="shared" si="0"/>
        <v>4</v>
      </c>
      <c r="R32">
        <f t="shared" si="0"/>
        <v>0</v>
      </c>
      <c r="S32">
        <f t="shared" si="0"/>
        <v>0</v>
      </c>
      <c r="T32">
        <f t="shared" si="0"/>
        <v>3</v>
      </c>
      <c r="U32">
        <f t="shared" si="0"/>
        <v>2</v>
      </c>
    </row>
    <row r="33" spans="3:7" x14ac:dyDescent="0.25">
      <c r="C33" s="3"/>
      <c r="D33" s="3"/>
      <c r="E33" s="4"/>
      <c r="F33" s="5"/>
      <c r="G33" s="4"/>
    </row>
    <row r="34" spans="3:7" x14ac:dyDescent="0.25">
      <c r="C34" s="3"/>
      <c r="D34" s="3"/>
      <c r="E34" s="4"/>
      <c r="F34" s="5"/>
      <c r="G34" s="4"/>
    </row>
    <row r="35" spans="3:7" x14ac:dyDescent="0.25">
      <c r="C35" s="3"/>
      <c r="D35" s="3"/>
      <c r="E35" s="4"/>
      <c r="F35" s="5"/>
      <c r="G35" s="4"/>
    </row>
    <row r="36" spans="3:7" x14ac:dyDescent="0.25">
      <c r="C36" s="3"/>
      <c r="D36" s="3"/>
      <c r="E36" s="4"/>
      <c r="F36" s="5"/>
      <c r="G36" s="4"/>
    </row>
    <row r="37" spans="3:7" x14ac:dyDescent="0.25">
      <c r="C37" s="3"/>
      <c r="D37" s="3"/>
      <c r="E37" s="4"/>
      <c r="F37" s="4"/>
      <c r="G37" s="4"/>
    </row>
    <row r="38" spans="3:7" x14ac:dyDescent="0.25">
      <c r="C38" s="3"/>
      <c r="D38" s="3"/>
      <c r="E38" s="4"/>
      <c r="F38" s="4"/>
      <c r="G38" s="4"/>
    </row>
    <row r="39" spans="3:7" x14ac:dyDescent="0.25">
      <c r="C39" s="3"/>
      <c r="D39" s="3"/>
      <c r="E39" s="4"/>
      <c r="F39" s="5"/>
      <c r="G39" s="4"/>
    </row>
    <row r="40" spans="3:7" x14ac:dyDescent="0.25">
      <c r="C40" s="3"/>
      <c r="D40" s="3"/>
      <c r="E40" s="4"/>
      <c r="F40" s="5"/>
      <c r="G40" s="4"/>
    </row>
    <row r="41" spans="3:7" x14ac:dyDescent="0.25">
      <c r="C41" s="3"/>
      <c r="D41" s="3"/>
      <c r="E41" s="4"/>
      <c r="F41" s="5"/>
      <c r="G41" s="4"/>
    </row>
    <row r="42" spans="3:7" x14ac:dyDescent="0.25">
      <c r="C42" s="3"/>
      <c r="D42" s="3"/>
      <c r="E42" s="4"/>
      <c r="F42" s="5"/>
      <c r="G42" s="4"/>
    </row>
    <row r="43" spans="3:7" x14ac:dyDescent="0.25">
      <c r="C43" s="3"/>
      <c r="D43" s="3"/>
      <c r="E43" s="4"/>
      <c r="F43" s="5"/>
      <c r="G43" s="4"/>
    </row>
    <row r="44" spans="3:7" x14ac:dyDescent="0.25">
      <c r="C44" s="3"/>
      <c r="D44" s="3"/>
      <c r="E44" s="4"/>
      <c r="F44" s="5"/>
      <c r="G44" s="4"/>
    </row>
    <row r="45" spans="3:7" x14ac:dyDescent="0.25">
      <c r="C45" s="3"/>
      <c r="D45" s="3"/>
      <c r="E45" s="4"/>
      <c r="F45" s="5"/>
      <c r="G45" s="4"/>
    </row>
    <row r="46" spans="3:7" x14ac:dyDescent="0.25">
      <c r="C46" s="3"/>
      <c r="D46" s="3"/>
      <c r="E46" s="4"/>
      <c r="F46" s="5"/>
      <c r="G46" s="4"/>
    </row>
    <row r="47" spans="3:7" x14ac:dyDescent="0.25">
      <c r="C47" s="3"/>
      <c r="D47" s="3"/>
      <c r="E47" s="4"/>
      <c r="F47" s="5"/>
      <c r="G47" s="4"/>
    </row>
    <row r="48" spans="3:7" x14ac:dyDescent="0.25">
      <c r="C48" s="3"/>
      <c r="D48" s="3"/>
      <c r="E48" s="4"/>
      <c r="F48" s="5"/>
      <c r="G48" s="4"/>
    </row>
    <row r="49" spans="3:7" x14ac:dyDescent="0.25">
      <c r="C49" s="3"/>
      <c r="D49" s="3"/>
      <c r="E49" s="4"/>
      <c r="F49" s="5"/>
      <c r="G49" s="4"/>
    </row>
    <row r="50" spans="3:7" x14ac:dyDescent="0.25">
      <c r="C50" s="3"/>
      <c r="D50" s="3"/>
      <c r="E50" s="4"/>
      <c r="F50" s="5"/>
      <c r="G50" s="4"/>
    </row>
    <row r="51" spans="3:7" x14ac:dyDescent="0.25">
      <c r="C51" s="3"/>
      <c r="D51" s="3"/>
      <c r="E51" s="4"/>
      <c r="F51" s="5"/>
      <c r="G51" s="4"/>
    </row>
    <row r="52" spans="3:7" x14ac:dyDescent="0.25">
      <c r="C52" s="3"/>
      <c r="D52" s="3"/>
      <c r="E52" s="4"/>
      <c r="F52" s="5"/>
      <c r="G52" s="4"/>
    </row>
    <row r="53" spans="3:7" x14ac:dyDescent="0.25">
      <c r="C53" s="3"/>
      <c r="D53" s="3"/>
      <c r="E53" s="4"/>
      <c r="F53" s="5"/>
      <c r="G53" s="4"/>
    </row>
    <row r="54" spans="3:7" x14ac:dyDescent="0.25">
      <c r="C54" s="3"/>
      <c r="D54" s="3"/>
      <c r="E54" s="4"/>
      <c r="F54" s="5"/>
      <c r="G54" s="4"/>
    </row>
    <row r="55" spans="3:7" x14ac:dyDescent="0.25">
      <c r="C55" s="3"/>
      <c r="D55" s="3"/>
      <c r="E55" s="4"/>
      <c r="F55" s="5"/>
      <c r="G55" s="4"/>
    </row>
    <row r="56" spans="3:7" x14ac:dyDescent="0.25">
      <c r="C56" s="3"/>
      <c r="D56" s="3"/>
      <c r="E56" s="4"/>
      <c r="F56" s="5"/>
      <c r="G56" s="4"/>
    </row>
    <row r="57" spans="3:7" x14ac:dyDescent="0.25">
      <c r="C57" s="3"/>
      <c r="D57" s="3"/>
      <c r="E57" s="4"/>
      <c r="F57" s="5"/>
      <c r="G57" s="4"/>
    </row>
    <row r="58" spans="3:7" x14ac:dyDescent="0.25">
      <c r="C58" s="3"/>
      <c r="D58" s="3"/>
      <c r="E58" s="4"/>
      <c r="F58" s="5"/>
      <c r="G58" s="4"/>
    </row>
    <row r="59" spans="3:7" x14ac:dyDescent="0.25">
      <c r="C59" s="3"/>
      <c r="D59" s="3"/>
      <c r="E59" s="4"/>
      <c r="F59" s="5"/>
      <c r="G59" s="4"/>
    </row>
    <row r="60" spans="3:7" x14ac:dyDescent="0.25">
      <c r="C60" s="3"/>
      <c r="D60" s="3"/>
      <c r="E60" s="4"/>
      <c r="F60" s="5"/>
      <c r="G60" s="4"/>
    </row>
    <row r="61" spans="3:7" x14ac:dyDescent="0.25">
      <c r="C61" s="3"/>
      <c r="D61" s="3"/>
      <c r="E61" s="4"/>
      <c r="F61" s="5"/>
      <c r="G61" s="4"/>
    </row>
    <row r="62" spans="3:7" x14ac:dyDescent="0.25">
      <c r="C62" s="3"/>
      <c r="D62" s="3"/>
      <c r="E62" s="4"/>
      <c r="F62" s="5"/>
      <c r="G62" s="4"/>
    </row>
    <row r="63" spans="3:7" x14ac:dyDescent="0.25">
      <c r="C63" s="3"/>
      <c r="D63" s="3"/>
      <c r="E63" s="4"/>
      <c r="F63" s="5"/>
      <c r="G63" s="4"/>
    </row>
    <row r="64" spans="3:7" x14ac:dyDescent="0.25">
      <c r="C64" s="3"/>
      <c r="D64" s="3"/>
      <c r="E64" s="4"/>
      <c r="F64" s="5"/>
      <c r="G64" s="4"/>
    </row>
    <row r="65" spans="3:7" x14ac:dyDescent="0.25">
      <c r="C65" s="3"/>
      <c r="D65" s="3"/>
      <c r="E65" s="4"/>
      <c r="F65" s="5"/>
      <c r="G65" s="4"/>
    </row>
    <row r="66" spans="3:7" x14ac:dyDescent="0.25">
      <c r="C66" s="3"/>
      <c r="D66" s="3"/>
      <c r="E66" s="4"/>
      <c r="F66" s="5"/>
      <c r="G66" s="4"/>
    </row>
    <row r="67" spans="3:7" x14ac:dyDescent="0.25">
      <c r="C67" s="3"/>
      <c r="D67" s="3"/>
      <c r="E67" s="4"/>
      <c r="F67" s="5"/>
      <c r="G67" s="4"/>
    </row>
    <row r="68" spans="3:7" x14ac:dyDescent="0.25">
      <c r="C68" s="3"/>
      <c r="D68" s="3"/>
      <c r="E68" s="4"/>
      <c r="F68" s="5"/>
      <c r="G68" s="4"/>
    </row>
    <row r="69" spans="3:7" x14ac:dyDescent="0.25">
      <c r="C69" s="3"/>
      <c r="D69" s="3"/>
      <c r="E69" s="4"/>
      <c r="F69" s="5"/>
      <c r="G69" s="4"/>
    </row>
    <row r="70" spans="3:7" x14ac:dyDescent="0.25">
      <c r="C70" s="3"/>
      <c r="D70" s="3"/>
      <c r="E70" s="4"/>
      <c r="F70" s="5"/>
      <c r="G70" s="4"/>
    </row>
    <row r="71" spans="3:7" x14ac:dyDescent="0.25">
      <c r="C71" s="3"/>
      <c r="D71" s="3"/>
      <c r="E71" s="4"/>
      <c r="F71" s="5"/>
      <c r="G71" s="4"/>
    </row>
    <row r="72" spans="3:7" x14ac:dyDescent="0.25">
      <c r="C72" s="3"/>
      <c r="D72" s="3"/>
      <c r="E72" s="4"/>
      <c r="F72" s="5"/>
      <c r="G72" s="4"/>
    </row>
    <row r="73" spans="3:7" x14ac:dyDescent="0.25">
      <c r="C73" s="3"/>
      <c r="D73" s="3"/>
      <c r="E73" s="4"/>
      <c r="F73" s="5"/>
      <c r="G73" s="4"/>
    </row>
    <row r="74" spans="3:7" x14ac:dyDescent="0.25">
      <c r="C74" s="3"/>
      <c r="D74" s="3"/>
      <c r="E74" s="4"/>
      <c r="F74" s="5"/>
      <c r="G74" s="4"/>
    </row>
    <row r="75" spans="3:7" x14ac:dyDescent="0.25">
      <c r="C75" s="3"/>
      <c r="D75" s="3"/>
      <c r="E75" s="4"/>
      <c r="F75" s="5"/>
      <c r="G75" s="4"/>
    </row>
    <row r="76" spans="3:7" x14ac:dyDescent="0.25">
      <c r="C76" s="3"/>
      <c r="D76" s="3"/>
      <c r="E76" s="4"/>
      <c r="F76" s="5"/>
      <c r="G76" s="4"/>
    </row>
    <row r="77" spans="3:7" x14ac:dyDescent="0.25">
      <c r="C77" s="3"/>
      <c r="D77" s="3"/>
      <c r="E77" s="4"/>
      <c r="F77" s="5"/>
      <c r="G77" s="4"/>
    </row>
    <row r="78" spans="3:7" x14ac:dyDescent="0.25">
      <c r="C78" s="4"/>
      <c r="D78" s="4"/>
      <c r="E78" s="4"/>
      <c r="F78" s="5"/>
      <c r="G78" s="4"/>
    </row>
    <row r="79" spans="3:7" x14ac:dyDescent="0.25">
      <c r="C79" s="4"/>
      <c r="D79" s="4"/>
      <c r="E79" s="4"/>
      <c r="F79" s="5"/>
      <c r="G79" s="4"/>
    </row>
    <row r="80" spans="3:7" x14ac:dyDescent="0.25">
      <c r="C80" s="4"/>
      <c r="D80" s="4"/>
      <c r="E80" s="4"/>
      <c r="F80" s="5"/>
      <c r="G80" s="4"/>
    </row>
    <row r="81" spans="3:7" x14ac:dyDescent="0.25">
      <c r="C81" s="4"/>
      <c r="D81" s="4"/>
      <c r="E81" s="4"/>
      <c r="F81" s="5"/>
      <c r="G81" s="4"/>
    </row>
    <row r="82" spans="3:7" x14ac:dyDescent="0.25">
      <c r="C82" s="4"/>
      <c r="D82" s="4"/>
      <c r="E82" s="4"/>
      <c r="F82" s="5"/>
      <c r="G82" s="4"/>
    </row>
    <row r="83" spans="3:7" x14ac:dyDescent="0.25">
      <c r="C83" s="4"/>
      <c r="D83" s="4"/>
      <c r="E83" s="4"/>
      <c r="F83" s="5"/>
      <c r="G83" s="4"/>
    </row>
    <row r="84" spans="3:7" x14ac:dyDescent="0.25">
      <c r="C84" s="4"/>
      <c r="D84" s="4"/>
      <c r="E84" s="4"/>
      <c r="F84" s="5"/>
      <c r="G84" s="4"/>
    </row>
    <row r="85" spans="3:7" x14ac:dyDescent="0.25">
      <c r="C85" s="4"/>
      <c r="D85" s="4"/>
      <c r="E85" s="4"/>
      <c r="F85" s="5"/>
      <c r="G85" s="4"/>
    </row>
    <row r="86" spans="3:7" x14ac:dyDescent="0.25">
      <c r="C86" s="4"/>
      <c r="D86" s="4"/>
      <c r="E86" s="4"/>
      <c r="F86" s="5"/>
      <c r="G86" s="4"/>
    </row>
    <row r="87" spans="3:7" x14ac:dyDescent="0.25">
      <c r="C87" s="4"/>
      <c r="D87" s="4"/>
      <c r="E87" s="4"/>
      <c r="F87" s="5"/>
      <c r="G87" s="4"/>
    </row>
    <row r="88" spans="3:7" x14ac:dyDescent="0.25">
      <c r="C88" s="3"/>
      <c r="D88" s="3"/>
      <c r="E88" s="4"/>
      <c r="F88" s="5"/>
      <c r="G88" s="4"/>
    </row>
    <row r="89" spans="3:7" x14ac:dyDescent="0.25">
      <c r="C89" s="3"/>
      <c r="D89" s="3"/>
      <c r="E89" s="4"/>
      <c r="F89" s="4"/>
      <c r="G89" s="4"/>
    </row>
    <row r="90" spans="3:7" x14ac:dyDescent="0.25">
      <c r="C90" s="3"/>
      <c r="D90" s="3"/>
      <c r="E90" s="4"/>
      <c r="F90" s="5"/>
      <c r="G90" s="4"/>
    </row>
    <row r="91" spans="3:7" x14ac:dyDescent="0.25">
      <c r="C91" s="3"/>
      <c r="D91" s="3"/>
      <c r="E91" s="4"/>
      <c r="F91" s="4"/>
      <c r="G91" s="4"/>
    </row>
    <row r="92" spans="3:7" x14ac:dyDescent="0.25">
      <c r="C92" s="3"/>
      <c r="D92" s="3"/>
      <c r="E92" s="4"/>
      <c r="F92" s="5"/>
      <c r="G92" s="4"/>
    </row>
    <row r="93" spans="3:7" x14ac:dyDescent="0.25">
      <c r="C93" s="3"/>
      <c r="D93" s="3"/>
      <c r="E93" s="4"/>
      <c r="F93" s="4"/>
      <c r="G93" s="4"/>
    </row>
    <row r="94" spans="3:7" x14ac:dyDescent="0.25">
      <c r="C94" s="3"/>
      <c r="D94" s="3"/>
      <c r="E94" s="4"/>
      <c r="F94" s="5"/>
      <c r="G94" s="4"/>
    </row>
    <row r="95" spans="3:7" x14ac:dyDescent="0.25">
      <c r="C95" s="3"/>
      <c r="D95" s="3"/>
      <c r="E95" s="4"/>
      <c r="F95" s="5"/>
      <c r="G95" s="4"/>
    </row>
    <row r="96" spans="3:7" x14ac:dyDescent="0.25">
      <c r="C96" s="3"/>
      <c r="D96" s="3"/>
      <c r="E96" s="4"/>
      <c r="F96" s="4"/>
      <c r="G96" s="4"/>
    </row>
    <row r="97" spans="3:7" x14ac:dyDescent="0.25">
      <c r="C97" s="3"/>
      <c r="D97" s="3"/>
      <c r="E97" s="4"/>
      <c r="F97" s="5"/>
      <c r="G97" s="4"/>
    </row>
    <row r="98" spans="3:7" x14ac:dyDescent="0.25">
      <c r="C98" s="3"/>
      <c r="D98" s="3"/>
      <c r="E98" s="4"/>
      <c r="F98" s="5"/>
      <c r="G98" s="4"/>
    </row>
    <row r="99" spans="3:7" x14ac:dyDescent="0.25">
      <c r="C99" s="3"/>
      <c r="D99" s="3"/>
      <c r="E99" s="4"/>
      <c r="F99" s="5"/>
      <c r="G99" s="4"/>
    </row>
    <row r="100" spans="3:7" x14ac:dyDescent="0.25">
      <c r="C100" s="3"/>
      <c r="D100" s="3"/>
      <c r="E100" s="4"/>
      <c r="F100" s="5"/>
      <c r="G100" s="4"/>
    </row>
    <row r="101" spans="3:7" x14ac:dyDescent="0.25">
      <c r="C101" s="3"/>
      <c r="D101" s="3"/>
      <c r="E101" s="4"/>
      <c r="F101" s="5"/>
      <c r="G101" s="4"/>
    </row>
    <row r="102" spans="3:7" x14ac:dyDescent="0.25">
      <c r="C102" s="3"/>
      <c r="D102" s="3"/>
      <c r="E102" s="4"/>
      <c r="F102" s="5"/>
      <c r="G102" s="4"/>
    </row>
    <row r="103" spans="3:7" x14ac:dyDescent="0.25">
      <c r="C103" s="3"/>
      <c r="D103" s="3"/>
      <c r="E103" s="4"/>
      <c r="F103" s="5"/>
      <c r="G103" s="4"/>
    </row>
    <row r="104" spans="3:7" x14ac:dyDescent="0.25">
      <c r="C104" s="3"/>
      <c r="D104" s="3"/>
      <c r="E104" s="4"/>
      <c r="F104" s="4"/>
      <c r="G104" s="4"/>
    </row>
    <row r="105" spans="3:7" x14ac:dyDescent="0.25">
      <c r="C105" s="3"/>
      <c r="D105" s="3"/>
      <c r="E105" s="4"/>
      <c r="F105" s="4"/>
      <c r="G105" s="4"/>
    </row>
    <row r="106" spans="3:7" x14ac:dyDescent="0.25">
      <c r="C106" s="3"/>
      <c r="D106" s="3"/>
      <c r="E106" s="4"/>
      <c r="F106" s="4"/>
      <c r="G106" s="4"/>
    </row>
    <row r="107" spans="3:7" x14ac:dyDescent="0.25">
      <c r="C107" s="3"/>
      <c r="D107" s="3"/>
      <c r="E107" s="4"/>
      <c r="F107" s="5"/>
      <c r="G107" s="4"/>
    </row>
    <row r="108" spans="3:7" x14ac:dyDescent="0.25">
      <c r="C108" s="3"/>
      <c r="D108" s="3"/>
      <c r="E108" s="4"/>
      <c r="F108" s="5"/>
      <c r="G108" s="4"/>
    </row>
    <row r="109" spans="3:7" x14ac:dyDescent="0.25">
      <c r="C109" s="3"/>
      <c r="D109" s="3"/>
      <c r="E109" s="4"/>
      <c r="F109" s="5"/>
      <c r="G109" s="4"/>
    </row>
    <row r="110" spans="3:7" x14ac:dyDescent="0.25">
      <c r="C110" s="3"/>
      <c r="D110" s="3"/>
      <c r="E110" s="4"/>
      <c r="F110" s="5"/>
      <c r="G110" s="4"/>
    </row>
    <row r="111" spans="3:7" x14ac:dyDescent="0.25">
      <c r="C111" s="3"/>
      <c r="D111" s="3"/>
      <c r="E111" s="4"/>
      <c r="F111" s="5"/>
      <c r="G111" s="4"/>
    </row>
    <row r="112" spans="3:7" x14ac:dyDescent="0.25">
      <c r="C112" s="3"/>
      <c r="D112" s="3"/>
      <c r="E112" s="4"/>
      <c r="F112" s="5"/>
      <c r="G112" s="4"/>
    </row>
    <row r="113" spans="3:7" x14ac:dyDescent="0.25">
      <c r="C113" s="3"/>
      <c r="D113" s="3"/>
      <c r="E113" s="4"/>
      <c r="F113" s="4"/>
      <c r="G113" s="4"/>
    </row>
    <row r="114" spans="3:7" x14ac:dyDescent="0.25">
      <c r="C114" s="3"/>
      <c r="D114" s="3"/>
      <c r="E114" s="4"/>
      <c r="F114" s="5"/>
      <c r="G114" s="4"/>
    </row>
    <row r="115" spans="3:7" x14ac:dyDescent="0.25">
      <c r="C115" s="3"/>
      <c r="D115" s="3"/>
      <c r="E115" s="4"/>
      <c r="F115" s="5"/>
      <c r="G115" s="4"/>
    </row>
    <row r="116" spans="3:7" x14ac:dyDescent="0.25">
      <c r="C116" s="3"/>
      <c r="D116" s="3"/>
      <c r="E116" s="4"/>
      <c r="F116" s="5"/>
      <c r="G116" s="4"/>
    </row>
    <row r="117" spans="3:7" x14ac:dyDescent="0.25">
      <c r="C117" s="3"/>
      <c r="D117" s="3"/>
      <c r="E117" s="4"/>
      <c r="F117" s="5"/>
      <c r="G117" s="4"/>
    </row>
    <row r="118" spans="3:7" x14ac:dyDescent="0.25">
      <c r="C118" s="3"/>
      <c r="D118" s="3"/>
      <c r="E118" s="4"/>
      <c r="F118" s="5"/>
      <c r="G118" s="4"/>
    </row>
    <row r="119" spans="3:7" x14ac:dyDescent="0.25">
      <c r="C119" s="3"/>
      <c r="D119" s="3"/>
      <c r="E119" s="4"/>
      <c r="F119" s="5"/>
      <c r="G119" s="4"/>
    </row>
    <row r="120" spans="3:7" x14ac:dyDescent="0.25">
      <c r="C120" s="3"/>
      <c r="D120" s="3"/>
      <c r="E120" s="4"/>
      <c r="F120" s="5"/>
      <c r="G120" s="4"/>
    </row>
    <row r="121" spans="3:7" x14ac:dyDescent="0.25">
      <c r="C121" s="3"/>
      <c r="D121" s="3"/>
      <c r="E121" s="4"/>
      <c r="F121" s="5"/>
      <c r="G121" s="4"/>
    </row>
    <row r="122" spans="3:7" x14ac:dyDescent="0.25">
      <c r="C122" s="3"/>
      <c r="D122" s="3"/>
      <c r="E122" s="4"/>
      <c r="F122" s="5"/>
      <c r="G122" s="4"/>
    </row>
    <row r="123" spans="3:7" x14ac:dyDescent="0.25">
      <c r="C123" s="3"/>
      <c r="D123" s="3"/>
      <c r="E123" s="4"/>
      <c r="F123" s="5"/>
      <c r="G123" s="4"/>
    </row>
    <row r="124" spans="3:7" x14ac:dyDescent="0.25">
      <c r="C124" s="3"/>
      <c r="D124" s="3"/>
      <c r="E124" s="4"/>
      <c r="F124" s="5"/>
      <c r="G124" s="4"/>
    </row>
    <row r="125" spans="3:7" x14ac:dyDescent="0.25">
      <c r="C125" s="3"/>
      <c r="D125" s="3"/>
      <c r="E125" s="4"/>
      <c r="F125" s="5"/>
      <c r="G125" s="4"/>
    </row>
    <row r="126" spans="3:7" x14ac:dyDescent="0.25">
      <c r="C126" s="3"/>
      <c r="D126" s="3"/>
      <c r="E126" s="4"/>
      <c r="F126" s="5"/>
      <c r="G126" s="4"/>
    </row>
    <row r="127" spans="3:7" x14ac:dyDescent="0.25">
      <c r="C127" s="3"/>
      <c r="D127" s="3"/>
      <c r="E127" s="4"/>
      <c r="F127" s="5"/>
      <c r="G127" s="4"/>
    </row>
    <row r="128" spans="3:7" x14ac:dyDescent="0.25">
      <c r="C128" s="6"/>
      <c r="D128" s="6"/>
      <c r="E128" s="6"/>
      <c r="F128" s="6"/>
      <c r="G128" s="6"/>
    </row>
    <row r="129" spans="3:7" x14ac:dyDescent="0.25">
      <c r="C129" s="6"/>
      <c r="D129" s="6"/>
      <c r="E129" s="6"/>
      <c r="F129" s="6"/>
      <c r="G129" s="6"/>
    </row>
    <row r="130" spans="3:7" x14ac:dyDescent="0.25">
      <c r="C130" s="6"/>
      <c r="D130" s="6"/>
      <c r="E130" s="6"/>
      <c r="F130" s="6"/>
      <c r="G130" s="6"/>
    </row>
    <row r="131" spans="3:7" x14ac:dyDescent="0.25">
      <c r="C131" s="6"/>
      <c r="D131" s="6"/>
      <c r="E131" s="6"/>
      <c r="F131" s="6"/>
      <c r="G131" s="6"/>
    </row>
    <row r="132" spans="3:7" x14ac:dyDescent="0.25">
      <c r="C132" s="6"/>
      <c r="D132" s="6"/>
      <c r="E132" s="6"/>
      <c r="F132" s="6"/>
      <c r="G132" s="6"/>
    </row>
    <row r="133" spans="3:7" x14ac:dyDescent="0.25">
      <c r="C133" s="6"/>
      <c r="D133" s="6"/>
      <c r="E133" s="6"/>
      <c r="F133" s="6"/>
      <c r="G133" s="6"/>
    </row>
    <row r="134" spans="3:7" x14ac:dyDescent="0.25">
      <c r="C134" s="6"/>
      <c r="D134" s="6"/>
      <c r="E134" s="6"/>
      <c r="F134" s="6"/>
      <c r="G134" s="6"/>
    </row>
    <row r="135" spans="3:7" x14ac:dyDescent="0.25">
      <c r="C135" s="6"/>
      <c r="D135" s="6"/>
      <c r="E135" s="6"/>
      <c r="F135" s="6"/>
      <c r="G135" s="6"/>
    </row>
    <row r="136" spans="3:7" x14ac:dyDescent="0.25">
      <c r="C136" s="6"/>
      <c r="D136" s="6"/>
      <c r="E136" s="6"/>
      <c r="F136" s="6"/>
      <c r="G136" s="6"/>
    </row>
    <row r="137" spans="3:7" x14ac:dyDescent="0.25">
      <c r="C137" s="6"/>
      <c r="D137" s="6"/>
      <c r="E137" s="6"/>
      <c r="F137" s="6"/>
      <c r="G137" s="6"/>
    </row>
    <row r="138" spans="3:7" x14ac:dyDescent="0.25">
      <c r="C138" s="6"/>
      <c r="D138" s="6"/>
      <c r="E138" s="6"/>
      <c r="F138" s="6"/>
      <c r="G138" s="6"/>
    </row>
    <row r="139" spans="3:7" x14ac:dyDescent="0.25">
      <c r="C139" s="6"/>
      <c r="D139" s="6"/>
      <c r="E139" s="6"/>
      <c r="F139" s="6"/>
      <c r="G139" s="6"/>
    </row>
    <row r="140" spans="3:7" x14ac:dyDescent="0.25">
      <c r="C140" s="6"/>
      <c r="D140" s="6"/>
      <c r="E140" s="6"/>
      <c r="F140" s="6"/>
      <c r="G140" s="6"/>
    </row>
    <row r="141" spans="3:7" x14ac:dyDescent="0.25">
      <c r="C141" s="6"/>
      <c r="D141" s="6"/>
      <c r="E141" s="6"/>
      <c r="F141" s="6"/>
      <c r="G141" s="6"/>
    </row>
    <row r="142" spans="3:7" x14ac:dyDescent="0.25">
      <c r="C142" s="6"/>
      <c r="D142" s="6"/>
      <c r="E142" s="6"/>
      <c r="F142" s="6"/>
      <c r="G142" s="6"/>
    </row>
    <row r="143" spans="3:7" x14ac:dyDescent="0.25">
      <c r="C143" s="6"/>
      <c r="D143" s="6"/>
      <c r="E143" s="6"/>
      <c r="F143" s="6"/>
      <c r="G143" s="6"/>
    </row>
    <row r="144" spans="3:7" x14ac:dyDescent="0.25">
      <c r="C144" s="6"/>
      <c r="D144" s="6"/>
      <c r="E144" s="6"/>
      <c r="F144" s="6"/>
      <c r="G144" s="6"/>
    </row>
    <row r="145" spans="3:7" x14ac:dyDescent="0.25">
      <c r="C145" s="6"/>
      <c r="D145" s="6"/>
      <c r="E145" s="6"/>
      <c r="F145" s="6"/>
      <c r="G145" s="6"/>
    </row>
    <row r="146" spans="3:7" x14ac:dyDescent="0.25">
      <c r="C146" s="6"/>
      <c r="D146" s="6"/>
      <c r="E146" s="6"/>
      <c r="F146" s="6"/>
      <c r="G146" s="6"/>
    </row>
    <row r="147" spans="3:7" x14ac:dyDescent="0.25">
      <c r="C147" s="6"/>
      <c r="D147" s="6"/>
      <c r="E147" s="6"/>
      <c r="F147" s="6"/>
      <c r="G147" s="6"/>
    </row>
    <row r="148" spans="3:7" x14ac:dyDescent="0.25">
      <c r="C148" s="6"/>
      <c r="D148" s="6"/>
      <c r="E148" s="6"/>
      <c r="F148" s="6"/>
      <c r="G148" s="6"/>
    </row>
    <row r="149" spans="3:7" x14ac:dyDescent="0.25">
      <c r="C149" s="6"/>
      <c r="D149" s="6"/>
      <c r="E149" s="6"/>
      <c r="F149" s="6"/>
      <c r="G149" s="6"/>
    </row>
    <row r="150" spans="3:7" x14ac:dyDescent="0.25">
      <c r="C150" s="6"/>
      <c r="D150" s="6"/>
      <c r="E150" s="6"/>
      <c r="F150" s="6"/>
      <c r="G150" s="6"/>
    </row>
    <row r="151" spans="3:7" x14ac:dyDescent="0.25">
      <c r="C151" s="6"/>
      <c r="D151" s="6"/>
      <c r="E151" s="6"/>
      <c r="F151" s="6"/>
      <c r="G151" s="6"/>
    </row>
    <row r="152" spans="3:7" x14ac:dyDescent="0.25">
      <c r="C152" s="6"/>
      <c r="D152" s="6"/>
      <c r="E152" s="6"/>
      <c r="F152" s="6"/>
      <c r="G152" s="6"/>
    </row>
    <row r="153" spans="3:7" x14ac:dyDescent="0.25">
      <c r="C153" s="6"/>
      <c r="D153" s="6"/>
      <c r="E153" s="6"/>
      <c r="F153" s="6"/>
      <c r="G153" s="6"/>
    </row>
    <row r="154" spans="3:7" x14ac:dyDescent="0.25">
      <c r="C154" s="6"/>
      <c r="D154" s="6"/>
      <c r="E154" s="6"/>
      <c r="F154" s="6"/>
      <c r="G154" s="6"/>
    </row>
    <row r="155" spans="3:7" x14ac:dyDescent="0.25">
      <c r="C155" s="6"/>
      <c r="D155" s="6"/>
      <c r="E155" s="6"/>
      <c r="F155" s="6"/>
      <c r="G155" s="6"/>
    </row>
    <row r="156" spans="3:7" x14ac:dyDescent="0.25">
      <c r="C156" s="6"/>
      <c r="D156" s="6"/>
      <c r="E156" s="6"/>
      <c r="F156" s="6"/>
      <c r="G156" s="6"/>
    </row>
    <row r="157" spans="3:7" x14ac:dyDescent="0.25">
      <c r="C157" s="6"/>
      <c r="D157" s="6"/>
      <c r="E157" s="6"/>
      <c r="F157" s="6"/>
      <c r="G157" s="6"/>
    </row>
    <row r="158" spans="3:7" x14ac:dyDescent="0.25">
      <c r="C158" s="6"/>
      <c r="D158" s="6"/>
      <c r="E158" s="6"/>
      <c r="F158" s="6"/>
      <c r="G158" s="6"/>
    </row>
    <row r="159" spans="3:7" x14ac:dyDescent="0.25">
      <c r="C159" s="6"/>
      <c r="D159" s="6"/>
      <c r="E159" s="6"/>
      <c r="F159" s="6"/>
      <c r="G159" s="6"/>
    </row>
    <row r="160" spans="3:7" x14ac:dyDescent="0.25">
      <c r="C160" s="6"/>
      <c r="D160" s="6"/>
      <c r="E160" s="6"/>
      <c r="F160" s="6"/>
      <c r="G160" s="6"/>
    </row>
    <row r="161" spans="3:7" x14ac:dyDescent="0.25">
      <c r="C161" s="6"/>
      <c r="D161" s="6"/>
      <c r="E161" s="6"/>
      <c r="F161" s="6"/>
      <c r="G161" s="6"/>
    </row>
    <row r="162" spans="3:7" x14ac:dyDescent="0.25">
      <c r="C162" s="6"/>
      <c r="D162" s="6"/>
      <c r="E162" s="6"/>
      <c r="F162" s="6"/>
      <c r="G162" s="6"/>
    </row>
    <row r="163" spans="3:7" x14ac:dyDescent="0.25">
      <c r="C163" s="6"/>
      <c r="D163" s="6"/>
      <c r="E163" s="6"/>
      <c r="F163" s="6"/>
      <c r="G163" s="6"/>
    </row>
    <row r="164" spans="3:7" x14ac:dyDescent="0.25">
      <c r="C164" s="6"/>
      <c r="D164" s="6"/>
      <c r="E164" s="6"/>
      <c r="F164" s="6"/>
      <c r="G164" s="6"/>
    </row>
    <row r="165" spans="3:7" x14ac:dyDescent="0.25">
      <c r="C165" s="6"/>
      <c r="D165" s="6"/>
      <c r="E165" s="6"/>
      <c r="F165" s="6"/>
      <c r="G165" s="6"/>
    </row>
    <row r="166" spans="3:7" x14ac:dyDescent="0.25">
      <c r="C166" s="6"/>
      <c r="D166" s="6"/>
      <c r="E166" s="6"/>
      <c r="F166" s="6"/>
      <c r="G166" s="6"/>
    </row>
    <row r="167" spans="3:7" x14ac:dyDescent="0.25">
      <c r="C167" s="6"/>
      <c r="D167" s="6"/>
      <c r="E167" s="6"/>
      <c r="F167" s="6"/>
      <c r="G167" s="6"/>
    </row>
    <row r="168" spans="3:7" x14ac:dyDescent="0.25">
      <c r="C168" s="6"/>
      <c r="D168" s="6"/>
      <c r="E168" s="6"/>
      <c r="F168" s="6"/>
      <c r="G168" s="6"/>
    </row>
    <row r="169" spans="3:7" x14ac:dyDescent="0.25">
      <c r="C169" s="6"/>
      <c r="D169" s="6"/>
      <c r="E169" s="6"/>
      <c r="F169" s="6"/>
      <c r="G169" s="6"/>
    </row>
    <row r="170" spans="3:7" x14ac:dyDescent="0.25">
      <c r="C170" s="6"/>
      <c r="D170" s="6"/>
      <c r="E170" s="6"/>
      <c r="F170" s="6"/>
      <c r="G170" s="6"/>
    </row>
    <row r="171" spans="3:7" x14ac:dyDescent="0.25">
      <c r="C171" s="6"/>
      <c r="D171" s="6"/>
      <c r="E171" s="6"/>
      <c r="F171" s="6"/>
      <c r="G171" s="6"/>
    </row>
    <row r="172" spans="3:7" x14ac:dyDescent="0.25">
      <c r="C172" s="6"/>
      <c r="D172" s="6"/>
      <c r="E172" s="6"/>
      <c r="F172" s="6"/>
      <c r="G172" s="6"/>
    </row>
    <row r="173" spans="3:7" x14ac:dyDescent="0.25">
      <c r="C173" s="6"/>
      <c r="D173" s="6"/>
      <c r="E173" s="6"/>
      <c r="F173" s="6"/>
      <c r="G173" s="6"/>
    </row>
    <row r="174" spans="3:7" x14ac:dyDescent="0.25">
      <c r="C174" s="6"/>
      <c r="D174" s="6"/>
      <c r="E174" s="6"/>
      <c r="F174" s="6"/>
      <c r="G174" s="6"/>
    </row>
    <row r="175" spans="3:7" x14ac:dyDescent="0.25">
      <c r="C175" s="6"/>
      <c r="D175" s="6"/>
      <c r="E175" s="6"/>
      <c r="F175" s="6"/>
      <c r="G175" s="6"/>
    </row>
    <row r="176" spans="3:7" x14ac:dyDescent="0.25">
      <c r="C176" s="6"/>
      <c r="D176" s="6"/>
      <c r="E176" s="6"/>
      <c r="F176" s="6"/>
      <c r="G176" s="6"/>
    </row>
    <row r="177" spans="3:7" x14ac:dyDescent="0.25">
      <c r="C177" s="6"/>
      <c r="D177" s="6"/>
      <c r="E177" s="6"/>
      <c r="F177" s="6"/>
      <c r="G177" s="6"/>
    </row>
    <row r="178" spans="3:7" x14ac:dyDescent="0.25">
      <c r="C178" s="6"/>
      <c r="D178" s="6"/>
      <c r="E178" s="6"/>
      <c r="F178" s="6"/>
      <c r="G178" s="6"/>
    </row>
    <row r="179" spans="3:7" x14ac:dyDescent="0.25">
      <c r="C179" s="6"/>
      <c r="D179" s="6"/>
      <c r="E179" s="6"/>
      <c r="F179" s="6"/>
      <c r="G179" s="6"/>
    </row>
    <row r="180" spans="3:7" x14ac:dyDescent="0.25">
      <c r="C180" s="6"/>
      <c r="D180" s="6"/>
      <c r="E180" s="6"/>
      <c r="F180" s="6"/>
      <c r="G180" s="6"/>
    </row>
    <row r="181" spans="3:7" x14ac:dyDescent="0.25">
      <c r="C181" s="6"/>
      <c r="D181" s="6"/>
      <c r="E181" s="6"/>
      <c r="F181" s="6"/>
      <c r="G181" s="6"/>
    </row>
    <row r="182" spans="3:7" x14ac:dyDescent="0.25">
      <c r="C182" s="6"/>
      <c r="D182" s="6"/>
      <c r="E182" s="6"/>
      <c r="F182" s="6"/>
      <c r="G182" s="6"/>
    </row>
    <row r="183" spans="3:7" x14ac:dyDescent="0.25">
      <c r="C183" s="6"/>
      <c r="D183" s="6"/>
      <c r="E183" s="6"/>
      <c r="F183" s="6"/>
      <c r="G183" s="6"/>
    </row>
    <row r="184" spans="3:7" x14ac:dyDescent="0.25">
      <c r="C184" s="6"/>
      <c r="D184" s="6"/>
      <c r="E184" s="6"/>
      <c r="F184" s="6"/>
      <c r="G184" s="6"/>
    </row>
    <row r="185" spans="3:7" x14ac:dyDescent="0.25">
      <c r="C185" s="6"/>
      <c r="D185" s="6"/>
      <c r="E185" s="6"/>
      <c r="F185" s="6"/>
      <c r="G185" s="6"/>
    </row>
    <row r="186" spans="3:7" x14ac:dyDescent="0.25">
      <c r="C186" s="6"/>
      <c r="D186" s="6"/>
      <c r="E186" s="6"/>
      <c r="F186" s="6"/>
      <c r="G186" s="6"/>
    </row>
    <row r="187" spans="3:7" x14ac:dyDescent="0.25">
      <c r="C187" s="6"/>
      <c r="D187" s="6"/>
      <c r="E187" s="6"/>
      <c r="F187" s="6"/>
      <c r="G187" s="6"/>
    </row>
  </sheetData>
  <autoFilter ref="A1:G30" xr:uid="{7C103CBB-C73A-4E35-83D8-0C8BAE92C6A2}"/>
  <mergeCells count="2">
    <mergeCell ref="I1:L1"/>
    <mergeCell ref="I5:L5"/>
  </mergeCells>
  <conditionalFormatting sqref="J32:U3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9F52-7E1E-481D-95A0-7C642F43EF26}">
  <dimension ref="A1:BA495"/>
  <sheetViews>
    <sheetView zoomScale="90" zoomScaleNormal="90" workbookViewId="0">
      <pane ySplit="3" topLeftCell="A4" activePane="bottomLeft" state="frozen"/>
      <selection pane="bottomLeft" activeCell="AA24" sqref="AA24"/>
    </sheetView>
  </sheetViews>
  <sheetFormatPr baseColWidth="10" defaultColWidth="11.42578125" defaultRowHeight="15" x14ac:dyDescent="0.25"/>
  <cols>
    <col min="1" max="1" width="9.42578125" style="15" bestFit="1" customWidth="1"/>
    <col min="2" max="2" width="7.140625" style="6" customWidth="1"/>
    <col min="3" max="3" width="10.7109375" customWidth="1"/>
    <col min="6" max="6" width="10.7109375" customWidth="1"/>
    <col min="7" max="7" width="12.28515625" bestFit="1" customWidth="1"/>
    <col min="12" max="12" width="11" customWidth="1"/>
    <col min="14" max="14" width="19.140625" customWidth="1"/>
    <col min="15" max="15" width="13.28515625" customWidth="1"/>
    <col min="16" max="20" width="10" customWidth="1"/>
    <col min="21" max="21" width="2.28515625" customWidth="1"/>
    <col min="22" max="26" width="10" customWidth="1"/>
    <col min="27" max="27" width="2.28515625" customWidth="1"/>
    <col min="28" max="32" width="10" customWidth="1"/>
    <col min="35" max="35" width="19.140625" bestFit="1" customWidth="1"/>
    <col min="36" max="36" width="13.28515625" bestFit="1" customWidth="1"/>
    <col min="37" max="41" width="10" customWidth="1"/>
    <col min="42" max="42" width="2.28515625" customWidth="1"/>
    <col min="43" max="47" width="10" customWidth="1"/>
    <col min="48" max="48" width="2.28515625" customWidth="1"/>
    <col min="49" max="53" width="10" customWidth="1"/>
  </cols>
  <sheetData>
    <row r="1" spans="1:53" x14ac:dyDescent="0.25">
      <c r="A1" s="29"/>
      <c r="B1" s="31"/>
      <c r="C1" s="30"/>
      <c r="D1" s="30"/>
      <c r="E1" s="30"/>
      <c r="F1" s="30"/>
      <c r="G1" s="30"/>
      <c r="H1" s="30"/>
      <c r="I1" s="30"/>
      <c r="J1" s="30"/>
      <c r="N1" s="58" t="s">
        <v>0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I1" s="58" t="s">
        <v>1</v>
      </c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</row>
    <row r="2" spans="1:53" x14ac:dyDescent="0.25">
      <c r="A2" s="33"/>
      <c r="B2" s="32"/>
      <c r="C2" s="20"/>
      <c r="D2" s="20"/>
      <c r="E2" s="20"/>
      <c r="F2" s="20"/>
      <c r="G2" s="20"/>
      <c r="H2" s="20"/>
      <c r="I2" s="20"/>
      <c r="J2" s="20"/>
      <c r="K2" s="19"/>
      <c r="P2" s="57" t="s">
        <v>2</v>
      </c>
      <c r="Q2" s="57"/>
      <c r="R2" s="57"/>
      <c r="S2" s="57"/>
      <c r="T2" s="57"/>
      <c r="V2" s="57" t="s">
        <v>3</v>
      </c>
      <c r="W2" s="57"/>
      <c r="X2" s="57"/>
      <c r="Y2" s="57"/>
      <c r="Z2" s="57"/>
      <c r="AB2" s="57" t="s">
        <v>4</v>
      </c>
      <c r="AC2" s="57"/>
      <c r="AD2" s="57"/>
      <c r="AE2" s="57"/>
      <c r="AF2" s="57"/>
      <c r="AK2" s="57" t="s">
        <v>2</v>
      </c>
      <c r="AL2" s="57"/>
      <c r="AM2" s="57"/>
      <c r="AN2" s="57"/>
      <c r="AO2" s="57"/>
      <c r="AQ2" s="57" t="s">
        <v>3</v>
      </c>
      <c r="AR2" s="57"/>
      <c r="AS2" s="57"/>
      <c r="AT2" s="57"/>
      <c r="AU2" s="57"/>
      <c r="AW2" s="57" t="s">
        <v>4</v>
      </c>
      <c r="AX2" s="57"/>
      <c r="AY2" s="57"/>
      <c r="AZ2" s="57"/>
      <c r="BA2" s="57"/>
    </row>
    <row r="3" spans="1:53" x14ac:dyDescent="0.25">
      <c r="A3" s="33" t="s">
        <v>5</v>
      </c>
      <c r="B3" s="32" t="s">
        <v>6</v>
      </c>
      <c r="C3" s="33" t="s">
        <v>7</v>
      </c>
      <c r="D3" s="33" t="s">
        <v>115</v>
      </c>
      <c r="E3" s="33" t="s">
        <v>9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16"/>
      <c r="N3" s="18" t="s">
        <v>15</v>
      </c>
      <c r="O3" s="34" t="s">
        <v>16</v>
      </c>
      <c r="P3" s="34" t="s">
        <v>17</v>
      </c>
      <c r="Q3" s="34">
        <v>0</v>
      </c>
      <c r="R3" s="34">
        <v>1</v>
      </c>
      <c r="S3" s="34">
        <v>2</v>
      </c>
      <c r="T3" s="34">
        <v>3</v>
      </c>
      <c r="V3" s="34" t="s">
        <v>17</v>
      </c>
      <c r="W3" s="34">
        <v>0</v>
      </c>
      <c r="X3" s="34">
        <v>1</v>
      </c>
      <c r="Y3" s="34">
        <v>2</v>
      </c>
      <c r="Z3" s="34">
        <v>3</v>
      </c>
      <c r="AB3" s="34" t="s">
        <v>17</v>
      </c>
      <c r="AC3" s="34">
        <v>0</v>
      </c>
      <c r="AD3" s="34">
        <v>1</v>
      </c>
      <c r="AE3" s="34">
        <v>2</v>
      </c>
      <c r="AF3" s="34">
        <v>3</v>
      </c>
      <c r="AI3" s="18" t="s">
        <v>15</v>
      </c>
      <c r="AJ3" s="34" t="s">
        <v>16</v>
      </c>
      <c r="AK3" s="34" t="s">
        <v>17</v>
      </c>
      <c r="AL3" s="34">
        <v>0</v>
      </c>
      <c r="AM3" s="34">
        <v>1</v>
      </c>
      <c r="AN3" s="34">
        <v>2</v>
      </c>
      <c r="AO3" s="34">
        <v>3</v>
      </c>
      <c r="AQ3" s="34" t="s">
        <v>17</v>
      </c>
      <c r="AR3" s="34">
        <v>0</v>
      </c>
      <c r="AS3" s="34">
        <v>1</v>
      </c>
      <c r="AT3" s="34">
        <v>2</v>
      </c>
      <c r="AU3" s="34">
        <v>3</v>
      </c>
      <c r="AW3" s="34" t="s">
        <v>17</v>
      </c>
      <c r="AX3" s="34">
        <v>0</v>
      </c>
      <c r="AY3" s="34">
        <v>1</v>
      </c>
      <c r="AZ3" s="34">
        <v>2</v>
      </c>
      <c r="BA3" s="34">
        <v>3</v>
      </c>
    </row>
    <row r="4" spans="1:53" x14ac:dyDescent="0.25">
      <c r="A4" s="15">
        <v>1</v>
      </c>
      <c r="B4" s="36">
        <v>194</v>
      </c>
      <c r="C4" t="s">
        <v>18</v>
      </c>
      <c r="D4" t="s">
        <v>3</v>
      </c>
      <c r="E4" t="s">
        <v>19</v>
      </c>
      <c r="F4" s="6">
        <v>1</v>
      </c>
      <c r="G4" s="6">
        <v>0</v>
      </c>
      <c r="H4" s="6" t="s">
        <v>20</v>
      </c>
      <c r="I4" s="6" t="s">
        <v>20</v>
      </c>
      <c r="J4" s="6" t="s">
        <v>20</v>
      </c>
      <c r="K4" s="6"/>
      <c r="L4" s="6"/>
      <c r="N4" s="17" t="s">
        <v>21</v>
      </c>
      <c r="O4" s="16" t="s">
        <v>17</v>
      </c>
      <c r="P4" s="15">
        <f>SUM(R4:T4)</f>
        <v>156</v>
      </c>
      <c r="Q4" s="15">
        <f>COUNTIFS($E:$E,"MST",$F:$F,Q3,$A:$A,1)</f>
        <v>0</v>
      </c>
      <c r="R4" s="15">
        <f>COUNTIFS($E:$E,"MST",$F:$F,R3,$A:$A,1)</f>
        <v>41</v>
      </c>
      <c r="S4" s="15">
        <f>COUNTIFS($E:$E,"MST",$F:$F,S3,$A:$A,1)</f>
        <v>55</v>
      </c>
      <c r="T4" s="15">
        <f>COUNTIFS($E:$E,"MST",$F:$F,T3,$A:$A,1)</f>
        <v>60</v>
      </c>
      <c r="U4" s="19"/>
      <c r="V4" s="15">
        <f>SUM(X4:Z4)</f>
        <v>121</v>
      </c>
      <c r="W4" s="15">
        <f>COUNTIFS($D:$D,"NRG",$E:$E,"MST",$F:$F,W3,$A:$A,1)</f>
        <v>0</v>
      </c>
      <c r="X4" s="15">
        <f>COUNTIFS($D:$D,"NRG",$E:$E,"MST",$F:$F,X3,$A:$A,1)</f>
        <v>31</v>
      </c>
      <c r="Y4" s="15">
        <f>COUNTIFS($D:$D,"NRG",$E:$E,"MST",$F:$F,Y3,$A:$A,1)</f>
        <v>44</v>
      </c>
      <c r="Z4" s="15">
        <f>COUNTIFS($D:$D,"NRG",$E:$E,"MST",$F:$F,Z3,$A:$A,1)</f>
        <v>46</v>
      </c>
      <c r="AB4" s="15">
        <f>SUM(AD4:AF4)</f>
        <v>35</v>
      </c>
      <c r="AC4" s="15">
        <f>COUNTIFS($D:$D,"THN",$E:$E,"MST",$F:$F,AC3,$A:$A,1)</f>
        <v>0</v>
      </c>
      <c r="AD4" s="15">
        <f>COUNTIFS($D:$D,"THN",$E:$E,"MST",$F:$F,AD3,$A:$A,1)</f>
        <v>10</v>
      </c>
      <c r="AE4" s="15">
        <f>COUNTIFS($D:$D,"THN",$E:$E,"MST",$F:$F,AE3,$A:$A,1)</f>
        <v>11</v>
      </c>
      <c r="AF4" s="15">
        <f>COUNTIFS($D:$D,"THN",$E:$E,"MST",$F:$F,AF3,$A:$A,1)</f>
        <v>14</v>
      </c>
      <c r="AI4" s="17" t="s">
        <v>21</v>
      </c>
      <c r="AJ4" s="16" t="s">
        <v>17</v>
      </c>
      <c r="AK4" s="15">
        <f>SUM(AM4:AO4)</f>
        <v>79</v>
      </c>
      <c r="AL4" s="15">
        <f>COUNTIFS($E:$E,"MST",$F:$F,AL3,$A:$A,2)</f>
        <v>4</v>
      </c>
      <c r="AM4" s="15">
        <f>COUNTIFS($E:$E,"MST",$F:$F,AM3,$A:$A,2)</f>
        <v>20</v>
      </c>
      <c r="AN4" s="15">
        <f>COUNTIFS($E:$E,"MST",$F:$F,AN3,$A:$A,2)</f>
        <v>24</v>
      </c>
      <c r="AO4" s="15">
        <f>COUNTIFS($E:$E,"MST",$F:$F,AO3,$A:$A,2)</f>
        <v>35</v>
      </c>
      <c r="AP4" s="19"/>
      <c r="AQ4" s="15">
        <f>SUM(AS4:AU4)</f>
        <v>64</v>
      </c>
      <c r="AR4" s="15">
        <f>COUNTIFS($D:$D,"NRG",$E:$E,"MST",$F:$F,AR3,$A:$A,2)</f>
        <v>4</v>
      </c>
      <c r="AS4" s="15">
        <f>COUNTIFS($D:$D,"NRG",$E:$E,"MST",$F:$F,AS3,$A:$A,2)</f>
        <v>12</v>
      </c>
      <c r="AT4" s="15">
        <f>COUNTIFS($D:$D,"NRG",$E:$E,"MST",$F:$F,AT3,$A:$A,2)</f>
        <v>20</v>
      </c>
      <c r="AU4" s="15">
        <f>COUNTIFS($D:$D,"NRG",$E:$E,"MST",$F:$F,AU3,$A:$A,2)</f>
        <v>32</v>
      </c>
      <c r="AW4" s="15">
        <f>SUM(AY4:BA4)</f>
        <v>15</v>
      </c>
      <c r="AX4" s="15">
        <f>COUNTIFS($D:$D,"THN",$E:$E,"MST",$F:$F,AX3,$A:$A,2)</f>
        <v>0</v>
      </c>
      <c r="AY4" s="15">
        <f>COUNTIFS($D:$D,"THN",$E:$E,"MST",$F:$F,AY3,$A:$A,2)</f>
        <v>8</v>
      </c>
      <c r="AZ4" s="15">
        <f>COUNTIFS($D:$D,"THN",$E:$E,"MST",$F:$F,AZ3,$A:$A,2)</f>
        <v>4</v>
      </c>
      <c r="BA4" s="15">
        <f>COUNTIFS($D:$D,"THN",$E:$E,"MST",$F:$F,BA3,$A:$A,2)</f>
        <v>3</v>
      </c>
    </row>
    <row r="5" spans="1:53" x14ac:dyDescent="0.25">
      <c r="A5" s="15">
        <v>1</v>
      </c>
      <c r="B5" s="36">
        <v>194</v>
      </c>
      <c r="C5" t="s">
        <v>18</v>
      </c>
      <c r="D5" t="s">
        <v>3</v>
      </c>
      <c r="E5" t="s">
        <v>19</v>
      </c>
      <c r="F5" s="6">
        <v>1</v>
      </c>
      <c r="G5" s="6">
        <v>0</v>
      </c>
      <c r="H5" s="6"/>
      <c r="I5" s="6"/>
      <c r="J5" s="6"/>
      <c r="K5" s="6"/>
      <c r="N5" s="17" t="s">
        <v>21</v>
      </c>
      <c r="O5" s="16" t="s">
        <v>12</v>
      </c>
      <c r="P5" s="15">
        <f>SUM(R5:T5)</f>
        <v>47</v>
      </c>
      <c r="Q5" s="15">
        <f>COUNTIFS($E:$E,"MST",$F:$F,Q3,$H:$H,"x",$A:$A,1)</f>
        <v>0</v>
      </c>
      <c r="R5" s="15">
        <f>COUNTIFS($E:$E,"MST",$F:$F,R3,$H:$H,"x",$A:$A,1)</f>
        <v>3</v>
      </c>
      <c r="S5" s="15">
        <f>COUNTIFS($E:$E,"MST",$F:$F,S3,$H:$H,"x",$A:$A,1)</f>
        <v>14</v>
      </c>
      <c r="T5" s="15">
        <f>COUNTIFS($E:$E,"MST",$F:$F,T3,$H:$H,"x",$A:$A,1)</f>
        <v>30</v>
      </c>
      <c r="V5" s="15">
        <f t="shared" ref="V5:V42" si="0">SUM(X5:Z5)</f>
        <v>30</v>
      </c>
      <c r="W5" s="15">
        <f>COUNTIFS($D:$D,"NRG",$E:$E,"MST",$F:$F,W3,$H:$H,"x",$A:$A,1)</f>
        <v>0</v>
      </c>
      <c r="X5" s="15">
        <f>COUNTIFS($D:$D,"NRG",$E:$E,"MST",$F:$F,X3,$H:$H,"x",$A:$A,1)</f>
        <v>2</v>
      </c>
      <c r="Y5" s="15">
        <f>COUNTIFS($D:$D,"NRG",$E:$E,"MST",$F:$F,Y3,$H:$H,"x",$A:$A,1)</f>
        <v>10</v>
      </c>
      <c r="Z5" s="15">
        <f>COUNTIFS($D:$D,"NRG",$E:$E,"MST",$F:$F,Z3,$H:$H,"x",$A:$A,1)</f>
        <v>18</v>
      </c>
      <c r="AB5" s="15">
        <f t="shared" ref="AB5:AB42" si="1">SUM(AD5:AF5)</f>
        <v>17</v>
      </c>
      <c r="AC5" s="15">
        <f>COUNTIFS($D:$D,"THN",$E:$E,"MST",$F:$F,AC3,$H:$H,"x",$A:$A,1)</f>
        <v>0</v>
      </c>
      <c r="AD5" s="15">
        <f>COUNTIFS($D:$D,"THN",$E:$E,"MST",$F:$F,AD3,$H:$H,"x",$A:$A,1)</f>
        <v>1</v>
      </c>
      <c r="AE5" s="15">
        <f>COUNTIFS($D:$D,"THN",$E:$E,"MST",$F:$F,AE3,$H:$H,"x",$A:$A,1)</f>
        <v>4</v>
      </c>
      <c r="AF5" s="15">
        <f>COUNTIFS($D:$D,"THN",$E:$E,"MST",$F:$F,AF3,$H:$H,"x",$A:$A,1)</f>
        <v>12</v>
      </c>
      <c r="AI5" s="17" t="s">
        <v>21</v>
      </c>
      <c r="AJ5" s="16" t="s">
        <v>12</v>
      </c>
      <c r="AK5" s="15">
        <f>SUM(AM5:AO5)</f>
        <v>28</v>
      </c>
      <c r="AL5" s="15">
        <f>COUNTIFS($E:$E,"MST",$F:$F,AL3,$H:$H,"x",$A:$A,2)</f>
        <v>2</v>
      </c>
      <c r="AM5" s="15">
        <f>COUNTIFS($E:$E,"MST",$F:$F,AM3,$H:$H,"x",$A:$A,2)</f>
        <v>4</v>
      </c>
      <c r="AN5" s="15">
        <f>COUNTIFS($E:$E,"MST",$F:$F,AN3,$H:$H,"x",$A:$A,2)</f>
        <v>6</v>
      </c>
      <c r="AO5" s="15">
        <f>COUNTIFS($E:$E,"MST",$F:$F,AO3,$H:$H,"x",$A:$A,2)</f>
        <v>18</v>
      </c>
      <c r="AQ5" s="15">
        <f t="shared" ref="AQ5:AQ12" si="2">SUM(AS5:AU5)</f>
        <v>21</v>
      </c>
      <c r="AR5" s="15">
        <f>COUNTIFS($D:$D,"NRG",$E:$E,"MST",$F:$F,AR3,$H:$H,"x",$A:$A,2)</f>
        <v>2</v>
      </c>
      <c r="AS5" s="15">
        <f>COUNTIFS($D:$D,"NRG",$E:$E,"MST",$F:$F,AS3,$H:$H,"x",$A:$A,2)</f>
        <v>2</v>
      </c>
      <c r="AT5" s="15">
        <f>COUNTIFS($D:$D,"NRG",$E:$E,"MST",$F:$F,AT3,$H:$H,"x",$A:$A,2)</f>
        <v>4</v>
      </c>
      <c r="AU5" s="15">
        <f>COUNTIFS($D:$D,"NRG",$E:$E,"MST",$F:$F,AU3,$H:$H,"x",$A:$A,2)</f>
        <v>15</v>
      </c>
      <c r="AW5" s="15">
        <f t="shared" ref="AW5:AW12" si="3">SUM(AY5:BA5)</f>
        <v>7</v>
      </c>
      <c r="AX5" s="15">
        <f>COUNTIFS($D:$D,"THN",$E:$E,"MST",$F:$F,AX3,$H:$H,"x",$A:$A,2)</f>
        <v>0</v>
      </c>
      <c r="AY5" s="15">
        <f>COUNTIFS($D:$D,"THN",$E:$E,"MST",$F:$F,AY3,$H:$H,"x",$A:$A,2)</f>
        <v>2</v>
      </c>
      <c r="AZ5" s="15">
        <f>COUNTIFS($D:$D,"THN",$E:$E,"MST",$F:$F,AZ3,$H:$H,"x",$A:$A,2)</f>
        <v>2</v>
      </c>
      <c r="BA5" s="15">
        <f>COUNTIFS($D:$D,"THN",$E:$E,"MST",$F:$F,BA3,$H:$H,"x",$A:$A,2)</f>
        <v>3</v>
      </c>
    </row>
    <row r="6" spans="1:53" x14ac:dyDescent="0.25">
      <c r="A6" s="15">
        <v>1</v>
      </c>
      <c r="B6" s="36">
        <v>194</v>
      </c>
      <c r="C6" t="s">
        <v>18</v>
      </c>
      <c r="D6" t="s">
        <v>3</v>
      </c>
      <c r="E6" t="s">
        <v>19</v>
      </c>
      <c r="F6" s="6">
        <v>1</v>
      </c>
      <c r="G6" s="6">
        <v>0</v>
      </c>
      <c r="H6" s="6"/>
      <c r="I6" s="6" t="s">
        <v>20</v>
      </c>
      <c r="J6" s="6"/>
      <c r="K6" s="6"/>
      <c r="N6" s="17" t="s">
        <v>21</v>
      </c>
      <c r="O6" s="16" t="s">
        <v>13</v>
      </c>
      <c r="P6" s="15">
        <f>SUM(R6:T6)</f>
        <v>92</v>
      </c>
      <c r="Q6" s="15">
        <f>COUNTIFS($E:$E,"MST",$F:$F,Q3,$I:$I,"x",$A:$A,1)</f>
        <v>0</v>
      </c>
      <c r="R6" s="15">
        <f>COUNTIFS($E:$E,"MST",$F:$F,R3,$I:$I,"x",$A:$A,1)</f>
        <v>23</v>
      </c>
      <c r="S6" s="15">
        <f>COUNTIFS($E:$E,"MST",$F:$F,S3,$I:$I,"x",$A:$A,1)</f>
        <v>30</v>
      </c>
      <c r="T6" s="15">
        <f>COUNTIFS($E:$E,"MST",$F:$F,T3,$I:$I,"x",$A:$A,1)</f>
        <v>39</v>
      </c>
      <c r="V6" s="15">
        <f t="shared" si="0"/>
        <v>70</v>
      </c>
      <c r="W6" s="15">
        <f>COUNTIFS($D:$D,"NRG",$E:$E,"MST",$F:$F,W3,$I:$I,"x",$A:$A,1)</f>
        <v>0</v>
      </c>
      <c r="X6" s="15">
        <f>COUNTIFS($D:$D,"NRG",$E:$E,"MST",$F:$F,X3,$I:$I,"x",$A:$A,1)</f>
        <v>17</v>
      </c>
      <c r="Y6" s="15">
        <f>COUNTIFS($D:$D,"NRG",$E:$E,"MST",$F:$F,Y3,$I:$I,"x",$A:$A,1)</f>
        <v>23</v>
      </c>
      <c r="Z6" s="15">
        <f>COUNTIFS($D:$D,"NRG",$E:$E,"MST",$F:$F,Z3,$I:$I,"x",$A:$A,1)</f>
        <v>30</v>
      </c>
      <c r="AB6" s="15">
        <f t="shared" si="1"/>
        <v>22</v>
      </c>
      <c r="AC6" s="15">
        <f>COUNTIFS($D:$D,"THN",$E:$E,"MST",$F:$F,AC3,$I:$I,"x",$A:$A,1)</f>
        <v>0</v>
      </c>
      <c r="AD6" s="15">
        <f>COUNTIFS($D:$D,"THN",$E:$E,"MST",$F:$F,AD3,$I:$I,"x",$A:$A,1)</f>
        <v>6</v>
      </c>
      <c r="AE6" s="15">
        <f>COUNTIFS($D:$D,"THN",$E:$E,"MST",$F:$F,AE3,$I:$I,"x",$A:$A,1)</f>
        <v>7</v>
      </c>
      <c r="AF6" s="15">
        <f>COUNTIFS($D:$D,"THN",$E:$E,"MST",$F:$F,AF3,$I:$I,"x",$A:$A,1)</f>
        <v>9</v>
      </c>
      <c r="AI6" s="17" t="s">
        <v>21</v>
      </c>
      <c r="AJ6" s="16" t="s">
        <v>13</v>
      </c>
      <c r="AK6" s="15">
        <f>SUM(AM6:AO6)</f>
        <v>51</v>
      </c>
      <c r="AL6" s="15">
        <f>COUNTIFS($E:$E,"MST",$F:$F,AL3,$I:$I,"x",$A:$A,2)</f>
        <v>0</v>
      </c>
      <c r="AM6" s="15">
        <f>COUNTIFS($E:$E,"MST",$F:$F,AM3,$I:$I,"x",$A:$A,2)</f>
        <v>11</v>
      </c>
      <c r="AN6" s="15">
        <f>COUNTIFS($E:$E,"MST",$F:$F,AN3,$I:$I,"x",$A:$A,2)</f>
        <v>14</v>
      </c>
      <c r="AO6" s="15">
        <f>COUNTIFS($E:$E,"MST",$F:$F,AO3,$I:$I,"x",$A:$A,2)</f>
        <v>26</v>
      </c>
      <c r="AQ6" s="15">
        <f t="shared" si="2"/>
        <v>41</v>
      </c>
      <c r="AR6" s="15">
        <f>COUNTIFS($D:$D,"NRG",$E:$E,"MST",$F:$F,AR3,$I:$I,"x",$A:$A,2)</f>
        <v>0</v>
      </c>
      <c r="AS6" s="15">
        <f>COUNTIFS($D:$D,"NRG",$E:$E,"MST",$F:$F,AS3,$I:$I,"x",$A:$A,2)</f>
        <v>6</v>
      </c>
      <c r="AT6" s="15">
        <f>COUNTIFS($D:$D,"NRG",$E:$E,"MST",$F:$F,AT3,$I:$I,"x",$A:$A,2)</f>
        <v>12</v>
      </c>
      <c r="AU6" s="15">
        <f>COUNTIFS($D:$D,"NRG",$E:$E,"MST",$F:$F,AU3,$I:$I,"x",$A:$A,2)</f>
        <v>23</v>
      </c>
      <c r="AW6" s="15">
        <f t="shared" si="3"/>
        <v>10</v>
      </c>
      <c r="AX6" s="15">
        <f>COUNTIFS($D:$D,"THN",$E:$E,"MST",$F:$F,AX3,$I:$I,"x",$A:$A,2)</f>
        <v>0</v>
      </c>
      <c r="AY6" s="15">
        <f>COUNTIFS($D:$D,"THN",$E:$E,"MST",$F:$F,AY3,$I:$I,"x",$A:$A,2)</f>
        <v>5</v>
      </c>
      <c r="AZ6" s="15">
        <f>COUNTIFS($D:$D,"THN",$E:$E,"MST",$F:$F,AZ3,$I:$I,"x",$A:$A,2)</f>
        <v>2</v>
      </c>
      <c r="BA6" s="15">
        <f>COUNTIFS($D:$D,"THN",$E:$E,"MST",$F:$F,BA3,$I:$I,"x",$A:$A,2)</f>
        <v>3</v>
      </c>
    </row>
    <row r="7" spans="1:53" x14ac:dyDescent="0.25">
      <c r="A7" s="15">
        <v>1</v>
      </c>
      <c r="B7" s="36">
        <v>194</v>
      </c>
      <c r="C7" t="s">
        <v>18</v>
      </c>
      <c r="D7" t="s">
        <v>3</v>
      </c>
      <c r="E7" t="s">
        <v>19</v>
      </c>
      <c r="F7" s="6">
        <v>1</v>
      </c>
      <c r="G7" s="6">
        <v>0</v>
      </c>
      <c r="H7" s="6"/>
      <c r="I7" s="6" t="s">
        <v>20</v>
      </c>
      <c r="J7" s="6" t="s">
        <v>20</v>
      </c>
      <c r="K7" s="6"/>
      <c r="N7" s="17" t="s">
        <v>21</v>
      </c>
      <c r="O7" s="16" t="s">
        <v>14</v>
      </c>
      <c r="P7" s="15">
        <f>SUM(R7:T7)</f>
        <v>61</v>
      </c>
      <c r="Q7" s="15">
        <f>COUNTIFS($E:$E,"MST",$F:$F,Q3,$J:$J,"x",$A:$A,1)</f>
        <v>0</v>
      </c>
      <c r="R7" s="15">
        <f>COUNTIFS($E:$E,"MST",$F:$F,R3,$J:$J,"x",$A:$A,1)</f>
        <v>9</v>
      </c>
      <c r="S7" s="15">
        <f>COUNTIFS($E:$E,"MST",$F:$F,S3,$J:$J,"x",$A:$A,1)</f>
        <v>21</v>
      </c>
      <c r="T7" s="15">
        <f>COUNTIFS($E:$E,"MST",$F:$F,T3,$J:$J,"x",$A:$A,1)</f>
        <v>31</v>
      </c>
      <c r="V7" s="15">
        <f t="shared" si="0"/>
        <v>42</v>
      </c>
      <c r="W7" s="15">
        <f>COUNTIFS($D:$D,"NRG",$E:$E,"MST",$F:$F,W3,$J:$J,"x",$A:$A,1)</f>
        <v>0</v>
      </c>
      <c r="X7" s="15">
        <f>COUNTIFS($D:$D,"NRG",$E:$E,"MST",$F:$F,X3,$J:$J,"x",$A:$A,1)</f>
        <v>6</v>
      </c>
      <c r="Y7" s="15">
        <f>COUNTIFS($D:$D,"NRG",$E:$E,"MST",$F:$F,Y3,$J:$J,"x",$A:$A,1)</f>
        <v>14</v>
      </c>
      <c r="Z7" s="15">
        <f>COUNTIFS($D:$D,"NRG",$E:$E,"MST",$F:$F,Z3,$J:$J,"x",$A:$A,1)</f>
        <v>22</v>
      </c>
      <c r="AB7" s="15">
        <f t="shared" si="1"/>
        <v>19</v>
      </c>
      <c r="AC7" s="15">
        <f>COUNTIFS($D:$D,"THN",$E:$E,"MST",$F:$F,AC3,$J:$J,"x",$A:$A,1)</f>
        <v>0</v>
      </c>
      <c r="AD7" s="15">
        <f>COUNTIFS($D:$D,"THN",$E:$E,"MST",$F:$F,AD3,$J:$J,"x",$A:$A,1)</f>
        <v>3</v>
      </c>
      <c r="AE7" s="15">
        <f>COUNTIFS($D:$D,"THN",$E:$E,"MST",$F:$F,AE3,$J:$J,"x",$A:$A,1)</f>
        <v>7</v>
      </c>
      <c r="AF7" s="15">
        <f>COUNTIFS($D:$D,"THN",$E:$E,"MST",$F:$F,AF3,$J:$J,"x",$A:$A,1)</f>
        <v>9</v>
      </c>
      <c r="AI7" s="17" t="s">
        <v>21</v>
      </c>
      <c r="AJ7" s="16" t="s">
        <v>14</v>
      </c>
      <c r="AK7" s="15">
        <f>SUM(AM7:AO7)</f>
        <v>35</v>
      </c>
      <c r="AL7" s="15">
        <f>COUNTIFS($E:$E,"MST",$F:$F,AL3,$J:$J,"x",$A:$A,2)</f>
        <v>4</v>
      </c>
      <c r="AM7" s="15">
        <f>COUNTIFS($E:$E,"MST",$F:$F,AM3,$J:$J,"x",$A:$A,2)</f>
        <v>7</v>
      </c>
      <c r="AN7" s="15">
        <f>COUNTIFS($E:$E,"MST",$F:$F,AN3,$J:$J,"x",$A:$A,2)</f>
        <v>11</v>
      </c>
      <c r="AO7" s="15">
        <f>COUNTIFS($E:$E,"MST",$F:$F,AO3,$J:$J,"x",$A:$A,2)</f>
        <v>17</v>
      </c>
      <c r="AQ7" s="15">
        <f t="shared" si="2"/>
        <v>27</v>
      </c>
      <c r="AR7" s="15">
        <f>COUNTIFS($D:$D,"NRG",$E:$E,"MST",$F:$F,AR3,$J:$J,"x",$A:$A,2)</f>
        <v>4</v>
      </c>
      <c r="AS7" s="15">
        <f>COUNTIFS($D:$D,"NRG",$E:$E,"MST",$F:$F,AS3,$J:$J,"x",$A:$A,2)</f>
        <v>5</v>
      </c>
      <c r="AT7" s="15">
        <f>COUNTIFS($D:$D,"NRG",$E:$E,"MST",$F:$F,AT3,$J:$J,"x",$A:$A,2)</f>
        <v>8</v>
      </c>
      <c r="AU7" s="15">
        <f>COUNTIFS($D:$D,"NRG",$E:$E,"MST",$F:$F,AU3,$J:$J,"x",$A:$A,2)</f>
        <v>14</v>
      </c>
      <c r="AW7" s="15">
        <f t="shared" si="3"/>
        <v>8</v>
      </c>
      <c r="AX7" s="15">
        <f>COUNTIFS($D:$D,"THN",$E:$E,"MST",$F:$F,AX3,$J:$J,"x",$A:$A,2)</f>
        <v>0</v>
      </c>
      <c r="AY7" s="15">
        <f>COUNTIFS($D:$D,"THN",$E:$E,"MST",$F:$F,AY3,$J:$J,"x",$A:$A,2)</f>
        <v>2</v>
      </c>
      <c r="AZ7" s="15">
        <f>COUNTIFS($D:$D,"THN",$E:$E,"MST",$F:$F,AZ3,$J:$J,"x",$A:$A,2)</f>
        <v>3</v>
      </c>
      <c r="BA7" s="15">
        <f>COUNTIFS($D:$D,"THN",$E:$E,"MST",$F:$F,BA3,$J:$J,"x",$A:$A,2)</f>
        <v>3</v>
      </c>
    </row>
    <row r="8" spans="1:53" x14ac:dyDescent="0.25">
      <c r="A8" s="15">
        <v>1</v>
      </c>
      <c r="B8" s="36">
        <v>194</v>
      </c>
      <c r="C8" t="s">
        <v>18</v>
      </c>
      <c r="D8" t="s">
        <v>3</v>
      </c>
      <c r="E8" t="s">
        <v>19</v>
      </c>
      <c r="F8" s="6">
        <v>1</v>
      </c>
      <c r="G8" s="6">
        <v>0</v>
      </c>
      <c r="H8" s="6"/>
      <c r="I8" s="6"/>
      <c r="J8" s="6"/>
      <c r="K8" s="6"/>
      <c r="N8" s="17" t="s">
        <v>21</v>
      </c>
      <c r="O8" s="16" t="s">
        <v>22</v>
      </c>
      <c r="P8" s="15">
        <f t="shared" ref="P8:P42" si="4">SUM(R8:T8)</f>
        <v>36</v>
      </c>
      <c r="Q8" s="15">
        <f>COUNTIFS($E:$E,"MST",$F:$F,Q3,$H:$H,"x",$I:$I,"x",$A:$A,1)</f>
        <v>0</v>
      </c>
      <c r="R8" s="15">
        <f>COUNTIFS($E:$E,"MST",$F:$F,R3,$H:$H,"x",$I:$I,"x",$A:$A,1)</f>
        <v>2</v>
      </c>
      <c r="S8" s="15">
        <f>COUNTIFS($E:$E,"MST",$F:$F,S3,$H:$H,"x",$I:$I,"x",$A:$A,1)</f>
        <v>10</v>
      </c>
      <c r="T8" s="15">
        <f>COUNTIFS($E:$E,"MST",$F:$F,T3,$H:$H,"x",$I:$I,"x",$A:$A,1)</f>
        <v>24</v>
      </c>
      <c r="V8" s="15">
        <f t="shared" si="0"/>
        <v>24</v>
      </c>
      <c r="W8" s="15">
        <f>COUNTIFS($D:$D,"NRG",$E:$E,"MST",$F:$F,W3,$H:$H,"x",$I:$I,"x",$A:$A,1)</f>
        <v>0</v>
      </c>
      <c r="X8" s="15">
        <f>COUNTIFS($D:$D,"NRG",$E:$E,"MST",$F:$F,X3,$H:$H,"x",$I:$I,"x",$A:$A,1)</f>
        <v>1</v>
      </c>
      <c r="Y8" s="15">
        <f>COUNTIFS($D:$D,"NRG",$E:$E,"MST",$F:$F,Y3,$H:$H,"x",$I:$I,"x",$A:$A,1)</f>
        <v>7</v>
      </c>
      <c r="Z8" s="15">
        <f>COUNTIFS($D:$D,"NRG",$E:$E,"MST",$F:$F,Z3,$H:$H,"x",$I:$I,"x",$A:$A,1)</f>
        <v>16</v>
      </c>
      <c r="AB8" s="15">
        <f t="shared" si="1"/>
        <v>12</v>
      </c>
      <c r="AC8" s="15">
        <f>COUNTIFS($D:$D,"THN",$E:$E,"MST",$F:$F,AC3,$H:$H,"x",$I:$I,"x",$A:$A,1)</f>
        <v>0</v>
      </c>
      <c r="AD8" s="15">
        <f>COUNTIFS($D:$D,"THN",$E:$E,"MST",$F:$F,AD3,$H:$H,"x",$I:$I,"x",$A:$A,1)</f>
        <v>1</v>
      </c>
      <c r="AE8" s="15">
        <f>COUNTIFS($D:$D,"THN",$E:$E,"MST",$F:$F,AE3,$H:$H,"x",$I:$I,"x",$A:$A,1)</f>
        <v>3</v>
      </c>
      <c r="AF8" s="15">
        <f>COUNTIFS($D:$D,"THN",$E:$E,"MST",$F:$F,AF3,$H:$H,"x",$I:$I,"x",$A:$A,1)</f>
        <v>8</v>
      </c>
      <c r="AI8" s="17" t="s">
        <v>21</v>
      </c>
      <c r="AJ8" s="16" t="s">
        <v>22</v>
      </c>
      <c r="AK8" s="15">
        <f t="shared" ref="AK8:AK10" si="5">SUM(AM8:AO8)</f>
        <v>21</v>
      </c>
      <c r="AL8" s="15">
        <f>COUNTIFS($E:$E,"MST",$F:$F,AL3,$H:$H,"x",$I:$I,"x",$A:$A,2)</f>
        <v>0</v>
      </c>
      <c r="AM8" s="15">
        <f>COUNTIFS($E:$E,"MST",$F:$F,AM3,$H:$H,"x",$I:$I,"x",$A:$A,2)</f>
        <v>2</v>
      </c>
      <c r="AN8" s="15">
        <f>COUNTIFS($E:$E,"MST",$F:$F,AN3,$H:$H,"x",$I:$I,"x",$A:$A,2)</f>
        <v>3</v>
      </c>
      <c r="AO8" s="15">
        <f>COUNTIFS($E:$E,"MST",$F:$F,AO3,$H:$H,"x",$I:$I,"x",$A:$A,2)</f>
        <v>16</v>
      </c>
      <c r="AQ8" s="15">
        <f t="shared" si="2"/>
        <v>14</v>
      </c>
      <c r="AR8" s="15">
        <f>COUNTIFS($D:$D,"NRG",$E:$E,"MST",$F:$F,AR3,$H:$H,"x",$I:$I,"x",$A:$A,2)</f>
        <v>0</v>
      </c>
      <c r="AS8" s="15">
        <f>COUNTIFS($D:$D,"NRG",$E:$E,"MST",$F:$F,AS3,$H:$H,"x",$I:$I,"x",$A:$A,2)</f>
        <v>0</v>
      </c>
      <c r="AT8" s="15">
        <f>COUNTIFS($D:$D,"NRG",$E:$E,"MST",$F:$F,AT3,$H:$H,"x",$I:$I,"x",$A:$A,2)</f>
        <v>1</v>
      </c>
      <c r="AU8" s="15">
        <f>COUNTIFS($D:$D,"NRG",$E:$E,"MST",$F:$F,AU3,$H:$H,"x",$I:$I,"x",$A:$A,2)</f>
        <v>13</v>
      </c>
      <c r="AW8" s="15">
        <f t="shared" si="3"/>
        <v>7</v>
      </c>
      <c r="AX8" s="15">
        <f>COUNTIFS($D:$D,"THN",$E:$E,"MST",$F:$F,AX3,$H:$H,"x",$I:$I,"x",$A:$A,2)</f>
        <v>0</v>
      </c>
      <c r="AY8" s="15">
        <f>COUNTIFS($D:$D,"THN",$E:$E,"MST",$F:$F,AY3,$H:$H,"x",$I:$I,"x",$A:$A,2)</f>
        <v>2</v>
      </c>
      <c r="AZ8" s="15">
        <f>COUNTIFS($D:$D,"THN",$E:$E,"MST",$F:$F,AZ3,$H:$H,"x",$I:$I,"x",$A:$A,2)</f>
        <v>2</v>
      </c>
      <c r="BA8" s="15">
        <f>COUNTIFS($D:$D,"THN",$E:$E,"MST",$F:$F,BA3,$H:$H,"x",$I:$I,"x",$A:$A,2)</f>
        <v>3</v>
      </c>
    </row>
    <row r="9" spans="1:53" x14ac:dyDescent="0.25">
      <c r="A9" s="15">
        <v>1</v>
      </c>
      <c r="B9" s="36">
        <v>194</v>
      </c>
      <c r="C9" t="s">
        <v>18</v>
      </c>
      <c r="D9" t="s">
        <v>3</v>
      </c>
      <c r="E9" t="s">
        <v>19</v>
      </c>
      <c r="F9" s="6">
        <v>1</v>
      </c>
      <c r="G9" s="6">
        <v>0</v>
      </c>
      <c r="H9" s="6"/>
      <c r="I9" s="6" t="s">
        <v>20</v>
      </c>
      <c r="J9" s="6"/>
      <c r="K9" s="6"/>
      <c r="N9" s="17" t="s">
        <v>21</v>
      </c>
      <c r="O9" s="16" t="s">
        <v>23</v>
      </c>
      <c r="P9" s="15">
        <f t="shared" si="4"/>
        <v>34</v>
      </c>
      <c r="Q9" s="15">
        <f>COUNTIFS($E:$E,"MST",$F:$F,Q3,$H:$H,"x",$J:$J,"x",$A:$A,1)</f>
        <v>0</v>
      </c>
      <c r="R9" s="15">
        <f>COUNTIFS($E:$E,"MST",$F:$F,R3,$H:$H,"x",$J:$J,"x",$A:$A,1)</f>
        <v>2</v>
      </c>
      <c r="S9" s="15">
        <f>COUNTIFS($E:$E,"MST",$F:$F,S3,$H:$H,"x",$J:$J,"x",$A:$A,1)</f>
        <v>11</v>
      </c>
      <c r="T9" s="15">
        <f>COUNTIFS($E:$E,"MST",$F:$F,T3,$H:$H,"x",$J:$J,"x",$A:$A,1)</f>
        <v>21</v>
      </c>
      <c r="V9" s="15">
        <f t="shared" si="0"/>
        <v>21</v>
      </c>
      <c r="W9" s="15">
        <f>COUNTIFS($D:$D,"NRG",$E:$E,"MST",$F:$F,W3,$H:$H,"x",$J:$J,"x",$A:$A,1)</f>
        <v>0</v>
      </c>
      <c r="X9" s="15">
        <f>COUNTIFS($D:$D,"NRG",$E:$E,"MST",$F:$F,X3,$H:$H,"x",$J:$J,"x",$A:$A,1)</f>
        <v>1</v>
      </c>
      <c r="Y9" s="15">
        <f>COUNTIFS($D:$D,"NRG",$E:$E,"MST",$F:$F,Y3,$H:$H,"x",$J:$J,"x",$A:$A,1)</f>
        <v>7</v>
      </c>
      <c r="Z9" s="15">
        <f>COUNTIFS($D:$D,"NRG",$E:$E,"MST",$F:$F,Z3,$H:$H,"x",$J:$J,"x",$A:$A,1)</f>
        <v>13</v>
      </c>
      <c r="AB9" s="15">
        <f t="shared" si="1"/>
        <v>13</v>
      </c>
      <c r="AC9" s="15">
        <f>COUNTIFS($D:$D,"THN",$E:$E,"MST",$F:$F,AC3,$H:$H,"x",$J:$J,"x",$A:$A,1)</f>
        <v>0</v>
      </c>
      <c r="AD9" s="15">
        <f>COUNTIFS($D:$D,"THN",$E:$E,"MST",$F:$F,AD3,$H:$H,"x",$J:$J,"x",$A:$A,1)</f>
        <v>1</v>
      </c>
      <c r="AE9" s="15">
        <f>COUNTIFS($D:$D,"THN",$E:$E,"MST",$F:$F,AE3,$H:$H,"x",$J:$J,"x",$A:$A,1)</f>
        <v>4</v>
      </c>
      <c r="AF9" s="15">
        <f>COUNTIFS($D:$D,"THN",$E:$E,"MST",$F:$F,AF3,$H:$H,"x",$J:$J,"x",$A:$A,1)</f>
        <v>8</v>
      </c>
      <c r="AI9" s="17" t="s">
        <v>21</v>
      </c>
      <c r="AJ9" s="16" t="s">
        <v>23</v>
      </c>
      <c r="AK9" s="15">
        <f t="shared" si="5"/>
        <v>20</v>
      </c>
      <c r="AL9" s="15">
        <f>COUNTIFS($E:$E,"MST",$F:$F,AL3,$H:$H,"x",$J:$J,"x",$A:$A,2)</f>
        <v>2</v>
      </c>
      <c r="AM9" s="15">
        <f>COUNTIFS($E:$E,"MST",$F:$F,AM3,$H:$H,"x",$J:$J,"x",$A:$A,2)</f>
        <v>3</v>
      </c>
      <c r="AN9" s="15">
        <f>COUNTIFS($E:$E,"MST",$F:$F,AN3,$H:$H,"x",$J:$J,"x",$A:$A,2)</f>
        <v>4</v>
      </c>
      <c r="AO9" s="15">
        <f>COUNTIFS($E:$E,"MST",$F:$F,AO3,$H:$H,"x",$J:$J,"x",$A:$A,2)</f>
        <v>13</v>
      </c>
      <c r="AQ9" s="15">
        <f t="shared" si="2"/>
        <v>13</v>
      </c>
      <c r="AR9" s="15">
        <f>COUNTIFS($D:$D,"NRG",$E:$E,"MST",$F:$F,AR3,$H:$H,"x",$J:$J,"x",$A:$A,2)</f>
        <v>2</v>
      </c>
      <c r="AS9" s="15">
        <f>COUNTIFS($D:$D,"NRG",$E:$E,"MST",$F:$F,AS3,$H:$H,"x",$J:$J,"x",$A:$A,2)</f>
        <v>1</v>
      </c>
      <c r="AT9" s="15">
        <f>COUNTIFS($D:$D,"NRG",$E:$E,"MST",$F:$F,AT3,$H:$H,"x",$J:$J,"x",$A:$A,2)</f>
        <v>2</v>
      </c>
      <c r="AU9" s="15">
        <f>COUNTIFS($D:$D,"NRG",$E:$E,"MST",$F:$F,AU3,$H:$H,"x",$J:$J,"x",$A:$A,2)</f>
        <v>10</v>
      </c>
      <c r="AW9" s="15">
        <f t="shared" si="3"/>
        <v>7</v>
      </c>
      <c r="AX9" s="15">
        <f>COUNTIFS($D:$D,"THN",$E:$E,"MST",$F:$F,AX3,$H:$H,"x",$J:$J,"x",$A:$A,2)</f>
        <v>0</v>
      </c>
      <c r="AY9" s="15">
        <f>COUNTIFS($D:$D,"THN",$E:$E,"MST",$F:$F,AY3,$H:$H,"x",$J:$J,"x",$A:$A,2)</f>
        <v>2</v>
      </c>
      <c r="AZ9" s="15">
        <f>COUNTIFS($D:$D,"THN",$E:$E,"MST",$F:$F,AZ3,$H:$H,"x",$J:$J,"x",$A:$A,2)</f>
        <v>2</v>
      </c>
      <c r="BA9" s="15">
        <f>COUNTIFS($D:$D,"THN",$E:$E,"MST",$F:$F,BA3,$H:$H,"x",$J:$J,"x",$A:$A,2)</f>
        <v>3</v>
      </c>
    </row>
    <row r="10" spans="1:53" x14ac:dyDescent="0.25">
      <c r="A10" s="15">
        <v>1</v>
      </c>
      <c r="B10" s="36">
        <v>194</v>
      </c>
      <c r="C10" t="s">
        <v>18</v>
      </c>
      <c r="D10" t="s">
        <v>3</v>
      </c>
      <c r="E10" t="s">
        <v>19</v>
      </c>
      <c r="F10" s="6">
        <v>1</v>
      </c>
      <c r="G10" s="6">
        <v>0</v>
      </c>
      <c r="H10" s="6"/>
      <c r="I10" s="6" t="s">
        <v>20</v>
      </c>
      <c r="J10" s="6"/>
      <c r="K10" s="6"/>
      <c r="N10" s="17" t="s">
        <v>21</v>
      </c>
      <c r="O10" s="16" t="s">
        <v>24</v>
      </c>
      <c r="P10" s="15">
        <f t="shared" si="4"/>
        <v>44</v>
      </c>
      <c r="Q10" s="15">
        <f>COUNTIFS($E:$E,"MST",$F:$F,Q3,$I:$I,"x",$J:$J,"x",$A:$A,1)</f>
        <v>0</v>
      </c>
      <c r="R10" s="15">
        <f>COUNTIFS($E:$E,"MST",$F:$F,R3,$I:$I,"x",$J:$J,"x",$A:$A,1)</f>
        <v>6</v>
      </c>
      <c r="S10" s="15">
        <f>COUNTIFS($E:$E,"MST",$F:$F,S3,$I:$I,"x",$J:$J,"x",$A:$A,1)</f>
        <v>13</v>
      </c>
      <c r="T10" s="15">
        <f>COUNTIFS($E:$E,"MST",$F:$F,T3,$I:$I,"x",$J:$J,"x",$A:$A,1)</f>
        <v>25</v>
      </c>
      <c r="V10" s="15">
        <f t="shared" si="0"/>
        <v>30</v>
      </c>
      <c r="W10" s="15">
        <f>COUNTIFS($D:$D,"NRG",$E:$E,"MST",$F:$F,W3,$I:$I,"x",$J:$J,"x",$A:$A,1)</f>
        <v>0</v>
      </c>
      <c r="X10" s="15">
        <f>COUNTIFS($D:$D,"NRG",$E:$E,"MST",$F:$F,X3,$I:$I,"x",$J:$J,"x",$A:$A,1)</f>
        <v>5</v>
      </c>
      <c r="Y10" s="15">
        <f>COUNTIFS($D:$D,"NRG",$E:$E,"MST",$F:$F,Y3,$I:$I,"x",$J:$J,"x",$A:$A,1)</f>
        <v>8</v>
      </c>
      <c r="Z10" s="15">
        <f>COUNTIFS($D:$D,"NRG",$E:$E,"MST",$F:$F,Z3,$I:$I,"x",$J:$J,"x",$A:$A,1)</f>
        <v>17</v>
      </c>
      <c r="AB10" s="15">
        <f t="shared" si="1"/>
        <v>14</v>
      </c>
      <c r="AC10" s="15">
        <f>COUNTIFS($D:$D,"THN",$E:$E,"MST",$F:$F,AC3,$I:$I,"x",$J:$J,"x",$A:$A,1)</f>
        <v>0</v>
      </c>
      <c r="AD10" s="15">
        <f>COUNTIFS($D:$D,"THN",$E:$E,"MST",$F:$F,AD3,$I:$I,"x",$J:$J,"x",$A:$A,1)</f>
        <v>1</v>
      </c>
      <c r="AE10" s="15">
        <f>COUNTIFS($D:$D,"THN",$E:$E,"MST",$F:$F,AE3,$I:$I,"x",$J:$J,"x",$A:$A,1)</f>
        <v>5</v>
      </c>
      <c r="AF10" s="15">
        <f>COUNTIFS($D:$D,"THN",$E:$E,"MST",$F:$F,AF3,$I:$I,"x",$J:$J,"x",$A:$A,1)</f>
        <v>8</v>
      </c>
      <c r="AI10" s="17" t="s">
        <v>21</v>
      </c>
      <c r="AJ10" s="16" t="s">
        <v>24</v>
      </c>
      <c r="AK10" s="15">
        <f t="shared" si="5"/>
        <v>24</v>
      </c>
      <c r="AL10" s="15">
        <f>COUNTIFS($E:$E,"MST",$F:$F,AL3,$I:$I,"x",$J:$J,"x",$A:$A,2)</f>
        <v>0</v>
      </c>
      <c r="AM10" s="15">
        <f>COUNTIFS($E:$E,"MST",$F:$F,AM3,$I:$I,"x",$J:$J,"x",$A:$A,2)</f>
        <v>4</v>
      </c>
      <c r="AN10" s="15">
        <f>COUNTIFS($E:$E,"MST",$F:$F,AN3,$I:$I,"x",$J:$J,"x",$A:$A,2)</f>
        <v>6</v>
      </c>
      <c r="AO10" s="15">
        <f>COUNTIFS($E:$E,"MST",$F:$F,AO3,$I:$I,"x",$J:$J,"x",$A:$A,2)</f>
        <v>14</v>
      </c>
      <c r="AQ10" s="15">
        <f t="shared" si="2"/>
        <v>17</v>
      </c>
      <c r="AR10" s="15">
        <f>COUNTIFS($D:$D,"NRG",$E:$E,"MST",$F:$F,AR3,$I:$I,"x",$J:$J,"x",$A:$A,2)</f>
        <v>0</v>
      </c>
      <c r="AS10" s="15">
        <f>COUNTIFS($D:$D,"NRG",$E:$E,"MST",$F:$F,AS3,$I:$I,"x",$J:$J,"x",$A:$A,2)</f>
        <v>2</v>
      </c>
      <c r="AT10" s="15">
        <f>COUNTIFS($D:$D,"NRG",$E:$E,"MST",$F:$F,AT3,$I:$I,"x",$J:$J,"x",$A:$A,2)</f>
        <v>4</v>
      </c>
      <c r="AU10" s="15">
        <f>COUNTIFS($D:$D,"NRG",$E:$E,"MST",$F:$F,AU3,$I:$I,"x",$J:$J,"x",$A:$A,2)</f>
        <v>11</v>
      </c>
      <c r="AW10" s="15">
        <f t="shared" si="3"/>
        <v>7</v>
      </c>
      <c r="AX10" s="15">
        <f>COUNTIFS($D:$D,"THN",$E:$E,"MST",$F:$F,AX3,$I:$I,"x",$J:$J,"x",$A:$A,2)</f>
        <v>0</v>
      </c>
      <c r="AY10" s="15">
        <f>COUNTIFS($D:$D,"THN",$E:$E,"MST",$F:$F,AY3,$I:$I,"x",$J:$J,"x",$A:$A,2)</f>
        <v>2</v>
      </c>
      <c r="AZ10" s="15">
        <f>COUNTIFS($D:$D,"THN",$E:$E,"MST",$F:$F,AZ3,$I:$I,"x",$J:$J,"x",$A:$A,2)</f>
        <v>2</v>
      </c>
      <c r="BA10" s="15">
        <f>COUNTIFS($D:$D,"THN",$E:$E,"MST",$F:$F,BA3,$I:$I,"x",$J:$J,"x",$A:$A,2)</f>
        <v>3</v>
      </c>
    </row>
    <row r="11" spans="1:53" x14ac:dyDescent="0.25">
      <c r="A11" s="15">
        <v>1</v>
      </c>
      <c r="B11" s="36">
        <v>206</v>
      </c>
      <c r="C11" t="s">
        <v>25</v>
      </c>
      <c r="D11" t="s">
        <v>3</v>
      </c>
      <c r="E11" t="s">
        <v>19</v>
      </c>
      <c r="F11" s="3">
        <v>2</v>
      </c>
      <c r="G11" s="3">
        <v>1</v>
      </c>
      <c r="H11" s="4"/>
      <c r="I11" s="4" t="s">
        <v>20</v>
      </c>
      <c r="J11" s="4"/>
      <c r="K11" s="4"/>
      <c r="N11" s="17" t="s">
        <v>21</v>
      </c>
      <c r="O11" s="16" t="s">
        <v>26</v>
      </c>
      <c r="P11" s="15">
        <f>SUM(R11:T11)</f>
        <v>31</v>
      </c>
      <c r="Q11" s="15">
        <f>COUNTIFS($E:$E,"MST",$F:$F,Q3,$I:$I,"x",$J:$J,"x",$H:$H,"x",$A:$A,1)</f>
        <v>0</v>
      </c>
      <c r="R11" s="15">
        <f>COUNTIFS($E:$E,"MST",$F:$F,R3,$I:$I,"x",$J:$J,"x",$H:$H,"x",$A:$A,1)</f>
        <v>2</v>
      </c>
      <c r="S11" s="15">
        <f>COUNTIFS($E:$E,"MST",$F:$F,S3,$I:$I,"x",$J:$J,"x",$H:$H,"x",$A:$A,1)</f>
        <v>8</v>
      </c>
      <c r="T11" s="15">
        <f>COUNTIFS($E:$E,"MST",$F:$F,T3,$I:$I,"x",$J:$J,"x",$H:$H,"x",$A:$A,1)</f>
        <v>21</v>
      </c>
      <c r="V11" s="15">
        <f t="shared" si="0"/>
        <v>19</v>
      </c>
      <c r="W11" s="15">
        <f>COUNTIFS($D:$D,"NRG",$E:$E,"MST",$F:$F,W3,$I:$I,"x",$J:$J,"x",$H:$H,"x",$A:$A,1)</f>
        <v>0</v>
      </c>
      <c r="X11" s="15">
        <f>COUNTIFS($D:$D,"NRG",$E:$E,"MST",$F:$F,X3,$I:$I,"x",$J:$J,"x",$H:$H,"x",$A:$A,1)</f>
        <v>1</v>
      </c>
      <c r="Y11" s="15">
        <f>COUNTIFS($D:$D,"NRG",$E:$E,"MST",$F:$F,Y3,$I:$I,"x",$J:$J,"x",$H:$H,"x",$A:$A,1)</f>
        <v>5</v>
      </c>
      <c r="Z11" s="15">
        <f>COUNTIFS($D:$D,"NRG",$E:$E,"MST",$F:$F,Z3,$I:$I,"x",$J:$J,"x",$H:$H,"x",$A:$A,1)</f>
        <v>13</v>
      </c>
      <c r="AB11" s="15">
        <f t="shared" si="1"/>
        <v>12</v>
      </c>
      <c r="AC11" s="15">
        <f>COUNTIFS($D:$D,"THN",$E:$E,"MST",$F:$F,AC3,$I:$I,"x",$J:$J,"x",$H:$H,"x",$A:$A,1)</f>
        <v>0</v>
      </c>
      <c r="AD11" s="15">
        <f>COUNTIFS($D:$D,"THN",$E:$E,"MST",$F:$F,AD3,$I:$I,"x",$J:$J,"x",$H:$H,"x",$A:$A,1)</f>
        <v>1</v>
      </c>
      <c r="AE11" s="15">
        <f>COUNTIFS($D:$D,"THN",$E:$E,"MST",$F:$F,AE3,$I:$I,"x",$J:$J,"x",$H:$H,"x",$A:$A,1)</f>
        <v>3</v>
      </c>
      <c r="AF11" s="15">
        <f>COUNTIFS($D:$D,"THN",$E:$E,"MST",$F:$F,AF3,$I:$I,"x",$J:$J,"x",$H:$H,"x",$A:$A,1)</f>
        <v>8</v>
      </c>
      <c r="AI11" s="17" t="s">
        <v>21</v>
      </c>
      <c r="AJ11" s="16" t="s">
        <v>26</v>
      </c>
      <c r="AK11" s="15">
        <f>SUM(AM11:AO11)</f>
        <v>17</v>
      </c>
      <c r="AL11" s="15">
        <f>COUNTIFS($E:$E,"MST",$F:$F,AL3,$I:$I,"x",$J:$J,"x",$H:$H,"x",$A:$A,2)</f>
        <v>0</v>
      </c>
      <c r="AM11" s="15">
        <f>COUNTIFS($E:$E,"MST",$F:$F,AM3,$I:$I,"x",$J:$J,"x",$H:$H,"x",$A:$A,2)</f>
        <v>2</v>
      </c>
      <c r="AN11" s="15">
        <f>COUNTIFS($E:$E,"MST",$F:$F,AN3,$I:$I,"x",$J:$J,"x",$H:$H,"x",$A:$A,2)</f>
        <v>3</v>
      </c>
      <c r="AO11" s="15">
        <f>COUNTIFS($E:$E,"MST",$F:$F,AO3,$I:$I,"x",$J:$J,"x",$H:$H,"x",$A:$A,2)</f>
        <v>12</v>
      </c>
      <c r="AQ11" s="15">
        <f t="shared" si="2"/>
        <v>10</v>
      </c>
      <c r="AR11" s="15">
        <f>COUNTIFS($D:$D,"NRG",$E:$E,"MST",$F:$F,AR3,$I:$I,"x",$J:$J,"x",$H:$H,"x",$A:$A,2)</f>
        <v>0</v>
      </c>
      <c r="AS11" s="15">
        <f>COUNTIFS($D:$D,"NRG",$E:$E,"MST",$F:$F,AS3,$I:$I,"x",$J:$J,"x",$H:$H,"x",$A:$A,2)</f>
        <v>0</v>
      </c>
      <c r="AT11" s="15">
        <f>COUNTIFS($D:$D,"NRG",$E:$E,"MST",$F:$F,AT3,$I:$I,"x",$J:$J,"x",$H:$H,"x",$A:$A,2)</f>
        <v>1</v>
      </c>
      <c r="AU11" s="15">
        <f>COUNTIFS($D:$D,"NRG",$E:$E,"MST",$F:$F,AU3,$I:$I,"x",$J:$J,"x",$H:$H,"x",$A:$A,2)</f>
        <v>9</v>
      </c>
      <c r="AW11" s="15">
        <f t="shared" si="3"/>
        <v>7</v>
      </c>
      <c r="AX11" s="15">
        <f>COUNTIFS($D:$D,"THN",$E:$E,"MST",$F:$F,AX3,$I:$I,"x",$J:$J,"x",$H:$H,"x",$A:$A,2)</f>
        <v>0</v>
      </c>
      <c r="AY11" s="15">
        <f>COUNTIFS($D:$D,"THN",$E:$E,"MST",$F:$F,AY3,$I:$I,"x",$J:$J,"x",$H:$H,"x",$A:$A,2)</f>
        <v>2</v>
      </c>
      <c r="AZ11" s="15">
        <f>COUNTIFS($D:$D,"THN",$E:$E,"MST",$F:$F,AZ3,$I:$I,"x",$J:$J,"x",$H:$H,"x",$A:$A,2)</f>
        <v>2</v>
      </c>
      <c r="BA11" s="15">
        <f>COUNTIFS($D:$D,"THN",$E:$E,"MST",$F:$F,BA3,$I:$I,"x",$J:$J,"x",$H:$H,"x",$A:$A,2)</f>
        <v>3</v>
      </c>
    </row>
    <row r="12" spans="1:53" x14ac:dyDescent="0.25">
      <c r="A12" s="15">
        <v>1</v>
      </c>
      <c r="B12" s="36">
        <v>206</v>
      </c>
      <c r="C12" t="s">
        <v>25</v>
      </c>
      <c r="D12" t="s">
        <v>3</v>
      </c>
      <c r="E12" t="s">
        <v>19</v>
      </c>
      <c r="F12" s="3">
        <v>1</v>
      </c>
      <c r="G12" s="3">
        <v>0</v>
      </c>
      <c r="H12" s="4"/>
      <c r="I12" s="5" t="s">
        <v>20</v>
      </c>
      <c r="J12" s="4"/>
      <c r="K12" s="4"/>
      <c r="N12" s="17" t="s">
        <v>21</v>
      </c>
      <c r="O12" s="16" t="s">
        <v>27</v>
      </c>
      <c r="P12" s="15">
        <f>SUM(R12:T12)</f>
        <v>39</v>
      </c>
      <c r="Q12" s="15">
        <f>COUNTIFS($E:$E,"MST",$F:$F,Q3,$I:$I,"",$J:$J,"",$H:$H,"",$A:$A,1)</f>
        <v>0</v>
      </c>
      <c r="R12" s="15">
        <f>COUNTIFS($E:$E,"MST",$F:$F,R3,$I:$I,"",$J:$J,"",$H:$H,"",$A:$A,1)</f>
        <v>14</v>
      </c>
      <c r="S12" s="15">
        <f>COUNTIFS($E:$E,"MST",$F:$F,S3,$I:$I,"",$J:$J,"",$H:$H,"",$A:$A,1)</f>
        <v>16</v>
      </c>
      <c r="T12" s="15">
        <f>COUNTIFS($E:$E,"MST",$F:$F,T3,$I:$I,"",$J:$J,"",$H:$H,"",$A:$A,1)</f>
        <v>9</v>
      </c>
      <c r="V12" s="15">
        <f t="shared" si="0"/>
        <v>35</v>
      </c>
      <c r="W12" s="15">
        <f>COUNTIFS($D:$D,"NRG",$E:$E,"MST",$F:$F,W3,$I:$I,"",$J:$J,"",$H:$H,"",$A:$A,1)</f>
        <v>0</v>
      </c>
      <c r="X12" s="15">
        <f>COUNTIFS($D:$D,"NRG",$E:$E,"MST",$F:$F,X3,$I:$I,"",$J:$J,"",$H:$H,"",$A:$A,1)</f>
        <v>12</v>
      </c>
      <c r="Y12" s="15">
        <f>COUNTIFS($D:$D,"NRG",$E:$E,"MST",$F:$F,Y3,$I:$I,"",$J:$J,"",$H:$H,"",$A:$A,1)</f>
        <v>14</v>
      </c>
      <c r="Z12" s="15">
        <f>COUNTIFS($D:$D,"NRG",$E:$E,"MST",$F:$F,Z3,$I:$I,"",$J:$J,"",$H:$H,"",$A:$A,1)</f>
        <v>9</v>
      </c>
      <c r="AB12" s="15">
        <f t="shared" si="1"/>
        <v>4</v>
      </c>
      <c r="AC12" s="15">
        <f>COUNTIFS($D:$D,"THN",$E:$E,"MST",$F:$F,AC3,$I:$I,"",$J:$J,"",$H:$H,"",$A:$A,1)</f>
        <v>0</v>
      </c>
      <c r="AD12" s="15">
        <f>COUNTIFS($D:$D,"THN",$E:$E,"MST",$F:$F,AD3,$I:$I,"",$J:$J,"",$H:$H,"",$A:$A,1)</f>
        <v>2</v>
      </c>
      <c r="AE12" s="15">
        <f>COUNTIFS($D:$D,"THN",$E:$E,"MST",$F:$F,AE3,$I:$I,"",$J:$J,"",$H:$H,"",$A:$A,1)</f>
        <v>2</v>
      </c>
      <c r="AF12" s="15">
        <f>COUNTIFS($D:$D,"THN",$E:$E,"MST",$F:$F,AF3,$I:$I,"",$J:$J,"",$H:$H,"",$A:$A,1)</f>
        <v>0</v>
      </c>
      <c r="AI12" s="17" t="s">
        <v>21</v>
      </c>
      <c r="AJ12" s="16" t="s">
        <v>27</v>
      </c>
      <c r="AK12" s="15">
        <f>SUM(AM12:AO12)</f>
        <v>13</v>
      </c>
      <c r="AL12" s="15">
        <f>COUNTIFS($E:$E,"MST",$F:$F,AL3,$I:$I,"",$J:$J,"",$H:$H,"",$A:$A,2)</f>
        <v>0</v>
      </c>
      <c r="AM12" s="15">
        <f>COUNTIFS($E:$E,"MST",$F:$F,AM3,$I:$I,"",$J:$J,"",$H:$H,"",$A:$A,2)</f>
        <v>5</v>
      </c>
      <c r="AN12" s="15">
        <f>COUNTIFS($E:$E,"MST",$F:$F,AN3,$I:$I,"",$J:$J,"",$H:$H,"",$A:$A,2)</f>
        <v>3</v>
      </c>
      <c r="AO12" s="15">
        <f>COUNTIFS($E:$E,"MST",$F:$F,AO3,$I:$I,"",$J:$J,"",$H:$H,"",$A:$A,2)</f>
        <v>5</v>
      </c>
      <c r="AQ12" s="15">
        <f t="shared" si="2"/>
        <v>9</v>
      </c>
      <c r="AR12" s="15">
        <f>COUNTIFS($D:$D,"NRG",$E:$E,"MST",$F:$F,AR3,$I:$I,"",$J:$J,"",$H:$H,"",$A:$A,2)</f>
        <v>0</v>
      </c>
      <c r="AS12" s="15">
        <f>COUNTIFS($D:$D,"NRG",$E:$E,"MST",$F:$F,AS3,$I:$I,"",$J:$J,"",$H:$H,"",$A:$A,2)</f>
        <v>2</v>
      </c>
      <c r="AT12" s="15">
        <f>COUNTIFS($D:$D,"NRG",$E:$E,"MST",$F:$F,AT3,$I:$I,"",$J:$J,"",$H:$H,"",$A:$A,2)</f>
        <v>2</v>
      </c>
      <c r="AU12" s="15">
        <f>COUNTIFS($D:$D,"NRG",$E:$E,"MST",$F:$F,AU3,$I:$I,"",$J:$J,"",$H:$H,"",$A:$A,2)</f>
        <v>5</v>
      </c>
      <c r="AW12" s="15">
        <f t="shared" si="3"/>
        <v>4</v>
      </c>
      <c r="AX12" s="15">
        <f>COUNTIFS($D:$D,"THN",$E:$E,"MST",$F:$F,AX3,$I:$I,"",$J:$J,"",$H:$H,"",$A:$A,2)</f>
        <v>0</v>
      </c>
      <c r="AY12" s="15">
        <f>COUNTIFS($D:$D,"THN",$E:$E,"MST",$F:$F,AY3,$I:$I,"",$J:$J,"",$H:$H,"",$A:$A,2)</f>
        <v>3</v>
      </c>
      <c r="AZ12" s="15">
        <f>COUNTIFS($D:$D,"THN",$E:$E,"MST",$F:$F,AZ3,$I:$I,"",$J:$J,"",$H:$H,"",$A:$A,2)</f>
        <v>1</v>
      </c>
      <c r="BA12" s="15">
        <f>COUNTIFS($D:$D,"THN",$E:$E,"MST",$F:$F,BA3,$I:$I,"",$J:$J,"",$H:$H,"",$A:$A,2)</f>
        <v>0</v>
      </c>
    </row>
    <row r="13" spans="1:53" x14ac:dyDescent="0.25">
      <c r="A13" s="15">
        <v>1</v>
      </c>
      <c r="B13" s="36">
        <v>221</v>
      </c>
      <c r="C13" t="s">
        <v>28</v>
      </c>
      <c r="D13" t="s">
        <v>3</v>
      </c>
      <c r="E13" t="s">
        <v>19</v>
      </c>
      <c r="F13" s="3">
        <v>1</v>
      </c>
      <c r="G13" s="3">
        <v>3</v>
      </c>
      <c r="H13" s="4" t="s">
        <v>20</v>
      </c>
      <c r="I13" s="4" t="s">
        <v>20</v>
      </c>
      <c r="J13" s="4" t="s">
        <v>20</v>
      </c>
      <c r="K13" s="4"/>
      <c r="P13" s="15"/>
      <c r="V13" s="15"/>
      <c r="AB13" s="15"/>
      <c r="AK13" s="15"/>
      <c r="AQ13" s="15"/>
      <c r="AW13" s="15"/>
    </row>
    <row r="14" spans="1:53" x14ac:dyDescent="0.25">
      <c r="A14" s="15">
        <v>1</v>
      </c>
      <c r="B14" s="36">
        <v>208</v>
      </c>
      <c r="C14" t="s">
        <v>29</v>
      </c>
      <c r="D14" t="s">
        <v>3</v>
      </c>
      <c r="E14" t="s">
        <v>19</v>
      </c>
      <c r="F14" s="3">
        <v>2</v>
      </c>
      <c r="G14" s="3">
        <v>2</v>
      </c>
      <c r="H14" s="4" t="s">
        <v>30</v>
      </c>
      <c r="I14" s="4" t="s">
        <v>30</v>
      </c>
      <c r="J14" s="4" t="s">
        <v>30</v>
      </c>
      <c r="K14" s="4"/>
      <c r="N14" s="17" t="s">
        <v>31</v>
      </c>
      <c r="O14" s="16" t="s">
        <v>17</v>
      </c>
      <c r="P14" s="15">
        <f t="shared" si="4"/>
        <v>83</v>
      </c>
      <c r="Q14" s="15">
        <f>COUNTIFS($E:$E,"MST",$G:$G,Q3,$A:$A,1)</f>
        <v>73</v>
      </c>
      <c r="R14" s="15">
        <f>COUNTIFS($E:$E,"MST",$G:$G,R3,$A:$A,1)</f>
        <v>20</v>
      </c>
      <c r="S14" s="15">
        <f>COUNTIFS($E:$E,"MST",$G:$G,S3,$A:$A,1)</f>
        <v>29</v>
      </c>
      <c r="T14" s="15">
        <f>COUNTIFS($E:$E,"MST",$G:$G,T3,$A:$A,1)</f>
        <v>34</v>
      </c>
      <c r="V14" s="15">
        <f t="shared" si="0"/>
        <v>72</v>
      </c>
      <c r="W14" s="15">
        <f>COUNTIFS($D:$D,"NRG",$E:$E,"MST",$G:$G,W3,$A:$A,1)</f>
        <v>49</v>
      </c>
      <c r="X14" s="15">
        <f>COUNTIFS($D:$D,"NRG",$E:$E,"MST",$G:$G,X3,$A:$A,1)</f>
        <v>14</v>
      </c>
      <c r="Y14" s="15">
        <f>COUNTIFS($D:$D,"NRG",$E:$E,"MST",$G:$G,Y3,$A:$A,1)</f>
        <v>29</v>
      </c>
      <c r="Z14" s="15">
        <f>COUNTIFS($D:$D,"NRG",$E:$E,"MST",$G:$G,Z3,$A:$A,1)</f>
        <v>29</v>
      </c>
      <c r="AB14" s="15">
        <f t="shared" si="1"/>
        <v>11</v>
      </c>
      <c r="AC14" s="15">
        <f>COUNTIFS($D:$D,"THN",$E:$E,"MST",$G:$G,AC3,$A:$A,1)</f>
        <v>24</v>
      </c>
      <c r="AD14" s="15">
        <f>COUNTIFS($D:$D,"THN",$E:$E,"MST",$G:$G,AD3,$A:$A,1)</f>
        <v>6</v>
      </c>
      <c r="AE14" s="15">
        <f>COUNTIFS($D:$D,"THN",$E:$E,"MST",$G:$G,AE3,$A:$A,1)</f>
        <v>0</v>
      </c>
      <c r="AF14" s="15">
        <f>COUNTIFS($D:$D,"THN",$E:$E,"MST",$G:$G,AF3,$A:$A,1)</f>
        <v>5</v>
      </c>
      <c r="AI14" s="17" t="s">
        <v>31</v>
      </c>
      <c r="AJ14" s="16" t="s">
        <v>17</v>
      </c>
      <c r="AK14" s="15">
        <f t="shared" ref="AK14:AK22" si="6">SUM(AM14:AO14)</f>
        <v>40</v>
      </c>
      <c r="AL14" s="15">
        <f>COUNTIFS($E:$E,"MST",$G:$G,AL3,$A:$A,2)</f>
        <v>43</v>
      </c>
      <c r="AM14" s="15">
        <f>COUNTIFS($E:$E,"MST",$G:$G,AM3,$A:$A,2)</f>
        <v>10</v>
      </c>
      <c r="AN14" s="15">
        <f>COUNTIFS($E:$E,"MST",$G:$G,AN3,$A:$A,2)</f>
        <v>16</v>
      </c>
      <c r="AO14" s="15">
        <f>COUNTIFS($E:$E,"MST",$G:$G,AO3,$A:$A,2)</f>
        <v>14</v>
      </c>
      <c r="AQ14" s="15">
        <f t="shared" ref="AQ14:AQ22" si="7">SUM(AS14:AU14)</f>
        <v>40</v>
      </c>
      <c r="AR14" s="15">
        <f>COUNTIFS($D:$D,"NRG",$E:$E,"MST",$G:$G,AR3,$A:$A,2)</f>
        <v>28</v>
      </c>
      <c r="AS14" s="15">
        <f>COUNTIFS($D:$D,"NRG",$E:$E,"MST",$G:$G,AS3,$A:$A,2)</f>
        <v>10</v>
      </c>
      <c r="AT14" s="15">
        <f>COUNTIFS($D:$D,"NRG",$E:$E,"MST",$G:$G,AT3,$A:$A,2)</f>
        <v>16</v>
      </c>
      <c r="AU14" s="15">
        <f>COUNTIFS($D:$D,"NRG",$E:$E,"MST",$G:$G,AU3,$A:$A,2)</f>
        <v>14</v>
      </c>
      <c r="AW14" s="15">
        <f t="shared" ref="AW14:AW22" si="8">SUM(AY14:BA14)</f>
        <v>0</v>
      </c>
      <c r="AX14" s="15">
        <f>COUNTIFS($D:$D,"THN",$E:$E,"MST",$G:$G,AX3,$A:$A,2)</f>
        <v>15</v>
      </c>
      <c r="AY14" s="15">
        <f>COUNTIFS($D:$D,"THN",$E:$E,"MST",$G:$G,AY3,$A:$A,2)</f>
        <v>0</v>
      </c>
      <c r="AZ14" s="15">
        <f>COUNTIFS($D:$D,"THN",$E:$E,"MST",$G:$G,AZ3,$A:$A,2)</f>
        <v>0</v>
      </c>
      <c r="BA14" s="15">
        <f>COUNTIFS($D:$D,"THN",$E:$E,"MST",$G:$G,BA3,$A:$A,2)</f>
        <v>0</v>
      </c>
    </row>
    <row r="15" spans="1:53" x14ac:dyDescent="0.25">
      <c r="A15" s="15">
        <v>1</v>
      </c>
      <c r="B15" s="36">
        <v>208</v>
      </c>
      <c r="C15" t="s">
        <v>29</v>
      </c>
      <c r="D15" t="s">
        <v>3</v>
      </c>
      <c r="E15" t="s">
        <v>19</v>
      </c>
      <c r="F15" s="3">
        <v>3</v>
      </c>
      <c r="G15" s="3">
        <v>3</v>
      </c>
      <c r="H15" s="4" t="s">
        <v>30</v>
      </c>
      <c r="I15" s="4" t="s">
        <v>30</v>
      </c>
      <c r="J15" s="4" t="s">
        <v>20</v>
      </c>
      <c r="K15" s="4"/>
      <c r="N15" s="17" t="s">
        <v>31</v>
      </c>
      <c r="O15" s="16" t="s">
        <v>12</v>
      </c>
      <c r="P15" s="15">
        <f t="shared" si="4"/>
        <v>35</v>
      </c>
      <c r="Q15" s="15">
        <f>COUNTIFS($E:$E,"MST",$G:$G,Q3,$H:$H,"x",$A:$A,1)</f>
        <v>12</v>
      </c>
      <c r="R15" s="15">
        <f>COUNTIFS($E:$E,"MST",$G:$G,R3,$H:$H,"x",$A:$A,1)</f>
        <v>5</v>
      </c>
      <c r="S15" s="15">
        <f>COUNTIFS($E:$E,"MST",$G:$G,S3,$H:$H,"x",$A:$A,1)</f>
        <v>12</v>
      </c>
      <c r="T15" s="15">
        <f>COUNTIFS($E:$E,"MST",$G:$G,T3,$H:$H,"x",$A:$A,1)</f>
        <v>18</v>
      </c>
      <c r="V15" s="15">
        <f t="shared" si="0"/>
        <v>25</v>
      </c>
      <c r="W15" s="15">
        <f>COUNTIFS($D:$D,"NRG",$E:$E,"MST",$G:$G,W3,$H:$H,"x",$A:$A,1)</f>
        <v>5</v>
      </c>
      <c r="X15" s="15">
        <f>COUNTIFS($D:$D,"NRG",$E:$E,"MST",$G:$G,X3,$H:$H,"x",$A:$A,1)</f>
        <v>0</v>
      </c>
      <c r="Y15" s="15">
        <f>COUNTIFS($D:$D,"NRG",$E:$E,"MST",$G:$G,Y3,$H:$H,"x",$A:$A,1)</f>
        <v>12</v>
      </c>
      <c r="Z15" s="15">
        <f>COUNTIFS($D:$D,"NRG",$E:$E,"MST",$G:$G,Z3,$H:$H,"x",$A:$A,1)</f>
        <v>13</v>
      </c>
      <c r="AB15" s="15">
        <f t="shared" si="1"/>
        <v>10</v>
      </c>
      <c r="AC15" s="15">
        <f>COUNTIFS($D:$D,"THN",$E:$E,"MST",$G:$G,AC3,$H:$H,"x",$A:$A,1)</f>
        <v>7</v>
      </c>
      <c r="AD15" s="15">
        <f>COUNTIFS($D:$D,"THN",$E:$E,"MST",$G:$G,AD3,$H:$H,"x",$A:$A,1)</f>
        <v>5</v>
      </c>
      <c r="AE15" s="15">
        <f>COUNTIFS($D:$D,"THN",$E:$E,"MST",$G:$G,AE3,$H:$H,"x",$A:$A,1)</f>
        <v>0</v>
      </c>
      <c r="AF15" s="15">
        <f>COUNTIFS($D:$D,"THN",$E:$E,"MST",$G:$G,AF3,$H:$H,"x",$A:$A,1)</f>
        <v>5</v>
      </c>
      <c r="AI15" s="17" t="s">
        <v>31</v>
      </c>
      <c r="AJ15" s="16" t="s">
        <v>12</v>
      </c>
      <c r="AK15" s="15">
        <f t="shared" si="6"/>
        <v>18</v>
      </c>
      <c r="AL15" s="15">
        <f>COUNTIFS($E:$E,"MST",$G:$G,AL3,$H:$H,"x",$A:$A,2)</f>
        <v>12</v>
      </c>
      <c r="AM15" s="15">
        <f>COUNTIFS($E:$E,"MST",$G:$G,AM3,$H:$H,"x",$A:$A,2)</f>
        <v>2</v>
      </c>
      <c r="AN15" s="15">
        <f>COUNTIFS($E:$E,"MST",$G:$G,AN3,$H:$H,"x",$A:$A,2)</f>
        <v>9</v>
      </c>
      <c r="AO15" s="15">
        <f>COUNTIFS($E:$E,"MST",$G:$G,AO3,$H:$H,"x",$A:$A,2)</f>
        <v>7</v>
      </c>
      <c r="AQ15" s="15">
        <f t="shared" si="7"/>
        <v>18</v>
      </c>
      <c r="AR15" s="15">
        <f>COUNTIFS($D:$D,"NRG",$E:$E,"MST",$G:$G,AR3,$H:$H,"x",$A:$A,2)</f>
        <v>5</v>
      </c>
      <c r="AS15" s="15">
        <f>COUNTIFS($D:$D,"NRG",$E:$E,"MST",$G:$G,AS3,$H:$H,"x",$A:$A,2)</f>
        <v>2</v>
      </c>
      <c r="AT15" s="15">
        <f>COUNTIFS($D:$D,"NRG",$E:$E,"MST",$G:$G,AT3,$H:$H,"x",$A:$A,2)</f>
        <v>9</v>
      </c>
      <c r="AU15" s="15">
        <f>COUNTIFS($D:$D,"NRG",$E:$E,"MST",$G:$G,AU3,$H:$H,"x",$A:$A,2)</f>
        <v>7</v>
      </c>
      <c r="AW15" s="15">
        <f t="shared" si="8"/>
        <v>0</v>
      </c>
      <c r="AX15" s="15">
        <f>COUNTIFS($D:$D,"THN",$E:$E,"MST",$G:$G,AX3,$H:$H,"x",$A:$A,2)</f>
        <v>7</v>
      </c>
      <c r="AY15" s="15">
        <f>COUNTIFS($D:$D,"THN",$E:$E,"MST",$G:$G,AY3,$H:$H,"x",$A:$A,2)</f>
        <v>0</v>
      </c>
      <c r="AZ15" s="15">
        <f>COUNTIFS($D:$D,"THN",$E:$E,"MST",$G:$G,AZ3,$H:$H,"x",$A:$A,2)</f>
        <v>0</v>
      </c>
      <c r="BA15" s="15">
        <f>COUNTIFS($D:$D,"THN",$E:$E,"MST",$G:$G,BA3,$H:$H,"x",$A:$A,2)</f>
        <v>0</v>
      </c>
    </row>
    <row r="16" spans="1:53" x14ac:dyDescent="0.25">
      <c r="A16" s="15">
        <v>1</v>
      </c>
      <c r="B16" s="36">
        <v>208</v>
      </c>
      <c r="C16" t="s">
        <v>29</v>
      </c>
      <c r="D16" t="s">
        <v>3</v>
      </c>
      <c r="E16" t="s">
        <v>19</v>
      </c>
      <c r="F16" s="3">
        <v>3</v>
      </c>
      <c r="G16" s="3">
        <v>2</v>
      </c>
      <c r="H16" s="4"/>
      <c r="I16" s="5" t="s">
        <v>30</v>
      </c>
      <c r="J16" s="4" t="s">
        <v>20</v>
      </c>
      <c r="K16" s="4"/>
      <c r="N16" s="17" t="s">
        <v>31</v>
      </c>
      <c r="O16" s="16" t="s">
        <v>13</v>
      </c>
      <c r="P16" s="15">
        <f t="shared" si="4"/>
        <v>44</v>
      </c>
      <c r="Q16" s="15">
        <f>COUNTIFS($E:$E,"MST",$G:$G,Q3,$I:$I,"x",$A:$A,1)</f>
        <v>48</v>
      </c>
      <c r="R16" s="15">
        <f>COUNTIFS($E:$E,"MST",$G:$G,R3,$I:$I,"x",$A:$A,1)</f>
        <v>10</v>
      </c>
      <c r="S16" s="15">
        <f>COUNTIFS($E:$E,"MST",$G:$G,S3,$I:$I,"x",$A:$A,1)</f>
        <v>16</v>
      </c>
      <c r="T16" s="15">
        <f>COUNTIFS($E:$E,"MST",$G:$G,T3,$I:$I,"x",$A:$A,1)</f>
        <v>18</v>
      </c>
      <c r="V16" s="15">
        <f t="shared" si="0"/>
        <v>35</v>
      </c>
      <c r="W16" s="15">
        <f>COUNTIFS($D:$D,"NRG",$E:$E,"MST",$G:$G,W3,$I:$I,"x",$A:$A,1)</f>
        <v>35</v>
      </c>
      <c r="X16" s="15">
        <f>COUNTIFS($D:$D,"NRG",$E:$E,"MST",$G:$G,X3,$I:$I,"x",$A:$A,1)</f>
        <v>5</v>
      </c>
      <c r="Y16" s="15">
        <f>COUNTIFS($D:$D,"NRG",$E:$E,"MST",$G:$G,Y3,$I:$I,"x",$A:$A,1)</f>
        <v>16</v>
      </c>
      <c r="Z16" s="15">
        <f>COUNTIFS($D:$D,"NRG",$E:$E,"MST",$G:$G,Z3,$I:$I,"x",$A:$A,1)</f>
        <v>14</v>
      </c>
      <c r="AB16" s="15">
        <f t="shared" si="1"/>
        <v>9</v>
      </c>
      <c r="AC16" s="15">
        <f>COUNTIFS($D:$D,"THN",$E:$E,"MST",$G:$G,AC3,$I:$I,"x",$A:$A,1)</f>
        <v>13</v>
      </c>
      <c r="AD16" s="15">
        <f>COUNTIFS($D:$D,"THN",$E:$E,"MST",$G:$G,AD3,$I:$I,"x",$A:$A,1)</f>
        <v>5</v>
      </c>
      <c r="AE16" s="15">
        <f>COUNTIFS($D:$D,"THN",$E:$E,"MST",$G:$G,AE3,$I:$I,"x",$A:$A,1)</f>
        <v>0</v>
      </c>
      <c r="AF16" s="15">
        <f>COUNTIFS($D:$D,"THN",$E:$E,"MST",$G:$G,AF3,$I:$I,"x",$A:$A,1)</f>
        <v>4</v>
      </c>
      <c r="AI16" s="17" t="s">
        <v>31</v>
      </c>
      <c r="AJ16" s="16" t="s">
        <v>13</v>
      </c>
      <c r="AK16" s="15">
        <f t="shared" si="6"/>
        <v>22</v>
      </c>
      <c r="AL16" s="15">
        <f>COUNTIFS($E:$E,"MST",$G:$G,AL3,$I:$I,"x",$A:$A,2)</f>
        <v>29</v>
      </c>
      <c r="AM16" s="15">
        <f>COUNTIFS($E:$E,"MST",$G:$G,AM3,$I:$I,"x",$A:$A,2)</f>
        <v>6</v>
      </c>
      <c r="AN16" s="15">
        <f>COUNTIFS($E:$E,"MST",$G:$G,AN3,$I:$I,"x",$A:$A,2)</f>
        <v>8</v>
      </c>
      <c r="AO16" s="15">
        <f>COUNTIFS($E:$E,"MST",$G:$G,AO3,$I:$I,"x",$A:$A,2)</f>
        <v>8</v>
      </c>
      <c r="AQ16" s="15">
        <f t="shared" si="7"/>
        <v>22</v>
      </c>
      <c r="AR16" s="15">
        <f>COUNTIFS($D:$D,"NRG",$E:$E,"MST",$G:$G,AR3,$I:$I,"x",$A:$A,2)</f>
        <v>19</v>
      </c>
      <c r="AS16" s="15">
        <f>COUNTIFS($D:$D,"NRG",$E:$E,"MST",$G:$G,AS3,$I:$I,"x",$A:$A,2)</f>
        <v>6</v>
      </c>
      <c r="AT16" s="15">
        <f>COUNTIFS($D:$D,"NRG",$E:$E,"MST",$G:$G,AT3,$I:$I,"x",$A:$A,2)</f>
        <v>8</v>
      </c>
      <c r="AU16" s="15">
        <f>COUNTIFS($D:$D,"NRG",$E:$E,"MST",$G:$G,AU3,$I:$I,"x",$A:$A,2)</f>
        <v>8</v>
      </c>
      <c r="AW16" s="15">
        <f t="shared" si="8"/>
        <v>0</v>
      </c>
      <c r="AX16" s="15">
        <f>COUNTIFS($D:$D,"THN",$E:$E,"MST",$G:$G,AX3,$I:$I,"x",$A:$A,2)</f>
        <v>10</v>
      </c>
      <c r="AY16" s="15">
        <f>COUNTIFS($D:$D,"THN",$E:$E,"MST",$G:$G,AY3,$I:$I,"x",$A:$A,2)</f>
        <v>0</v>
      </c>
      <c r="AZ16" s="15">
        <f>COUNTIFS($D:$D,"THN",$E:$E,"MST",$G:$G,AZ3,$I:$I,"x",$A:$A,2)</f>
        <v>0</v>
      </c>
      <c r="BA16" s="15">
        <f>COUNTIFS($D:$D,"THN",$E:$E,"MST",$G:$G,BA3,$I:$I,"x",$A:$A,2)</f>
        <v>0</v>
      </c>
    </row>
    <row r="17" spans="1:53" x14ac:dyDescent="0.25">
      <c r="A17" s="15">
        <v>1</v>
      </c>
      <c r="B17" s="36">
        <v>208</v>
      </c>
      <c r="C17" t="s">
        <v>29</v>
      </c>
      <c r="D17" t="s">
        <v>3</v>
      </c>
      <c r="E17" t="s">
        <v>19</v>
      </c>
      <c r="F17" s="3">
        <v>2</v>
      </c>
      <c r="G17" s="3">
        <v>0</v>
      </c>
      <c r="H17" s="4"/>
      <c r="I17" s="4" t="s">
        <v>20</v>
      </c>
      <c r="J17" s="4"/>
      <c r="K17" s="4"/>
      <c r="N17" s="17" t="s">
        <v>31</v>
      </c>
      <c r="O17" s="16" t="s">
        <v>14</v>
      </c>
      <c r="P17" s="15">
        <f t="shared" si="4"/>
        <v>41</v>
      </c>
      <c r="Q17" s="15">
        <f>COUNTIFS($E:$E,"MST",$G:$G,Q3,$J:$J,"x",$A:$A,1)</f>
        <v>20</v>
      </c>
      <c r="R17" s="15">
        <f>COUNTIFS($E:$E,"MST",$G:$G,R3,$J:$J,"x",$A:$A,1)</f>
        <v>8</v>
      </c>
      <c r="S17" s="15">
        <f>COUNTIFS($E:$E,"MST",$G:$G,S3,$J:$J,"x",$A:$A,1)</f>
        <v>12</v>
      </c>
      <c r="T17" s="15">
        <f>COUNTIFS($E:$E,"MST",$G:$G,T3,$J:$J,"x",$A:$A,1)</f>
        <v>21</v>
      </c>
      <c r="V17" s="15">
        <f t="shared" si="0"/>
        <v>32</v>
      </c>
      <c r="W17" s="15">
        <f>COUNTIFS($D:$D,"NRG",$E:$E,"MST",$G:$G,W3,$J:$J,"x",$A:$A,1)</f>
        <v>10</v>
      </c>
      <c r="X17" s="15">
        <f>COUNTIFS($D:$D,"NRG",$E:$E,"MST",$G:$G,X3,$J:$J,"x",$A:$A,1)</f>
        <v>3</v>
      </c>
      <c r="Y17" s="15">
        <f>COUNTIFS($D:$D,"NRG",$E:$E,"MST",$G:$G,Y3,$J:$J,"x",$A:$A,1)</f>
        <v>12</v>
      </c>
      <c r="Z17" s="15">
        <f>COUNTIFS($D:$D,"NRG",$E:$E,"MST",$G:$G,Z3,$J:$J,"x",$A:$A,1)</f>
        <v>17</v>
      </c>
      <c r="AB17" s="15">
        <f t="shared" si="1"/>
        <v>9</v>
      </c>
      <c r="AC17" s="15">
        <f>COUNTIFS($D:$D,"THN",$E:$E,"MST",$G:$G,AC3,$J:$J,"x",$A:$A,1)</f>
        <v>10</v>
      </c>
      <c r="AD17" s="15">
        <f>COUNTIFS($D:$D,"THN",$E:$E,"MST",$G:$G,AD3,$J:$J,"x",$A:$A,1)</f>
        <v>5</v>
      </c>
      <c r="AE17" s="15">
        <f>COUNTIFS($D:$D,"THN",$E:$E,"MST",$G:$G,AE3,$J:$J,"x",$A:$A,1)</f>
        <v>0</v>
      </c>
      <c r="AF17" s="15">
        <f>COUNTIFS($D:$D,"THN",$E:$E,"MST",$G:$G,AF3,$J:$J,"x",$A:$A,1)</f>
        <v>4</v>
      </c>
      <c r="AI17" s="17" t="s">
        <v>31</v>
      </c>
      <c r="AJ17" s="16" t="s">
        <v>14</v>
      </c>
      <c r="AK17" s="15">
        <f t="shared" si="6"/>
        <v>23</v>
      </c>
      <c r="AL17" s="15">
        <f>COUNTIFS($E:$E,"MST",$G:$G,AL3,$J:$J,"x",$A:$A,2)</f>
        <v>16</v>
      </c>
      <c r="AM17" s="15">
        <f>COUNTIFS($E:$E,"MST",$G:$G,AM3,$J:$J,"x",$A:$A,2)</f>
        <v>4</v>
      </c>
      <c r="AN17" s="15">
        <f>COUNTIFS($E:$E,"MST",$G:$G,AN3,$J:$J,"x",$A:$A,2)</f>
        <v>8</v>
      </c>
      <c r="AO17" s="15">
        <f>COUNTIFS($E:$E,"MST",$G:$G,AO3,$J:$J,"x",$A:$A,2)</f>
        <v>11</v>
      </c>
      <c r="AQ17" s="15">
        <f t="shared" si="7"/>
        <v>23</v>
      </c>
      <c r="AR17" s="15">
        <f>COUNTIFS($D:$D,"NRG",$E:$E,"MST",$G:$G,AR3,$J:$J,"x",$A:$A,2)</f>
        <v>8</v>
      </c>
      <c r="AS17" s="15">
        <f>COUNTIFS($D:$D,"NRG",$E:$E,"MST",$G:$G,AS3,$J:$J,"x",$A:$A,2)</f>
        <v>4</v>
      </c>
      <c r="AT17" s="15">
        <f>COUNTIFS($D:$D,"NRG",$E:$E,"MST",$G:$G,AT3,$J:$J,"x",$A:$A,2)</f>
        <v>8</v>
      </c>
      <c r="AU17" s="15">
        <f>COUNTIFS($D:$D,"NRG",$E:$E,"MST",$G:$G,AU3,$J:$J,"x",$A:$A,2)</f>
        <v>11</v>
      </c>
      <c r="AW17" s="15">
        <f t="shared" si="8"/>
        <v>0</v>
      </c>
      <c r="AX17" s="15">
        <f>COUNTIFS($D:$D,"THN",$E:$E,"MST",$G:$G,AX3,$J:$J,"x",$A:$A,2)</f>
        <v>8</v>
      </c>
      <c r="AY17" s="15">
        <f>COUNTIFS($D:$D,"THN",$E:$E,"MST",$G:$G,AY3,$J:$J,"x",$A:$A,2)</f>
        <v>0</v>
      </c>
      <c r="AZ17" s="15">
        <f>COUNTIFS($D:$D,"THN",$E:$E,"MST",$G:$G,AZ3,$J:$J,"x",$A:$A,2)</f>
        <v>0</v>
      </c>
      <c r="BA17" s="15">
        <f>COUNTIFS($D:$D,"THN",$E:$E,"MST",$G:$G,BA3,$J:$J,"x",$A:$A,2)</f>
        <v>0</v>
      </c>
    </row>
    <row r="18" spans="1:53" x14ac:dyDescent="0.25">
      <c r="A18" s="15">
        <v>1</v>
      </c>
      <c r="B18" s="36">
        <v>208</v>
      </c>
      <c r="C18" t="s">
        <v>29</v>
      </c>
      <c r="D18" t="s">
        <v>3</v>
      </c>
      <c r="E18" t="s">
        <v>19</v>
      </c>
      <c r="F18" s="3">
        <v>2</v>
      </c>
      <c r="G18" s="3">
        <v>1</v>
      </c>
      <c r="H18" s="4"/>
      <c r="I18" s="4" t="s">
        <v>20</v>
      </c>
      <c r="J18" s="4" t="s">
        <v>20</v>
      </c>
      <c r="K18" s="4"/>
      <c r="N18" s="17" t="s">
        <v>31</v>
      </c>
      <c r="O18" s="16" t="s">
        <v>22</v>
      </c>
      <c r="P18" s="15">
        <f t="shared" si="4"/>
        <v>28</v>
      </c>
      <c r="Q18" s="15">
        <f>COUNTIFS($E:$E,"MST",$G:$G,Q3,$H:$H,"x",$I:$I,"x",$A:$A,1)</f>
        <v>8</v>
      </c>
      <c r="R18" s="15">
        <f>COUNTIFS($E:$E,"MST",$G:$G,R3,$H:$H,"x",$I:$I,"x",$A:$A,1)</f>
        <v>5</v>
      </c>
      <c r="S18" s="15">
        <f>COUNTIFS($E:$E,"MST",$G:$G,S3,$H:$H,"x",$I:$I,"x",$A:$A,1)</f>
        <v>10</v>
      </c>
      <c r="T18" s="15">
        <f>COUNTIFS($E:$E,"MST",$G:$G,T3,$H:$H,"x",$I:$I,"x",$A:$A,1)</f>
        <v>13</v>
      </c>
      <c r="V18" s="15">
        <f t="shared" si="0"/>
        <v>19</v>
      </c>
      <c r="W18" s="15">
        <f>COUNTIFS($D:$D,"NRG",$E:$E,"MST",$G:$G,W3,$H:$H,"x",$I:$I,"x",$A:$A,1)</f>
        <v>5</v>
      </c>
      <c r="X18" s="15">
        <f>COUNTIFS($D:$D,"NRG",$E:$E,"MST",$G:$G,X3,$H:$H,"x",$I:$I,"x",$A:$A,1)</f>
        <v>0</v>
      </c>
      <c r="Y18" s="15">
        <f>COUNTIFS($D:$D,"NRG",$E:$E,"MST",$G:$G,Y3,$H:$H,"x",$I:$I,"x",$A:$A,1)</f>
        <v>10</v>
      </c>
      <c r="Z18" s="15">
        <f>COUNTIFS($D:$D,"NRG",$E:$E,"MST",$G:$G,Z3,$H:$H,"x",$I:$I,"x",$A:$A,1)</f>
        <v>9</v>
      </c>
      <c r="AB18" s="15">
        <f t="shared" si="1"/>
        <v>9</v>
      </c>
      <c r="AC18" s="15">
        <f>COUNTIFS($D:$D,"THN",$E:$E,"MST",$G:$G,AC3,$H:$H,"x",$I:$I,"x",$A:$A,1)</f>
        <v>3</v>
      </c>
      <c r="AD18" s="15">
        <f>COUNTIFS($D:$D,"THN",$E:$E,"MST",$G:$G,AD3,$H:$H,"x",$I:$I,"x",$A:$A,1)</f>
        <v>5</v>
      </c>
      <c r="AE18" s="15">
        <f>COUNTIFS($D:$D,"THN",$E:$E,"MST",$G:$G,AE3,$H:$H,"x",$I:$I,"x",$A:$A,1)</f>
        <v>0</v>
      </c>
      <c r="AF18" s="15">
        <f>COUNTIFS($D:$D,"THN",$E:$E,"MST",$G:$G,AF3,$H:$H,"x",$I:$I,"x",$A:$A,1)</f>
        <v>4</v>
      </c>
      <c r="AI18" s="17" t="s">
        <v>31</v>
      </c>
      <c r="AJ18" s="16" t="s">
        <v>22</v>
      </c>
      <c r="AK18" s="15">
        <f t="shared" si="6"/>
        <v>9</v>
      </c>
      <c r="AL18" s="15">
        <f>COUNTIFS($E:$E,"MST",$G:$G,AL3,$H:$H,"x",$I:$I,"x",$A:$A,2)</f>
        <v>12</v>
      </c>
      <c r="AM18" s="15">
        <f>COUNTIFS($E:$E,"MST",$G:$G,AM3,$H:$H,"x",$I:$I,"x",$A:$A,2)</f>
        <v>0</v>
      </c>
      <c r="AN18" s="15">
        <f>COUNTIFS($E:$E,"MST",$G:$G,AN3,$H:$H,"x",$I:$I,"x",$A:$A,2)</f>
        <v>6</v>
      </c>
      <c r="AO18" s="15">
        <f>COUNTIFS($E:$E,"MST",$G:$G,AO3,$H:$H,"x",$I:$I,"x",$A:$A,2)</f>
        <v>3</v>
      </c>
      <c r="AQ18" s="15">
        <f t="shared" si="7"/>
        <v>9</v>
      </c>
      <c r="AR18" s="15">
        <f>COUNTIFS($D:$D,"NRG",$E:$E,"MST",$G:$G,AR3,$H:$H,"x",$I:$I,"x",$A:$A,2)</f>
        <v>5</v>
      </c>
      <c r="AS18" s="15">
        <f>COUNTIFS($D:$D,"NRG",$E:$E,"MST",$G:$G,AS3,$H:$H,"x",$I:$I,"x",$A:$A,2)</f>
        <v>0</v>
      </c>
      <c r="AT18" s="15">
        <f>COUNTIFS($D:$D,"NRG",$E:$E,"MST",$G:$G,AT3,$H:$H,"x",$I:$I,"x",$A:$A,2)</f>
        <v>6</v>
      </c>
      <c r="AU18" s="15">
        <f>COUNTIFS($D:$D,"NRG",$E:$E,"MST",$G:$G,AU3,$H:$H,"x",$I:$I,"x",$A:$A,2)</f>
        <v>3</v>
      </c>
      <c r="AW18" s="15">
        <f t="shared" si="8"/>
        <v>0</v>
      </c>
      <c r="AX18" s="15">
        <f>COUNTIFS($D:$D,"THN",$E:$E,"MST",$G:$G,AX3,$H:$H,"x",$I:$I,"x",$A:$A,2)</f>
        <v>7</v>
      </c>
      <c r="AY18" s="15">
        <f>COUNTIFS($D:$D,"THN",$E:$E,"MST",$G:$G,AY3,$H:$H,"x",$I:$I,"x",$A:$A,2)</f>
        <v>0</v>
      </c>
      <c r="AZ18" s="15">
        <f>COUNTIFS($D:$D,"THN",$E:$E,"MST",$G:$G,AZ3,$H:$H,"x",$I:$I,"x",$A:$A,2)</f>
        <v>0</v>
      </c>
      <c r="BA18" s="15">
        <f>COUNTIFS($D:$D,"THN",$E:$E,"MST",$G:$G,BA3,$H:$H,"x",$I:$I,"x",$A:$A,2)</f>
        <v>0</v>
      </c>
    </row>
    <row r="19" spans="1:53" x14ac:dyDescent="0.25">
      <c r="A19" s="15">
        <v>1</v>
      </c>
      <c r="B19" s="36">
        <v>220</v>
      </c>
      <c r="C19" t="s">
        <v>32</v>
      </c>
      <c r="D19" t="s">
        <v>3</v>
      </c>
      <c r="E19" t="s">
        <v>19</v>
      </c>
      <c r="F19" s="3">
        <v>2</v>
      </c>
      <c r="G19" s="3">
        <v>3</v>
      </c>
      <c r="H19" s="4"/>
      <c r="I19" s="4"/>
      <c r="J19" s="4"/>
      <c r="K19" s="4"/>
      <c r="N19" s="17" t="s">
        <v>31</v>
      </c>
      <c r="O19" s="16" t="s">
        <v>23</v>
      </c>
      <c r="P19" s="15">
        <f t="shared" si="4"/>
        <v>25</v>
      </c>
      <c r="Q19" s="6">
        <f>COUNTIFS($E:$E,"MST",$G:$G,Q3,$H:$H,"x",$J:$J,"x",$A:$A,1)</f>
        <v>9</v>
      </c>
      <c r="R19" s="6">
        <f>COUNTIFS($E:$E,"MST",$G:$G,R3,$H:$H,"x",$J:$J,"x",$A:$A,1)</f>
        <v>5</v>
      </c>
      <c r="S19" s="6">
        <f>COUNTIFS($E:$E,"MST",$G:$G,S3,$H:$H,"x",$J:$J,"x",$A:$A,1)</f>
        <v>8</v>
      </c>
      <c r="T19" s="6">
        <f>COUNTIFS($E:$E,"MST",$G:$G,T3,$H:$H,"x",$J:$J,"x",$A:$A,1)</f>
        <v>12</v>
      </c>
      <c r="V19" s="15">
        <f t="shared" si="0"/>
        <v>16</v>
      </c>
      <c r="W19" s="15">
        <f>COUNTIFS($D:$D,"NRG",$E:$E,"MST",$G:$G,W3,$H:$H,"x",$J:$J,"x",$A:$A,1)</f>
        <v>5</v>
      </c>
      <c r="X19" s="15">
        <f>COUNTIFS($D:$D,"NRG",$E:$E,"MST",$G:$G,X3,$H:$H,"x",$J:$J,"x",$A:$A,1)</f>
        <v>0</v>
      </c>
      <c r="Y19" s="15">
        <f>COUNTIFS($D:$D,"NRG",$E:$E,"MST",$G:$G,Y3,$H:$H,"x",$J:$J,"x",$A:$A,1)</f>
        <v>8</v>
      </c>
      <c r="Z19" s="15">
        <f>COUNTIFS($D:$D,"NRG",$E:$E,"MST",$G:$G,Z3,$H:$H,"x",$J:$J,"x",$A:$A,1)</f>
        <v>8</v>
      </c>
      <c r="AB19" s="15">
        <f t="shared" si="1"/>
        <v>9</v>
      </c>
      <c r="AC19" s="15">
        <f>COUNTIFS($D:$D,"THN",$E:$E,"MST",$G:$G,AC3,$H:$H,"x",$J:$J,"x",$A:$A,1)</f>
        <v>4</v>
      </c>
      <c r="AD19" s="15">
        <f>COUNTIFS($D:$D,"THN",$E:$E,"MST",$G:$G,AD3,$H:$H,"x",$J:$J,"x",$A:$A,1)</f>
        <v>5</v>
      </c>
      <c r="AE19" s="15">
        <f>COUNTIFS($D:$D,"THN",$E:$E,"MST",$G:$G,AE3,$H:$H,"x",$J:$J,"x",$A:$A,1)</f>
        <v>0</v>
      </c>
      <c r="AF19" s="15">
        <f>COUNTIFS($D:$D,"THN",$E:$E,"MST",$G:$G,AF3,$H:$H,"x",$J:$J,"x",$A:$A,1)</f>
        <v>4</v>
      </c>
      <c r="AI19" s="17" t="s">
        <v>31</v>
      </c>
      <c r="AJ19" s="16" t="s">
        <v>23</v>
      </c>
      <c r="AK19" s="15">
        <f t="shared" si="6"/>
        <v>10</v>
      </c>
      <c r="AL19" s="6">
        <f>COUNTIFS($E:$E,"MST",$G:$G,AL3,$H:$H,"x",$J:$J,"x",$A:$A,2)</f>
        <v>12</v>
      </c>
      <c r="AM19" s="6">
        <f>COUNTIFS($E:$E,"MST",$G:$G,AM3,$H:$H,"x",$J:$J,"x",$A:$A,2)</f>
        <v>0</v>
      </c>
      <c r="AN19" s="6">
        <f>COUNTIFS($E:$E,"MST",$G:$G,AN3,$H:$H,"x",$J:$J,"x",$A:$A,2)</f>
        <v>4</v>
      </c>
      <c r="AO19" s="6">
        <f>COUNTIFS($E:$E,"MST",$G:$G,AO3,$H:$H,"x",$J:$J,"x",$A:$A,2)</f>
        <v>6</v>
      </c>
      <c r="AQ19" s="15">
        <f t="shared" si="7"/>
        <v>10</v>
      </c>
      <c r="AR19" s="15">
        <f>COUNTIFS($D:$D,"NRG",$E:$E,"MST",$G:$G,AR3,$H:$H,"x",$J:$J,"x",$A:$A,2)</f>
        <v>5</v>
      </c>
      <c r="AS19" s="15">
        <f>COUNTIFS($D:$D,"NRG",$E:$E,"MST",$G:$G,AS3,$H:$H,"x",$J:$J,"x",$A:$A,2)</f>
        <v>0</v>
      </c>
      <c r="AT19" s="15">
        <f>COUNTIFS($D:$D,"NRG",$E:$E,"MST",$G:$G,AT3,$H:$H,"x",$J:$J,"x",$A:$A,2)</f>
        <v>4</v>
      </c>
      <c r="AU19" s="15">
        <f>COUNTIFS($D:$D,"NRG",$E:$E,"MST",$G:$G,AU3,$H:$H,"x",$J:$J,"x",$A:$A,2)</f>
        <v>6</v>
      </c>
      <c r="AW19" s="15">
        <f t="shared" si="8"/>
        <v>0</v>
      </c>
      <c r="AX19" s="15">
        <f>COUNTIFS($D:$D,"THN",$E:$E,"MST",$G:$G,AX3,$H:$H,"x",$J:$J,"x",$A:$A,2)</f>
        <v>7</v>
      </c>
      <c r="AY19" s="15">
        <f>COUNTIFS($D:$D,"THN",$E:$E,"MST",$G:$G,AY3,$H:$H,"x",$J:$J,"x",$A:$A,2)</f>
        <v>0</v>
      </c>
      <c r="AZ19" s="15">
        <f>COUNTIFS($D:$D,"THN",$E:$E,"MST",$G:$G,AZ3,$H:$H,"x",$J:$J,"x",$A:$A,2)</f>
        <v>0</v>
      </c>
      <c r="BA19" s="15">
        <f>COUNTIFS($D:$D,"THN",$E:$E,"MST",$G:$G,BA3,$H:$H,"x",$J:$J,"x",$A:$A,2)</f>
        <v>0</v>
      </c>
    </row>
    <row r="20" spans="1:53" x14ac:dyDescent="0.25">
      <c r="A20" s="15">
        <v>1</v>
      </c>
      <c r="B20" s="36">
        <v>220</v>
      </c>
      <c r="C20" t="s">
        <v>32</v>
      </c>
      <c r="D20" t="s">
        <v>3</v>
      </c>
      <c r="E20" t="s">
        <v>19</v>
      </c>
      <c r="F20" s="3">
        <v>1</v>
      </c>
      <c r="G20" s="3">
        <v>1</v>
      </c>
      <c r="H20" s="4"/>
      <c r="I20" s="4"/>
      <c r="J20" s="4"/>
      <c r="K20" s="4"/>
      <c r="N20" s="17" t="s">
        <v>31</v>
      </c>
      <c r="O20" s="16" t="s">
        <v>24</v>
      </c>
      <c r="P20" s="15">
        <f t="shared" si="4"/>
        <v>30</v>
      </c>
      <c r="Q20" s="15">
        <f>COUNTIFS($E:$E,"MST",$G:$G,Q3,$I:$I,"x",$J:$J,"x",$A:$A,1)</f>
        <v>14</v>
      </c>
      <c r="R20" s="15">
        <f>COUNTIFS($E:$E,"MST",$G:$G,R3,$I:$I,"x",$J:$J,"x",$A:$A,1)</f>
        <v>8</v>
      </c>
      <c r="S20" s="15">
        <f>COUNTIFS($E:$E,"MST",$G:$G,S3,$I:$I,"x",$J:$J,"x",$A:$A,1)</f>
        <v>9</v>
      </c>
      <c r="T20" s="15">
        <f>COUNTIFS($E:$E,"MST",$G:$G,T3,$I:$I,"x",$J:$J,"x",$A:$A,1)</f>
        <v>13</v>
      </c>
      <c r="V20" s="15">
        <f t="shared" si="0"/>
        <v>21</v>
      </c>
      <c r="W20" s="15">
        <f>COUNTIFS($D:$D,"NRG",$E:$E,"MST",$G:$G,W3,$I:$I,"x",$J:$J,"x",$A:$A,1)</f>
        <v>9</v>
      </c>
      <c r="X20" s="15">
        <f>COUNTIFS($D:$D,"NRG",$E:$E,"MST",$G:$G,X3,$I:$I,"x",$J:$J,"x",$A:$A,1)</f>
        <v>3</v>
      </c>
      <c r="Y20" s="15">
        <f>COUNTIFS($D:$D,"NRG",$E:$E,"MST",$G:$G,Y3,$I:$I,"x",$J:$J,"x",$A:$A,1)</f>
        <v>9</v>
      </c>
      <c r="Z20" s="15">
        <f>COUNTIFS($D:$D,"NRG",$E:$E,"MST",$G:$G,Z3,$I:$I,"x",$J:$J,"x",$A:$A,1)</f>
        <v>9</v>
      </c>
      <c r="AB20" s="15">
        <f t="shared" si="1"/>
        <v>9</v>
      </c>
      <c r="AC20" s="15">
        <f>COUNTIFS($D:$D,"THN",$E:$E,"MST",$G:$G,AC3,$I:$I,"x",$J:$J,"x",$A:$A,1)</f>
        <v>5</v>
      </c>
      <c r="AD20" s="15">
        <f>COUNTIFS($D:$D,"THN",$E:$E,"MST",$G:$G,AD3,$I:$I,"x",$J:$J,"x",$A:$A,1)</f>
        <v>5</v>
      </c>
      <c r="AE20" s="15">
        <f>COUNTIFS($D:$D,"THN",$E:$E,"MST",$G:$G,AE3,$I:$I,"x",$J:$J,"x",$A:$A,1)</f>
        <v>0</v>
      </c>
      <c r="AF20" s="15">
        <f>COUNTIFS($D:$D,"THN",$E:$E,"MST",$G:$G,AF3,$I:$I,"x",$J:$J,"x",$A:$A,1)</f>
        <v>4</v>
      </c>
      <c r="AI20" s="17" t="s">
        <v>31</v>
      </c>
      <c r="AJ20" s="16" t="s">
        <v>24</v>
      </c>
      <c r="AK20" s="15">
        <f t="shared" si="6"/>
        <v>10</v>
      </c>
      <c r="AL20" s="15">
        <f>COUNTIFS($E:$E,"MST",$G:$G,AL3,$I:$I,"x",$J:$J,"x",$A:$A,2)</f>
        <v>14</v>
      </c>
      <c r="AM20" s="15">
        <f>COUNTIFS($E:$E,"MST",$G:$G,AM3,$I:$I,"x",$J:$J,"x",$A:$A,2)</f>
        <v>2</v>
      </c>
      <c r="AN20" s="15">
        <f>COUNTIFS($E:$E,"MST",$G:$G,AN3,$I:$I,"x",$J:$J,"x",$A:$A,2)</f>
        <v>2</v>
      </c>
      <c r="AO20" s="15">
        <f>COUNTIFS($E:$E,"MST",$G:$G,AO3,$I:$I,"x",$J:$J,"x",$A:$A,2)</f>
        <v>6</v>
      </c>
      <c r="AQ20" s="15">
        <f t="shared" si="7"/>
        <v>10</v>
      </c>
      <c r="AR20" s="15">
        <f>COUNTIFS($D:$D,"NRG",$E:$E,"MST",$G:$G,AR3,$I:$I,"x",$J:$J,"x",$A:$A,2)</f>
        <v>7</v>
      </c>
      <c r="AS20" s="15">
        <f>COUNTIFS($D:$D,"NRG",$E:$E,"MST",$G:$G,AS3,$I:$I,"x",$J:$J,"x",$A:$A,2)</f>
        <v>2</v>
      </c>
      <c r="AT20" s="15">
        <f>COUNTIFS($D:$D,"NRG",$E:$E,"MST",$G:$G,AT3,$I:$I,"x",$J:$J,"x",$A:$A,2)</f>
        <v>2</v>
      </c>
      <c r="AU20" s="15">
        <f>COUNTIFS($D:$D,"NRG",$E:$E,"MST",$G:$G,AU3,$I:$I,"x",$J:$J,"x",$A:$A,2)</f>
        <v>6</v>
      </c>
      <c r="AW20" s="15">
        <f t="shared" si="8"/>
        <v>0</v>
      </c>
      <c r="AX20" s="15">
        <f>COUNTIFS($D:$D,"THN",$E:$E,"MST",$G:$G,AX3,$I:$I,"x",$J:$J,"x",$A:$A,2)</f>
        <v>7</v>
      </c>
      <c r="AY20" s="15">
        <f>COUNTIFS($D:$D,"THN",$E:$E,"MST",$G:$G,AY3,$I:$I,"x",$J:$J,"x",$A:$A,2)</f>
        <v>0</v>
      </c>
      <c r="AZ20" s="15">
        <f>COUNTIFS($D:$D,"THN",$E:$E,"MST",$G:$G,AZ3,$I:$I,"x",$J:$J,"x",$A:$A,2)</f>
        <v>0</v>
      </c>
      <c r="BA20" s="15">
        <f>COUNTIFS($D:$D,"THN",$E:$E,"MST",$G:$G,BA3,$I:$I,"x",$J:$J,"x",$A:$A,2)</f>
        <v>0</v>
      </c>
    </row>
    <row r="21" spans="1:53" x14ac:dyDescent="0.25">
      <c r="A21" s="15">
        <v>1</v>
      </c>
      <c r="B21" s="36">
        <v>205</v>
      </c>
      <c r="C21" t="s">
        <v>33</v>
      </c>
      <c r="D21" t="s">
        <v>3</v>
      </c>
      <c r="E21" t="s">
        <v>19</v>
      </c>
      <c r="F21" s="3">
        <v>2</v>
      </c>
      <c r="G21" s="3">
        <v>2</v>
      </c>
      <c r="H21" s="4" t="s">
        <v>20</v>
      </c>
      <c r="I21" s="5"/>
      <c r="J21" s="4"/>
      <c r="K21" s="4"/>
      <c r="N21" s="17" t="s">
        <v>31</v>
      </c>
      <c r="O21" s="16" t="s">
        <v>26</v>
      </c>
      <c r="P21" s="15">
        <f t="shared" si="4"/>
        <v>23</v>
      </c>
      <c r="Q21" s="15">
        <f>COUNTIFS($E:$E,"MST",$G:$G,Q3,$I:$I,"x",$J:$J,"x",$H:$H,"x",$A:$A,1)</f>
        <v>8</v>
      </c>
      <c r="R21" s="15">
        <f>COUNTIFS($E:$E,"MST",$G:$G,R3,$I:$I,"x",$J:$J,"x",$H:$H,"x",$A:$A,1)</f>
        <v>5</v>
      </c>
      <c r="S21" s="15">
        <f>COUNTIFS($E:$E,"MST",$G:$G,S3,$I:$I,"x",$J:$J,"x",$H:$H,"x",$A:$A,1)</f>
        <v>8</v>
      </c>
      <c r="T21" s="15">
        <f>COUNTIFS($E:$E,"MST",$G:$G,T3,$I:$I,"x",$J:$J,"x",$H:$H,"x",$A:$A,1)</f>
        <v>10</v>
      </c>
      <c r="V21" s="15">
        <f t="shared" si="0"/>
        <v>14</v>
      </c>
      <c r="W21" s="15">
        <f>COUNTIFS($D:$D,"NRG",$E:$E,"MST",$G:$G,W3,$I:$I,"x",$J:$J,"x",$H:$H,"x",$A:$A,1)</f>
        <v>5</v>
      </c>
      <c r="X21" s="15">
        <f>COUNTIFS($D:$D,"NRG",$E:$E,"MST",$G:$G,X3,$I:$I,"x",$J:$J,"x",$H:$H,"x",$A:$A,1)</f>
        <v>0</v>
      </c>
      <c r="Y21" s="15">
        <f>COUNTIFS($D:$D,"NRG",$E:$E,"MST",$G:$G,Y3,$I:$I,"x",$J:$J,"x",$H:$H,"x",$A:$A,1)</f>
        <v>8</v>
      </c>
      <c r="Z21" s="15">
        <f>COUNTIFS($D:$D,"NRG",$E:$E,"MST",$G:$G,Z3,$I:$I,"x",$J:$J,"x",$H:$H,"x",$A:$A,1)</f>
        <v>6</v>
      </c>
      <c r="AB21" s="15">
        <f t="shared" si="1"/>
        <v>9</v>
      </c>
      <c r="AC21" s="15">
        <f>COUNTIFS($D:$D,"THN",$E:$E,"MST",$G:$G,AC3,$I:$I,"x",$J:$J,"x",$H:$H,"x",$A:$A,1)</f>
        <v>3</v>
      </c>
      <c r="AD21" s="15">
        <f>COUNTIFS($D:$D,"THN",$E:$E,"MST",$G:$G,AD3,$I:$I,"x",$J:$J,"x",$H:$H,"x",$A:$A,1)</f>
        <v>5</v>
      </c>
      <c r="AE21" s="15">
        <f>COUNTIFS($D:$D,"THN",$E:$E,"MST",$G:$G,AE3,$I:$I,"x",$J:$J,"x",$H:$H,"x",$A:$A,1)</f>
        <v>0</v>
      </c>
      <c r="AF21" s="15">
        <f>COUNTIFS($D:$D,"THN",$E:$E,"MST",$G:$G,AF3,$I:$I,"x",$J:$J,"x",$H:$H,"x",$A:$A,1)</f>
        <v>4</v>
      </c>
      <c r="AI21" s="17" t="s">
        <v>31</v>
      </c>
      <c r="AJ21" s="16" t="s">
        <v>26</v>
      </c>
      <c r="AK21" s="15">
        <f t="shared" si="6"/>
        <v>5</v>
      </c>
      <c r="AL21" s="15">
        <f>COUNTIFS($E:$E,"MST",$G:$G,AL3,$I:$I,"x",$J:$J,"x",$H:$H,"x",$A:$A,2)</f>
        <v>12</v>
      </c>
      <c r="AM21" s="15">
        <f>COUNTIFS($E:$E,"MST",$G:$G,AM3,$I:$I,"x",$J:$J,"x",$H:$H,"x",$A:$A,2)</f>
        <v>0</v>
      </c>
      <c r="AN21" s="15">
        <f>COUNTIFS($E:$E,"MST",$G:$G,AN3,$I:$I,"x",$J:$J,"x",$H:$H,"x",$A:$A,2)</f>
        <v>2</v>
      </c>
      <c r="AO21" s="15">
        <f>COUNTIFS($E:$E,"MST",$G:$G,AO3,$I:$I,"x",$J:$J,"x",$H:$H,"x",$A:$A,2)</f>
        <v>3</v>
      </c>
      <c r="AQ21" s="15">
        <f t="shared" si="7"/>
        <v>5</v>
      </c>
      <c r="AR21" s="15">
        <f>COUNTIFS($D:$D,"NRG",$E:$E,"MST",$G:$G,AR3,$I:$I,"x",$J:$J,"x",$H:$H,"x",$A:$A,2)</f>
        <v>5</v>
      </c>
      <c r="AS21" s="15">
        <f>COUNTIFS($D:$D,"NRG",$E:$E,"MST",$G:$G,AS3,$I:$I,"x",$J:$J,"x",$H:$H,"x",$A:$A,2)</f>
        <v>0</v>
      </c>
      <c r="AT21" s="15">
        <f>COUNTIFS($D:$D,"NRG",$E:$E,"MST",$G:$G,AT3,$I:$I,"x",$J:$J,"x",$H:$H,"x",$A:$A,2)</f>
        <v>2</v>
      </c>
      <c r="AU21" s="15">
        <f>COUNTIFS($D:$D,"NRG",$E:$E,"MST",$G:$G,AU3,$I:$I,"x",$J:$J,"x",$H:$H,"x",$A:$A,2)</f>
        <v>3</v>
      </c>
      <c r="AW21" s="15">
        <f t="shared" si="8"/>
        <v>0</v>
      </c>
      <c r="AX21" s="15">
        <f>COUNTIFS($D:$D,"THN",$E:$E,"MST",$G:$G,AX3,$I:$I,"x",$J:$J,"x",$H:$H,"x",$A:$A,2)</f>
        <v>7</v>
      </c>
      <c r="AY21" s="15">
        <f>COUNTIFS($D:$D,"THN",$E:$E,"MST",$G:$G,AY3,$I:$I,"x",$J:$J,"x",$H:$H,"x",$A:$A,2)</f>
        <v>0</v>
      </c>
      <c r="AZ21" s="15">
        <f>COUNTIFS($D:$D,"THN",$E:$E,"MST",$G:$G,AZ3,$I:$I,"x",$J:$J,"x",$H:$H,"x",$A:$A,2)</f>
        <v>0</v>
      </c>
      <c r="BA21" s="15">
        <f>COUNTIFS($D:$D,"THN",$E:$E,"MST",$G:$G,BA3,$I:$I,"x",$J:$J,"x",$H:$H,"x",$A:$A,2)</f>
        <v>0</v>
      </c>
    </row>
    <row r="22" spans="1:53" x14ac:dyDescent="0.25">
      <c r="A22" s="15">
        <v>1</v>
      </c>
      <c r="B22" s="36">
        <v>205</v>
      </c>
      <c r="C22" t="s">
        <v>33</v>
      </c>
      <c r="D22" t="s">
        <v>3</v>
      </c>
      <c r="E22" t="s">
        <v>19</v>
      </c>
      <c r="F22" s="3">
        <v>1</v>
      </c>
      <c r="G22" s="3">
        <v>3</v>
      </c>
      <c r="H22" s="4"/>
      <c r="I22" s="5" t="s">
        <v>20</v>
      </c>
      <c r="J22" s="4" t="s">
        <v>20</v>
      </c>
      <c r="K22" s="4"/>
      <c r="N22" s="17" t="s">
        <v>31</v>
      </c>
      <c r="O22" s="16" t="s">
        <v>27</v>
      </c>
      <c r="P22" s="15">
        <f t="shared" si="4"/>
        <v>23</v>
      </c>
      <c r="Q22" s="15">
        <f>COUNTIFS($E:$E,"MST",$G:$G,Q3,$I:$I,"",$J:$J,"",$H:$H,"",$A:$A,1)</f>
        <v>16</v>
      </c>
      <c r="R22" s="15">
        <f>COUNTIFS($E:$E,"MST",$G:$G,R3,$I:$I,"",$J:$J,"",$H:$H,"",$A:$A,1)</f>
        <v>10</v>
      </c>
      <c r="S22" s="15">
        <f>COUNTIFS($E:$E,"MST",$G:$G,S3,$I:$I,"",$J:$J,"",$H:$H,"",$A:$A,1)</f>
        <v>8</v>
      </c>
      <c r="T22" s="15">
        <f>COUNTIFS($E:$E,"MST",$G:$G,T3,$I:$I,"",$J:$J,"",$H:$H,"",$A:$A,1)</f>
        <v>5</v>
      </c>
      <c r="V22" s="15">
        <f t="shared" si="0"/>
        <v>22</v>
      </c>
      <c r="W22" s="15">
        <f>COUNTIFS($D:$D,"NRG",$E:$E,"MST",$G:$G,W3,$I:$I,"",$J:$J,"",$H:$H,"",$A:$A,1)</f>
        <v>13</v>
      </c>
      <c r="X22" s="15">
        <f>COUNTIFS($D:$D,"NRG",$E:$E,"MST",$G:$G,X3,$I:$I,"",$J:$J,"",$H:$H,"",$A:$A,1)</f>
        <v>9</v>
      </c>
      <c r="Y22" s="15">
        <f>COUNTIFS($D:$D,"NRG",$E:$E,"MST",$G:$G,Y3,$I:$I,"",$J:$J,"",$H:$H,"",$A:$A,1)</f>
        <v>8</v>
      </c>
      <c r="Z22" s="15">
        <f>COUNTIFS($D:$D,"NRG",$E:$E,"MST",$G:$G,Z3,$I:$I,"",$J:$J,"",$H:$H,"",$A:$A,1)</f>
        <v>5</v>
      </c>
      <c r="AB22" s="15">
        <f t="shared" si="1"/>
        <v>1</v>
      </c>
      <c r="AC22" s="15">
        <f>COUNTIFS($D:$D,"THN",$E:$E,"MST",$G:$G,AC3,$I:$I,"",$J:$J,"",$H:$H,"",$A:$A,1)</f>
        <v>3</v>
      </c>
      <c r="AD22" s="15">
        <f>COUNTIFS($D:$D,"THN",$E:$E,"MST",$G:$G,AD3,$I:$I,"",$J:$J,"",$H:$H,"",$A:$A,1)</f>
        <v>1</v>
      </c>
      <c r="AE22" s="15">
        <f>COUNTIFS($D:$D,"THN",$E:$E,"MST",$G:$G,AE3,$I:$I,"",$J:$J,"",$H:$H,"",$A:$A,1)</f>
        <v>0</v>
      </c>
      <c r="AF22" s="15">
        <f>COUNTIFS($D:$D,"THN",$E:$E,"MST",$G:$G,AF3,$I:$I,"",$J:$J,"",$H:$H,"",$A:$A,1)</f>
        <v>0</v>
      </c>
      <c r="AI22" s="17" t="s">
        <v>31</v>
      </c>
      <c r="AJ22" s="16" t="s">
        <v>27</v>
      </c>
      <c r="AK22" s="15">
        <f t="shared" si="6"/>
        <v>1</v>
      </c>
      <c r="AL22" s="15">
        <f>COUNTIFS($E:$E,"MST",$G:$G,AL3,$I:$I,"",$J:$J,"",$H:$H,"",$A:$A,2)</f>
        <v>12</v>
      </c>
      <c r="AM22" s="15">
        <f>COUNTIFS($E:$E,"MST",$G:$G,AM3,$I:$I,"",$J:$J,"",$H:$H,"",$A:$A,2)</f>
        <v>0</v>
      </c>
      <c r="AN22" s="15">
        <f>COUNTIFS($E:$E,"MST",$G:$G,AN3,$I:$I,"",$J:$J,"",$H:$H,"",$A:$A,2)</f>
        <v>1</v>
      </c>
      <c r="AO22" s="15">
        <f>COUNTIFS($E:$E,"MST",$G:$G,AO3,$I:$I,"",$J:$J,"",$H:$H,"",$A:$A,2)</f>
        <v>0</v>
      </c>
      <c r="AQ22" s="15">
        <f t="shared" si="7"/>
        <v>1</v>
      </c>
      <c r="AR22" s="15">
        <f>COUNTIFS($D:$D,"NRG",$E:$E,"MST",$G:$G,AR3,$I:$I,"",$J:$J,"",$H:$H,"",$A:$A,2)</f>
        <v>8</v>
      </c>
      <c r="AS22" s="15">
        <f>COUNTIFS($D:$D,"NRG",$E:$E,"MST",$G:$G,AS3,$I:$I,"",$J:$J,"",$H:$H,"",$A:$A,2)</f>
        <v>0</v>
      </c>
      <c r="AT22" s="15">
        <f>COUNTIFS($D:$D,"NRG",$E:$E,"MST",$G:$G,AT3,$I:$I,"",$J:$J,"",$H:$H,"",$A:$A,2)</f>
        <v>1</v>
      </c>
      <c r="AU22" s="15">
        <f>COUNTIFS($D:$D,"NRG",$E:$E,"MST",$G:$G,AU3,$I:$I,"",$J:$J,"",$H:$H,"",$A:$A,2)</f>
        <v>0</v>
      </c>
      <c r="AW22" s="15">
        <f t="shared" si="8"/>
        <v>0</v>
      </c>
      <c r="AX22" s="15">
        <f>COUNTIFS($D:$D,"THN",$E:$E,"MST",$G:$G,AX3,$I:$I,"",$J:$J,"",$H:$H,"",$A:$A,2)</f>
        <v>4</v>
      </c>
      <c r="AY22" s="15">
        <f>COUNTIFS($D:$D,"THN",$E:$E,"MST",$G:$G,AY3,$I:$I,"",$J:$J,"",$H:$H,"",$A:$A,2)</f>
        <v>0</v>
      </c>
      <c r="AZ22" s="15">
        <f>COUNTIFS($D:$D,"THN",$E:$E,"MST",$G:$G,AZ3,$I:$I,"",$J:$J,"",$H:$H,"",$A:$A,2)</f>
        <v>0</v>
      </c>
      <c r="BA22" s="15">
        <f>COUNTIFS($D:$D,"THN",$E:$E,"MST",$G:$G,BA3,$I:$I,"",$J:$J,"",$H:$H,"",$A:$A,2)</f>
        <v>0</v>
      </c>
    </row>
    <row r="23" spans="1:53" x14ac:dyDescent="0.25">
      <c r="A23" s="15">
        <v>1</v>
      </c>
      <c r="B23" s="36">
        <v>205</v>
      </c>
      <c r="C23" t="s">
        <v>33</v>
      </c>
      <c r="D23" t="s">
        <v>3</v>
      </c>
      <c r="E23" t="s">
        <v>19</v>
      </c>
      <c r="F23" s="3">
        <v>1</v>
      </c>
      <c r="G23" s="3">
        <v>3</v>
      </c>
      <c r="H23" s="4"/>
      <c r="I23" s="5" t="s">
        <v>20</v>
      </c>
      <c r="J23" s="4"/>
      <c r="K23" s="4"/>
      <c r="N23" s="17"/>
      <c r="P23" s="15"/>
      <c r="Q23" t="s">
        <v>99</v>
      </c>
      <c r="V23" s="15"/>
      <c r="AB23" s="15"/>
      <c r="AI23" s="17"/>
      <c r="AK23" s="15"/>
      <c r="AQ23" s="15"/>
      <c r="AW23" s="15"/>
    </row>
    <row r="24" spans="1:53" x14ac:dyDescent="0.25">
      <c r="A24" s="15">
        <v>1</v>
      </c>
      <c r="B24" s="36">
        <v>256</v>
      </c>
      <c r="C24" t="s">
        <v>34</v>
      </c>
      <c r="D24" t="s">
        <v>3</v>
      </c>
      <c r="E24" t="s">
        <v>19</v>
      </c>
      <c r="F24" s="3">
        <v>2</v>
      </c>
      <c r="G24" s="3">
        <v>3</v>
      </c>
      <c r="H24" s="4" t="s">
        <v>20</v>
      </c>
      <c r="I24" s="5" t="s">
        <v>20</v>
      </c>
      <c r="J24" s="4" t="s">
        <v>20</v>
      </c>
      <c r="K24" s="4"/>
      <c r="N24" s="17" t="s">
        <v>19</v>
      </c>
      <c r="O24" s="16" t="s">
        <v>17</v>
      </c>
      <c r="P24" s="15">
        <f t="shared" si="4"/>
        <v>53</v>
      </c>
      <c r="Q24" s="15">
        <f>COUNTIFS($E:$E,"IBM/Oracle",$F:$F,Q3,$A:$A,1)</f>
        <v>0</v>
      </c>
      <c r="R24" s="15">
        <f>COUNTIFS($E:$E,"IBM/Oracle",$F:$F,R3,$A:$A,1)</f>
        <v>27</v>
      </c>
      <c r="S24" s="15">
        <f>COUNTIFS($E:$E,"IBM/Oracle",$F:$F,S3,$A:$A,1)</f>
        <v>18</v>
      </c>
      <c r="T24" s="15">
        <f>COUNTIFS($E:$E,"IBM/Oracle",$F:$F,T3,$A:$A,1)</f>
        <v>8</v>
      </c>
      <c r="V24" s="15">
        <f t="shared" si="0"/>
        <v>29</v>
      </c>
      <c r="W24" s="15">
        <f>COUNTIFS($D:$D,"NRG",$E:$E,"IBM/Oracle",$F:$F,W3,$A:$A,1)</f>
        <v>0</v>
      </c>
      <c r="X24" s="15">
        <f>COUNTIFS($D:$D,"NRG",$E:$E,"IBM/Oracle",$F:$F,X3,$A:$A,1)</f>
        <v>15</v>
      </c>
      <c r="Y24" s="15">
        <f>COUNTIFS($D:$D,"NRG",$E:$E,"IBM/Oracle",$F:$F,Y3,$A:$A,1)</f>
        <v>9</v>
      </c>
      <c r="Z24" s="15">
        <f>COUNTIFS($D:$D,"NRG",$E:$E,"IBM/Oracle",$F:$F,Z3,$A:$A,1)</f>
        <v>5</v>
      </c>
      <c r="AB24" s="15">
        <f t="shared" si="1"/>
        <v>24</v>
      </c>
      <c r="AC24" s="15">
        <f>COUNTIFS($D:$D,"THN",$E:$E,"IBM/Oracle",$F:$F,AC3,$A:$A,1)</f>
        <v>0</v>
      </c>
      <c r="AD24" s="15">
        <f>COUNTIFS($D:$D,"THN",$E:$E,"IBM/Oracle",$F:$F,AD3,$A:$A,1)</f>
        <v>12</v>
      </c>
      <c r="AE24" s="15">
        <f>COUNTIFS($D:$D,"THN",$E:$E,"IBM/Oracle",$F:$F,AE3,$A:$A,1)</f>
        <v>9</v>
      </c>
      <c r="AF24" s="15">
        <f>COUNTIFS($D:$D,"THN",$E:$E,"IBM/Oracle",$F:$F,AF3,$A:$A,1)</f>
        <v>3</v>
      </c>
      <c r="AI24" s="17" t="s">
        <v>19</v>
      </c>
      <c r="AJ24" s="16" t="s">
        <v>17</v>
      </c>
      <c r="AK24" s="15">
        <f t="shared" ref="AK24:AK32" si="9">SUM(AM24:AO24)</f>
        <v>23</v>
      </c>
      <c r="AL24" s="15">
        <f>COUNTIFS($E:$E,"IBM/Oracle",$F:$F,AL3,$A:$A,2)</f>
        <v>0</v>
      </c>
      <c r="AM24" s="15">
        <f>COUNTIFS($E:$E,"IBM/Oracle",$F:$F,AM3,$A:$A,2)</f>
        <v>10</v>
      </c>
      <c r="AN24" s="15">
        <f>COUNTIFS($E:$E,"IBM/Oracle",$F:$F,AN3,$A:$A,2)</f>
        <v>9</v>
      </c>
      <c r="AO24" s="15">
        <f>COUNTIFS($E:$E,"IBM/Oracle",$F:$F,AO3,$A:$A,2)</f>
        <v>4</v>
      </c>
      <c r="AQ24" s="15">
        <f t="shared" ref="AQ24:AQ32" si="10">SUM(AS24:AU24)</f>
        <v>19</v>
      </c>
      <c r="AR24" s="15">
        <f>COUNTIFS($D:$D,"NRG",$E:$E,"IBM/Oracle",$F:$F,AR3,$A:$A,2)</f>
        <v>0</v>
      </c>
      <c r="AS24" s="15">
        <f>COUNTIFS($D:$D,"NRG",$E:$E,"IBM/Oracle",$F:$F,AS3,$A:$A,2)</f>
        <v>6</v>
      </c>
      <c r="AT24" s="15">
        <f>COUNTIFS($D:$D,"NRG",$E:$E,"IBM/Oracle",$F:$F,AT3,$A:$A,2)</f>
        <v>9</v>
      </c>
      <c r="AU24" s="15">
        <f>COUNTIFS($D:$D,"NRG",$E:$E,"IBM/Oracle",$F:$F,AU3,$A:$A,2)</f>
        <v>4</v>
      </c>
      <c r="AW24" s="15">
        <f t="shared" ref="AW24:AW32" si="11">SUM(AY24:BA24)</f>
        <v>4</v>
      </c>
      <c r="AX24" s="15">
        <f>COUNTIFS($D:$D,"THN",$E:$E,"IBM/Oracle",$F:$F,AX3,$A:$A,2)</f>
        <v>0</v>
      </c>
      <c r="AY24" s="15">
        <f>COUNTIFS($D:$D,"THN",$E:$E,"IBM/Oracle",$F:$F,AY3,$A:$A,2)</f>
        <v>4</v>
      </c>
      <c r="AZ24" s="15">
        <f>COUNTIFS($D:$D,"THN",$E:$E,"IBM/Oracle",$F:$F,AZ3,$A:$A,2)</f>
        <v>0</v>
      </c>
      <c r="BA24" s="15">
        <f>COUNTIFS($D:$D,"THN",$E:$E,"IBM/Oracle",$F:$F,BA3,$A:$A,2)</f>
        <v>0</v>
      </c>
    </row>
    <row r="25" spans="1:53" x14ac:dyDescent="0.25">
      <c r="A25" s="15">
        <v>1</v>
      </c>
      <c r="B25" s="36">
        <v>256</v>
      </c>
      <c r="C25" t="s">
        <v>34</v>
      </c>
      <c r="D25" t="s">
        <v>3</v>
      </c>
      <c r="E25" t="s">
        <v>19</v>
      </c>
      <c r="F25" s="3">
        <v>1</v>
      </c>
      <c r="G25" s="3">
        <v>3</v>
      </c>
      <c r="H25" s="4" t="s">
        <v>20</v>
      </c>
      <c r="I25" s="5" t="s">
        <v>20</v>
      </c>
      <c r="J25" s="4" t="s">
        <v>20</v>
      </c>
      <c r="K25" s="4"/>
      <c r="N25" s="17" t="s">
        <v>19</v>
      </c>
      <c r="O25" s="16" t="s">
        <v>12</v>
      </c>
      <c r="P25" s="15">
        <f t="shared" si="4"/>
        <v>19</v>
      </c>
      <c r="Q25" s="15">
        <f>COUNTIFS($E:$E,"IBM/Oracle",$F:$F,Q3,$H:$H,"x",$A:$A,1)</f>
        <v>0</v>
      </c>
      <c r="R25" s="15">
        <f>COUNTIFS($E:$E,"IBM/Oracle",$F:$F,R3,$H:$H,"x",$A:$A,1)</f>
        <v>6</v>
      </c>
      <c r="S25" s="15">
        <f>COUNTIFS($E:$E,"IBM/Oracle",$F:$F,S3,$H:$H,"x",$A:$A,1)</f>
        <v>8</v>
      </c>
      <c r="T25" s="15">
        <f>COUNTIFS($E:$E,"IBM/Oracle",$F:$F,T3,$H:$H,"x",$A:$A,1)</f>
        <v>5</v>
      </c>
      <c r="V25" s="15">
        <f t="shared" si="0"/>
        <v>9</v>
      </c>
      <c r="W25" s="15">
        <f>COUNTIFS($D:$D,"NRG",$E:$E,"IBM/Oracle",$F:$F,W3,$H:$H,"x",$A:$A,1)</f>
        <v>0</v>
      </c>
      <c r="X25" s="15">
        <f>COUNTIFS($D:$D,"NRG",$E:$E,"IBM/Oracle",$F:$F,X3,$H:$H,"x",$A:$A,1)</f>
        <v>3</v>
      </c>
      <c r="Y25" s="15">
        <f>COUNTIFS($D:$D,"NRG",$E:$E,"IBM/Oracle",$F:$F,Y3,$H:$H,"x",$A:$A,1)</f>
        <v>3</v>
      </c>
      <c r="Z25" s="15">
        <f>COUNTIFS($D:$D,"NRG",$E:$E,"IBM/Oracle",$F:$F,Z3,$H:$H,"x",$A:$A,1)</f>
        <v>3</v>
      </c>
      <c r="AB25" s="15">
        <f t="shared" si="1"/>
        <v>10</v>
      </c>
      <c r="AC25" s="15">
        <f>COUNTIFS($D:$D,"THN",$E:$E,"IBM/Oracle",$F:$F,AC3,$H:$H,"x",$A:$A,1)</f>
        <v>0</v>
      </c>
      <c r="AD25" s="15">
        <f>COUNTIFS($D:$D,"THN",$E:$E,"IBM/Oracle",$F:$F,AD3,$H:$H,"x",$A:$A,1)</f>
        <v>3</v>
      </c>
      <c r="AE25" s="15">
        <f>COUNTIFS($D:$D,"THN",$E:$E,"IBM/Oracle",$F:$F,AE3,$H:$H,"x",$A:$A,1)</f>
        <v>5</v>
      </c>
      <c r="AF25" s="15">
        <f>COUNTIFS($D:$D,"THN",$E:$E,"IBM/Oracle",$F:$F,AF3,$H:$H,"x",$A:$A,1)</f>
        <v>2</v>
      </c>
      <c r="AI25" s="17" t="s">
        <v>19</v>
      </c>
      <c r="AJ25" s="16" t="s">
        <v>12</v>
      </c>
      <c r="AK25" s="15">
        <f t="shared" si="9"/>
        <v>6</v>
      </c>
      <c r="AL25" s="15">
        <f>COUNTIFS($E:$E,"IBM/Oracle",$F:$F,AL3,$H:$H,"x",$A:$A,2)</f>
        <v>0</v>
      </c>
      <c r="AM25" s="15">
        <f>COUNTIFS($E:$E,"IBM/Oracle",$F:$F,AM3,$H:$H,"x",$A:$A,2)</f>
        <v>2</v>
      </c>
      <c r="AN25" s="15">
        <f>COUNTIFS($E:$E,"IBM/Oracle",$F:$F,AN3,$H:$H,"x",$A:$A,2)</f>
        <v>2</v>
      </c>
      <c r="AO25" s="15">
        <f>COUNTIFS($E:$E,"IBM/Oracle",$F:$F,AO3,$H:$H,"x",$A:$A,2)</f>
        <v>2</v>
      </c>
      <c r="AQ25" s="15">
        <f t="shared" si="10"/>
        <v>5</v>
      </c>
      <c r="AR25" s="15">
        <f>COUNTIFS($D:$D,"NRG",$E:$E,"IBM/Oracle",$F:$F,AR3,$H:$H,"x",$A:$A,2)</f>
        <v>0</v>
      </c>
      <c r="AS25" s="15">
        <f>COUNTIFS($D:$D,"NRG",$E:$E,"IBM/Oracle",$F:$F,AS3,$H:$H,"x",$A:$A,2)</f>
        <v>1</v>
      </c>
      <c r="AT25" s="15">
        <f>COUNTIFS($D:$D,"NRG",$E:$E,"IBM/Oracle",$F:$F,AT3,$H:$H,"x",$A:$A,2)</f>
        <v>2</v>
      </c>
      <c r="AU25" s="15">
        <f>COUNTIFS($D:$D,"NRG",$E:$E,"IBM/Oracle",$F:$F,AU3,$H:$H,"x",$A:$A,2)</f>
        <v>2</v>
      </c>
      <c r="AW25" s="15">
        <f t="shared" si="11"/>
        <v>1</v>
      </c>
      <c r="AX25" s="15">
        <f>COUNTIFS($D:$D,"THN",$E:$E,"IBM/Oracle",$F:$F,AX3,$H:$H,"x",$A:$A,2)</f>
        <v>0</v>
      </c>
      <c r="AY25" s="15">
        <f>COUNTIFS($D:$D,"THN",$E:$E,"IBM/Oracle",$F:$F,AY3,$H:$H,"x",$A:$A,2)</f>
        <v>1</v>
      </c>
      <c r="AZ25" s="15">
        <f>COUNTIFS($D:$D,"THN",$E:$E,"IBM/Oracle",$F:$F,AZ3,$H:$H,"x",$A:$A,2)</f>
        <v>0</v>
      </c>
      <c r="BA25" s="15">
        <f>COUNTIFS($D:$D,"THN",$E:$E,"IBM/Oracle",$F:$F,BA3,$H:$H,"x",$A:$A,2)</f>
        <v>0</v>
      </c>
    </row>
    <row r="26" spans="1:53" x14ac:dyDescent="0.25">
      <c r="A26" s="15">
        <v>1</v>
      </c>
      <c r="B26" s="36">
        <v>256</v>
      </c>
      <c r="C26" t="s">
        <v>34</v>
      </c>
      <c r="D26" t="s">
        <v>3</v>
      </c>
      <c r="E26" t="s">
        <v>19</v>
      </c>
      <c r="F26" s="3">
        <v>1</v>
      </c>
      <c r="G26" s="3">
        <v>1</v>
      </c>
      <c r="H26" s="4"/>
      <c r="I26" s="5" t="s">
        <v>20</v>
      </c>
      <c r="J26" s="4"/>
      <c r="K26" s="4"/>
      <c r="N26" s="17" t="s">
        <v>19</v>
      </c>
      <c r="O26" s="16" t="s">
        <v>13</v>
      </c>
      <c r="P26" s="15">
        <f t="shared" si="4"/>
        <v>35</v>
      </c>
      <c r="Q26" s="15">
        <f>COUNTIFS($E:$E,"IBM/Oracle",$F:$F,Q3,$I:$I,"x",$A:$A,1)</f>
        <v>0</v>
      </c>
      <c r="R26" s="15">
        <f>COUNTIFS($E:$E,"IBM/Oracle",$F:$F,R3,$I:$I,"x",$A:$A,1)</f>
        <v>17</v>
      </c>
      <c r="S26" s="15">
        <f>COUNTIFS($E:$E,"IBM/Oracle",$F:$F,S3,$I:$I,"x",$A:$A,1)</f>
        <v>13</v>
      </c>
      <c r="T26" s="15">
        <f>COUNTIFS($E:$E,"IBM/Oracle",$F:$F,T3,$I:$I,"x",$A:$A,1)</f>
        <v>5</v>
      </c>
      <c r="V26" s="15">
        <f t="shared" si="0"/>
        <v>23</v>
      </c>
      <c r="W26" s="15">
        <f>COUNTIFS($D:$D,"NRG",$E:$E,"IBM/Oracle",$F:$F,W3,$I:$I,"x",$A:$A,1)</f>
        <v>0</v>
      </c>
      <c r="X26" s="15">
        <f>COUNTIFS($D:$D,"NRG",$E:$E,"IBM/Oracle",$F:$F,X3,$I:$I,"x",$A:$A,1)</f>
        <v>11</v>
      </c>
      <c r="Y26" s="15">
        <f>COUNTIFS($D:$D,"NRG",$E:$E,"IBM/Oracle",$F:$F,Y3,$I:$I,"x",$A:$A,1)</f>
        <v>7</v>
      </c>
      <c r="Z26" s="15">
        <f>COUNTIFS($D:$D,"NRG",$E:$E,"IBM/Oracle",$F:$F,Z3,$I:$I,"x",$A:$A,1)</f>
        <v>5</v>
      </c>
      <c r="AB26" s="15">
        <f t="shared" si="1"/>
        <v>12</v>
      </c>
      <c r="AC26" s="15">
        <f>COUNTIFS($D:$D,"THN",$E:$E,"IBM/Oracle",$F:$F,AC3,$I:$I,"x",$A:$A,1)</f>
        <v>0</v>
      </c>
      <c r="AD26" s="15">
        <f>COUNTIFS($D:$D,"THN",$E:$E,"IBM/Oracle",$F:$F,AD3,$I:$I,"x",$A:$A,1)</f>
        <v>6</v>
      </c>
      <c r="AE26" s="15">
        <f>COUNTIFS($D:$D,"THN",$E:$E,"IBM/Oracle",$F:$F,AE3,$I:$I,"x",$A:$A,1)</f>
        <v>6</v>
      </c>
      <c r="AF26" s="15">
        <f>COUNTIFS($D:$D,"THN",$E:$E,"IBM/Oracle",$F:$F,AF3,$I:$I,"x",$A:$A,1)</f>
        <v>0</v>
      </c>
      <c r="AI26" s="17" t="s">
        <v>19</v>
      </c>
      <c r="AJ26" s="16" t="s">
        <v>13</v>
      </c>
      <c r="AK26" s="15">
        <f t="shared" si="9"/>
        <v>16</v>
      </c>
      <c r="AL26" s="15">
        <f>COUNTIFS($E:$E,"IBM/Oracle",$F:$F,AL3,$I:$I,"x",$A:$A,2)</f>
        <v>0</v>
      </c>
      <c r="AM26" s="15">
        <f>COUNTIFS($E:$E,"IBM/Oracle",$F:$F,AM3,$I:$I,"x",$A:$A,2)</f>
        <v>6</v>
      </c>
      <c r="AN26" s="15">
        <f>COUNTIFS($E:$E,"IBM/Oracle",$F:$F,AN3,$I:$I,"x",$A:$A,2)</f>
        <v>7</v>
      </c>
      <c r="AO26" s="15">
        <f>COUNTIFS($E:$E,"IBM/Oracle",$F:$F,AO3,$I:$I,"x",$A:$A,2)</f>
        <v>3</v>
      </c>
      <c r="AQ26" s="15">
        <f t="shared" si="10"/>
        <v>15</v>
      </c>
      <c r="AR26" s="15">
        <f>COUNTIFS($D:$D,"NRG",$E:$E,"IBM/Oracle",$F:$F,AR3,$I:$I,"x",$A:$A,2)</f>
        <v>0</v>
      </c>
      <c r="AS26" s="15">
        <f>COUNTIFS($D:$D,"NRG",$E:$E,"IBM/Oracle",$F:$F,AS3,$I:$I,"x",$A:$A,2)</f>
        <v>5</v>
      </c>
      <c r="AT26" s="15">
        <f>COUNTIFS($D:$D,"NRG",$E:$E,"IBM/Oracle",$F:$F,AT3,$I:$I,"x",$A:$A,2)</f>
        <v>7</v>
      </c>
      <c r="AU26" s="15">
        <f>COUNTIFS($D:$D,"NRG",$E:$E,"IBM/Oracle",$F:$F,AU3,$I:$I,"x",$A:$A,2)</f>
        <v>3</v>
      </c>
      <c r="AW26" s="15">
        <f t="shared" si="11"/>
        <v>1</v>
      </c>
      <c r="AX26" s="15">
        <f>COUNTIFS($D:$D,"THN",$E:$E,"IBM/Oracle",$F:$F,AX3,$I:$I,"x",$A:$A,2)</f>
        <v>0</v>
      </c>
      <c r="AY26" s="15">
        <f>COUNTIFS($D:$D,"THN",$E:$E,"IBM/Oracle",$F:$F,AY3,$I:$I,"x",$A:$A,2)</f>
        <v>1</v>
      </c>
      <c r="AZ26" s="15">
        <f>COUNTIFS($D:$D,"THN",$E:$E,"IBM/Oracle",$F:$F,AZ3,$I:$I,"x",$A:$A,2)</f>
        <v>0</v>
      </c>
      <c r="BA26" s="15">
        <f>COUNTIFS($D:$D,"THN",$E:$E,"IBM/Oracle",$F:$F,BA3,$I:$I,"x",$A:$A,2)</f>
        <v>0</v>
      </c>
    </row>
    <row r="27" spans="1:53" x14ac:dyDescent="0.25">
      <c r="A27" s="15">
        <v>1</v>
      </c>
      <c r="B27" s="36">
        <v>256</v>
      </c>
      <c r="C27" t="s">
        <v>34</v>
      </c>
      <c r="D27" t="s">
        <v>3</v>
      </c>
      <c r="E27" t="s">
        <v>19</v>
      </c>
      <c r="F27" s="3">
        <v>1</v>
      </c>
      <c r="G27" s="3">
        <v>3</v>
      </c>
      <c r="H27" s="4"/>
      <c r="I27" s="5"/>
      <c r="J27" s="4"/>
      <c r="K27" s="4"/>
      <c r="N27" s="17" t="s">
        <v>19</v>
      </c>
      <c r="O27" s="16" t="s">
        <v>14</v>
      </c>
      <c r="P27" s="15">
        <f t="shared" si="4"/>
        <v>27</v>
      </c>
      <c r="Q27" s="15">
        <f>COUNTIFS($E:$E,"IBM/Oracle",$F:$F,Q3,$J:$J,"x",$A:$A,1)</f>
        <v>0</v>
      </c>
      <c r="R27" s="15">
        <f>COUNTIFS($E:$E,"IBM/Oracle",$F:$F,R3,$J:$J,"x",$A:$A,1)</f>
        <v>12</v>
      </c>
      <c r="S27" s="15">
        <f>COUNTIFS($E:$E,"IBM/Oracle",$F:$F,S3,$J:$J,"x",$A:$A,1)</f>
        <v>10</v>
      </c>
      <c r="T27" s="15">
        <f>COUNTIFS($E:$E,"IBM/Oracle",$F:$F,T3,$J:$J,"x",$A:$A,1)</f>
        <v>5</v>
      </c>
      <c r="V27" s="15">
        <f t="shared" si="0"/>
        <v>14</v>
      </c>
      <c r="W27" s="15">
        <f>COUNTIFS($D:$D,"NRG",$E:$E,"IBM/Oracle",$F:$F,W3,$J:$J,"x",$A:$A,1)</f>
        <v>0</v>
      </c>
      <c r="X27" s="15">
        <f>COUNTIFS($D:$D,"NRG",$E:$E,"IBM/Oracle",$F:$F,X3,$J:$J,"x",$A:$A,1)</f>
        <v>5</v>
      </c>
      <c r="Y27" s="15">
        <f>COUNTIFS($D:$D,"NRG",$E:$E,"IBM/Oracle",$F:$F,Y3,$J:$J,"x",$A:$A,1)</f>
        <v>5</v>
      </c>
      <c r="Z27" s="15">
        <f>COUNTIFS($D:$D,"NRG",$E:$E,"IBM/Oracle",$F:$F,Z3,$J:$J,"x",$A:$A,1)</f>
        <v>4</v>
      </c>
      <c r="AB27" s="15">
        <f t="shared" si="1"/>
        <v>13</v>
      </c>
      <c r="AC27" s="15">
        <f>COUNTIFS($D:$D,"THN",$E:$E,"IBM/Oracle",$F:$F,AC3,$J:$J,"x",$A:$A,1)</f>
        <v>0</v>
      </c>
      <c r="AD27" s="15">
        <f>COUNTIFS($D:$D,"THN",$E:$E,"IBM/Oracle",$F:$F,AD3,$J:$J,"x",$A:$A,1)</f>
        <v>7</v>
      </c>
      <c r="AE27" s="15">
        <f>COUNTIFS($D:$D,"THN",$E:$E,"IBM/Oracle",$F:$F,AE3,$J:$J,"x",$A:$A,1)</f>
        <v>5</v>
      </c>
      <c r="AF27" s="15">
        <f>COUNTIFS($D:$D,"THN",$E:$E,"IBM/Oracle",$F:$F,AF3,$J:$J,"x",$A:$A,1)</f>
        <v>1</v>
      </c>
      <c r="AI27" s="17" t="s">
        <v>19</v>
      </c>
      <c r="AJ27" s="16" t="s">
        <v>14</v>
      </c>
      <c r="AK27" s="15">
        <f t="shared" si="9"/>
        <v>11</v>
      </c>
      <c r="AL27" s="15">
        <f>COUNTIFS($E:$E,"IBM/Oracle",$F:$F,AL3,$J:$J,"x",$A:$A,2)</f>
        <v>0</v>
      </c>
      <c r="AM27" s="15">
        <f>COUNTIFS($E:$E,"IBM/Oracle",$F:$F,AM3,$J:$J,"x",$A:$A,2)</f>
        <v>4</v>
      </c>
      <c r="AN27" s="15">
        <f>COUNTIFS($E:$E,"IBM/Oracle",$F:$F,AN3,$J:$J,"x",$A:$A,2)</f>
        <v>6</v>
      </c>
      <c r="AO27" s="15">
        <f>COUNTIFS($E:$E,"IBM/Oracle",$F:$F,AO3,$J:$J,"x",$A:$A,2)</f>
        <v>1</v>
      </c>
      <c r="AQ27" s="15">
        <f t="shared" si="10"/>
        <v>8</v>
      </c>
      <c r="AR27" s="15">
        <f>COUNTIFS($D:$D,"NRG",$E:$E,"IBM/Oracle",$F:$F,AR3,$J:$J,"x",$A:$A,2)</f>
        <v>0</v>
      </c>
      <c r="AS27" s="15">
        <f>COUNTIFS($D:$D,"NRG",$E:$E,"IBM/Oracle",$F:$F,AS3,$J:$J,"x",$A:$A,2)</f>
        <v>1</v>
      </c>
      <c r="AT27" s="15">
        <f>COUNTIFS($D:$D,"NRG",$E:$E,"IBM/Oracle",$F:$F,AT3,$J:$J,"x",$A:$A,2)</f>
        <v>6</v>
      </c>
      <c r="AU27" s="15">
        <f>COUNTIFS($D:$D,"NRG",$E:$E,"IBM/Oracle",$F:$F,AU3,$J:$J,"x",$A:$A,2)</f>
        <v>1</v>
      </c>
      <c r="AW27" s="15">
        <f t="shared" si="11"/>
        <v>3</v>
      </c>
      <c r="AX27" s="15">
        <f>COUNTIFS($D:$D,"THN",$E:$E,"IBM/Oracle",$F:$F,AX3,$J:$J,"x",$A:$A,2)</f>
        <v>0</v>
      </c>
      <c r="AY27" s="15">
        <f>COUNTIFS($D:$D,"THN",$E:$E,"IBM/Oracle",$F:$F,AY3,$J:$J,"x",$A:$A,2)</f>
        <v>3</v>
      </c>
      <c r="AZ27" s="15">
        <f>COUNTIFS($D:$D,"THN",$E:$E,"IBM/Oracle",$F:$F,AZ3,$J:$J,"x",$A:$A,2)</f>
        <v>0</v>
      </c>
      <c r="BA27" s="15">
        <f>COUNTIFS($D:$D,"THN",$E:$E,"IBM/Oracle",$F:$F,BA3,$J:$J,"x",$A:$A,2)</f>
        <v>0</v>
      </c>
    </row>
    <row r="28" spans="1:53" x14ac:dyDescent="0.25">
      <c r="A28" s="15">
        <v>1</v>
      </c>
      <c r="B28" s="36">
        <v>256</v>
      </c>
      <c r="C28" t="s">
        <v>34</v>
      </c>
      <c r="D28" t="s">
        <v>3</v>
      </c>
      <c r="E28" t="s">
        <v>19</v>
      </c>
      <c r="F28" s="3">
        <v>3</v>
      </c>
      <c r="G28" s="3">
        <v>3</v>
      </c>
      <c r="H28" s="4"/>
      <c r="I28" s="5" t="s">
        <v>30</v>
      </c>
      <c r="J28" s="4"/>
      <c r="K28" s="4"/>
      <c r="N28" s="17" t="s">
        <v>19</v>
      </c>
      <c r="O28" s="16" t="s">
        <v>22</v>
      </c>
      <c r="P28" s="15">
        <f t="shared" si="4"/>
        <v>13</v>
      </c>
      <c r="Q28" s="15">
        <f>COUNTIFS($E:$E,"IBM/Oracle",$F:$F,Q3,$H:$H,"x",$I:$I,"x",$A:$A,1)</f>
        <v>0</v>
      </c>
      <c r="R28" s="15">
        <f>COUNTIFS($E:$E,"IBM/Oracle",$F:$F,R3,$H:$H,"x",$I:$I,"x",$A:$A,1)</f>
        <v>4</v>
      </c>
      <c r="S28" s="15">
        <f>COUNTIFS($E:$E,"IBM/Oracle",$F:$F,S3,$H:$H,"x",$I:$I,"x",$A:$A,1)</f>
        <v>6</v>
      </c>
      <c r="T28" s="15">
        <f>COUNTIFS($E:$E,"IBM/Oracle",$F:$F,T3,$H:$H,"x",$I:$I,"x",$A:$A,1)</f>
        <v>3</v>
      </c>
      <c r="V28" s="15">
        <f t="shared" si="0"/>
        <v>8</v>
      </c>
      <c r="W28" s="15">
        <f>COUNTIFS($D:$D,"NRG",$E:$E,"IBM/Oracle",$F:$F,W3,$H:$H,"x",$I:$I,"x",$A:$A,1)</f>
        <v>0</v>
      </c>
      <c r="X28" s="15">
        <f>COUNTIFS($D:$D,"NRG",$E:$E,"IBM/Oracle",$F:$F,X3,$H:$H,"x",$I:$I,"x",$A:$A,1)</f>
        <v>3</v>
      </c>
      <c r="Y28" s="15">
        <f>COUNTIFS($D:$D,"NRG",$E:$E,"IBM/Oracle",$F:$F,Y3,$H:$H,"x",$I:$I,"x",$A:$A,1)</f>
        <v>2</v>
      </c>
      <c r="Z28" s="15">
        <f>COUNTIFS($D:$D,"NRG",$E:$E,"IBM/Oracle",$F:$F,Z3,$H:$H,"x",$I:$I,"x",$A:$A,1)</f>
        <v>3</v>
      </c>
      <c r="AB28" s="15">
        <f t="shared" si="1"/>
        <v>5</v>
      </c>
      <c r="AC28" s="15">
        <f>COUNTIFS($D:$D,"THN",$E:$E,"IBM/Oracle",$F:$F,AC3,$H:$H,"x",$I:$I,"x",$A:$A,1)</f>
        <v>0</v>
      </c>
      <c r="AD28" s="15">
        <f>COUNTIFS($D:$D,"THN",$E:$E,"IBM/Oracle",$F:$F,AD3,$H:$H,"x",$I:$I,"x",$A:$A,1)</f>
        <v>1</v>
      </c>
      <c r="AE28" s="15">
        <f>COUNTIFS($D:$D,"THN",$E:$E,"IBM/Oracle",$F:$F,AE3,$H:$H,"x",$I:$I,"x",$A:$A,1)</f>
        <v>4</v>
      </c>
      <c r="AF28" s="15">
        <f>COUNTIFS($D:$D,"THN",$E:$E,"IBM/Oracle",$F:$F,AF3,$H:$H,"x",$I:$I,"x",$A:$A,1)</f>
        <v>0</v>
      </c>
      <c r="AI28" s="17" t="s">
        <v>19</v>
      </c>
      <c r="AJ28" s="16" t="s">
        <v>22</v>
      </c>
      <c r="AK28" s="15">
        <f t="shared" si="9"/>
        <v>5</v>
      </c>
      <c r="AL28" s="15">
        <f>COUNTIFS($E:$E,"IBM/Oracle",$F:$F,AL3,$H:$H,"x",$I:$I,"x",$A:$A,2)</f>
        <v>0</v>
      </c>
      <c r="AM28" s="15">
        <f>COUNTIFS($E:$E,"IBM/Oracle",$F:$F,AM3,$H:$H,"x",$I:$I,"x",$A:$A,2)</f>
        <v>2</v>
      </c>
      <c r="AN28" s="15">
        <f>COUNTIFS($E:$E,"IBM/Oracle",$F:$F,AN3,$H:$H,"x",$I:$I,"x",$A:$A,2)</f>
        <v>2</v>
      </c>
      <c r="AO28" s="15">
        <f>COUNTIFS($E:$E,"IBM/Oracle",$F:$F,AO3,$H:$H,"x",$I:$I,"x",$A:$A,2)</f>
        <v>1</v>
      </c>
      <c r="AQ28" s="15">
        <f t="shared" si="10"/>
        <v>4</v>
      </c>
      <c r="AR28" s="15">
        <f>COUNTIFS($D:$D,"NRG",$E:$E,"IBM/Oracle",$F:$F,AR3,$H:$H,"x",$I:$I,"x",$A:$A,2)</f>
        <v>0</v>
      </c>
      <c r="AS28" s="15">
        <f>COUNTIFS($D:$D,"NRG",$E:$E,"IBM/Oracle",$F:$F,AS3,$H:$H,"x",$I:$I,"x",$A:$A,2)</f>
        <v>1</v>
      </c>
      <c r="AT28" s="15">
        <f>COUNTIFS($D:$D,"NRG",$E:$E,"IBM/Oracle",$F:$F,AT3,$H:$H,"x",$I:$I,"x",$A:$A,2)</f>
        <v>2</v>
      </c>
      <c r="AU28" s="15">
        <f>COUNTIFS($D:$D,"NRG",$E:$E,"IBM/Oracle",$F:$F,AU3,$H:$H,"x",$I:$I,"x",$A:$A,2)</f>
        <v>1</v>
      </c>
      <c r="AW28" s="15">
        <f t="shared" si="11"/>
        <v>1</v>
      </c>
      <c r="AX28" s="15">
        <f>COUNTIFS($D:$D,"THN",$E:$E,"IBM/Oracle",$F:$F,AX3,$H:$H,"x",$I:$I,"x",$A:$A,2)</f>
        <v>0</v>
      </c>
      <c r="AY28" s="15">
        <f>COUNTIFS($D:$D,"THN",$E:$E,"IBM/Oracle",$F:$F,AY3,$H:$H,"x",$I:$I,"x",$A:$A,2)</f>
        <v>1</v>
      </c>
      <c r="AZ28" s="15">
        <f>COUNTIFS($D:$D,"THN",$E:$E,"IBM/Oracle",$F:$F,AZ3,$H:$H,"x",$I:$I,"x",$A:$A,2)</f>
        <v>0</v>
      </c>
      <c r="BA28" s="15">
        <f>COUNTIFS($D:$D,"THN",$E:$E,"IBM/Oracle",$F:$F,BA3,$H:$H,"x",$I:$I,"x",$A:$A,2)</f>
        <v>0</v>
      </c>
    </row>
    <row r="29" spans="1:53" x14ac:dyDescent="0.25">
      <c r="A29" s="15">
        <v>1</v>
      </c>
      <c r="B29" s="36">
        <v>233</v>
      </c>
      <c r="C29" t="s">
        <v>35</v>
      </c>
      <c r="D29" t="s">
        <v>3</v>
      </c>
      <c r="E29" t="s">
        <v>19</v>
      </c>
      <c r="F29" s="3">
        <v>3</v>
      </c>
      <c r="G29" s="3">
        <v>2</v>
      </c>
      <c r="H29" s="4" t="s">
        <v>20</v>
      </c>
      <c r="I29" s="4" t="s">
        <v>20</v>
      </c>
      <c r="J29" s="4" t="s">
        <v>20</v>
      </c>
      <c r="K29" s="4"/>
      <c r="N29" s="17" t="s">
        <v>19</v>
      </c>
      <c r="O29" s="16" t="s">
        <v>23</v>
      </c>
      <c r="P29" s="15">
        <f t="shared" si="4"/>
        <v>15</v>
      </c>
      <c r="Q29" s="15">
        <f>COUNTIFS($E:$E,"IBM/Oracle",$F:$F,Q3,$H:$H,"x",$J:$J,"x",$A:$A,1)</f>
        <v>0</v>
      </c>
      <c r="R29" s="15">
        <f>COUNTIFS($E:$E,"IBM/Oracle",$F:$F,R3,$H:$H,"x",$J:$J,"x",$A:$A,1)</f>
        <v>6</v>
      </c>
      <c r="S29" s="15">
        <f>COUNTIFS($E:$E,"IBM/Oracle",$F:$F,S3,$H:$H,"x",$J:$J,"x",$A:$A,1)</f>
        <v>6</v>
      </c>
      <c r="T29" s="15">
        <f>COUNTIFS($E:$E,"IBM/Oracle",$F:$F,T3,$H:$H,"x",$J:$J,"x",$A:$A,1)</f>
        <v>3</v>
      </c>
      <c r="V29" s="15">
        <f t="shared" si="0"/>
        <v>8</v>
      </c>
      <c r="W29" s="15">
        <f>COUNTIFS($D:$D,"NRG",$E:$E,"IBM/Oracle",$F:$F,W3,$H:$H,"x",$J:$J,"x",$A:$A,1)</f>
        <v>0</v>
      </c>
      <c r="X29" s="15">
        <f>COUNTIFS($D:$D,"NRG",$E:$E,"IBM/Oracle",$F:$F,X3,$H:$H,"x",$J:$J,"x",$A:$A,1)</f>
        <v>3</v>
      </c>
      <c r="Y29" s="15">
        <f>COUNTIFS($D:$D,"NRG",$E:$E,"IBM/Oracle",$F:$F,Y3,$H:$H,"x",$J:$J,"x",$A:$A,1)</f>
        <v>2</v>
      </c>
      <c r="Z29" s="15">
        <f>COUNTIFS($D:$D,"NRG",$E:$E,"IBM/Oracle",$F:$F,Z3,$H:$H,"x",$J:$J,"x",$A:$A,1)</f>
        <v>3</v>
      </c>
      <c r="AB29" s="15">
        <f t="shared" si="1"/>
        <v>7</v>
      </c>
      <c r="AC29" s="15">
        <f>COUNTIFS($D:$D,"THN",$E:$E,"IBM/Oracle",$F:$F,AC3,$H:$H,"x",$J:$J,"x",$A:$A,1)</f>
        <v>0</v>
      </c>
      <c r="AD29" s="15">
        <f>COUNTIFS($D:$D,"THN",$E:$E,"IBM/Oracle",$F:$F,AD3,$H:$H,"x",$J:$J,"x",$A:$A,1)</f>
        <v>3</v>
      </c>
      <c r="AE29" s="15">
        <f>COUNTIFS($D:$D,"THN",$E:$E,"IBM/Oracle",$F:$F,AE3,$H:$H,"x",$J:$J,"x",$A:$A,1)</f>
        <v>4</v>
      </c>
      <c r="AF29" s="15">
        <f>COUNTIFS($D:$D,"THN",$E:$E,"IBM/Oracle",$F:$F,AF3,$H:$H,"x",$J:$J,"x",$A:$A,1)</f>
        <v>0</v>
      </c>
      <c r="AI29" s="17" t="s">
        <v>19</v>
      </c>
      <c r="AJ29" s="16" t="s">
        <v>23</v>
      </c>
      <c r="AK29" s="15">
        <f t="shared" si="9"/>
        <v>4</v>
      </c>
      <c r="AL29" s="15">
        <f>COUNTIFS($E:$E,"IBM/Oracle",$F:$F,AL3,$H:$H,"x",$J:$J,"x",$A:$A,2)</f>
        <v>0</v>
      </c>
      <c r="AM29" s="15">
        <f>COUNTIFS($E:$E,"IBM/Oracle",$F:$F,AM3,$H:$H,"x",$J:$J,"x",$A:$A,2)</f>
        <v>1</v>
      </c>
      <c r="AN29" s="15">
        <f>COUNTIFS($E:$E,"IBM/Oracle",$F:$F,AN3,$H:$H,"x",$J:$J,"x",$A:$A,2)</f>
        <v>2</v>
      </c>
      <c r="AO29" s="15">
        <f>COUNTIFS($E:$E,"IBM/Oracle",$F:$F,AO3,$H:$H,"x",$J:$J,"x",$A:$A,2)</f>
        <v>1</v>
      </c>
      <c r="AQ29" s="15">
        <f t="shared" si="10"/>
        <v>3</v>
      </c>
      <c r="AR29" s="15">
        <f>COUNTIFS($D:$D,"NRG",$E:$E,"IBM/Oracle",$F:$F,AR3,$H:$H,"x",$J:$J,"x",$A:$A,2)</f>
        <v>0</v>
      </c>
      <c r="AS29" s="15">
        <f>COUNTIFS($D:$D,"NRG",$E:$E,"IBM/Oracle",$F:$F,AS3,$H:$H,"x",$J:$J,"x",$A:$A,2)</f>
        <v>0</v>
      </c>
      <c r="AT29" s="15">
        <f>COUNTIFS($D:$D,"NRG",$E:$E,"IBM/Oracle",$F:$F,AT3,$H:$H,"x",$J:$J,"x",$A:$A,2)</f>
        <v>2</v>
      </c>
      <c r="AU29" s="15">
        <f>COUNTIFS($D:$D,"NRG",$E:$E,"IBM/Oracle",$F:$F,AU3,$H:$H,"x",$J:$J,"x",$A:$A,2)</f>
        <v>1</v>
      </c>
      <c r="AW29" s="15">
        <f t="shared" si="11"/>
        <v>1</v>
      </c>
      <c r="AX29" s="15">
        <f>COUNTIFS($D:$D,"THN",$E:$E,"IBM/Oracle",$F:$F,AX3,$H:$H,"x",$J:$J,"x",$A:$A,2)</f>
        <v>0</v>
      </c>
      <c r="AY29" s="15">
        <f>COUNTIFS($D:$D,"THN",$E:$E,"IBM/Oracle",$F:$F,AY3,$H:$H,"x",$J:$J,"x",$A:$A,2)</f>
        <v>1</v>
      </c>
      <c r="AZ29" s="15">
        <f>COUNTIFS($D:$D,"THN",$E:$E,"IBM/Oracle",$F:$F,AZ3,$H:$H,"x",$J:$J,"x",$A:$A,2)</f>
        <v>0</v>
      </c>
      <c r="BA29" s="15">
        <f>COUNTIFS($D:$D,"THN",$E:$E,"IBM/Oracle",$F:$F,BA3,$H:$H,"x",$J:$J,"x",$A:$A,2)</f>
        <v>0</v>
      </c>
    </row>
    <row r="30" spans="1:53" x14ac:dyDescent="0.25">
      <c r="A30" s="15">
        <v>1</v>
      </c>
      <c r="B30" s="36">
        <v>233</v>
      </c>
      <c r="C30" t="s">
        <v>35</v>
      </c>
      <c r="D30" t="s">
        <v>3</v>
      </c>
      <c r="E30" t="s">
        <v>19</v>
      </c>
      <c r="F30" s="3">
        <v>3</v>
      </c>
      <c r="G30" s="3">
        <v>2</v>
      </c>
      <c r="H30" s="4" t="s">
        <v>20</v>
      </c>
      <c r="I30" s="4" t="s">
        <v>20</v>
      </c>
      <c r="J30" s="4" t="s">
        <v>20</v>
      </c>
      <c r="K30" s="4"/>
      <c r="N30" s="17" t="s">
        <v>19</v>
      </c>
      <c r="O30" s="16" t="s">
        <v>24</v>
      </c>
      <c r="P30" s="15">
        <f t="shared" si="4"/>
        <v>21</v>
      </c>
      <c r="Q30" s="15">
        <f>COUNTIFS($E:$E,"IBM/Oracle",$F:$F,Q3,$I:$I,"x",$J:$J,"x",$A:$A,1)</f>
        <v>0</v>
      </c>
      <c r="R30" s="15">
        <f>COUNTIFS($E:$E,"IBM/Oracle",$F:$F,R3,$I:$I,"x",$J:$J,"x",$A:$A,1)</f>
        <v>8</v>
      </c>
      <c r="S30" s="15">
        <f>COUNTIFS($E:$E,"IBM/Oracle",$F:$F,S3,$I:$I,"x",$J:$J,"x",$A:$A,1)</f>
        <v>9</v>
      </c>
      <c r="T30" s="15">
        <f>COUNTIFS($E:$E,"IBM/Oracle",$F:$F,T3,$I:$I,"x",$J:$J,"x",$A:$A,1)</f>
        <v>4</v>
      </c>
      <c r="V30" s="15">
        <f t="shared" si="0"/>
        <v>14</v>
      </c>
      <c r="W30" s="15">
        <f>COUNTIFS($D:$D,"NRG",$E:$E,"IBM/Oracle",$F:$F,W3,$I:$I,"x",$J:$J,"x",$A:$A,1)</f>
        <v>0</v>
      </c>
      <c r="X30" s="15">
        <f>COUNTIFS($D:$D,"NRG",$E:$E,"IBM/Oracle",$F:$F,X3,$I:$I,"x",$J:$J,"x",$A:$A,1)</f>
        <v>5</v>
      </c>
      <c r="Y30" s="15">
        <f>COUNTIFS($D:$D,"NRG",$E:$E,"IBM/Oracle",$F:$F,Y3,$I:$I,"x",$J:$J,"x",$A:$A,1)</f>
        <v>5</v>
      </c>
      <c r="Z30" s="15">
        <f>COUNTIFS($D:$D,"NRG",$E:$E,"IBM/Oracle",$F:$F,Z3,$I:$I,"x",$J:$J,"x",$A:$A,1)</f>
        <v>4</v>
      </c>
      <c r="AB30" s="15">
        <f t="shared" si="1"/>
        <v>7</v>
      </c>
      <c r="AC30" s="15">
        <f>COUNTIFS($D:$D,"THN",$E:$E,"IBM/Oracle",$F:$F,AC3,$I:$I,"x",$J:$J,"x",$A:$A,1)</f>
        <v>0</v>
      </c>
      <c r="AD30" s="15">
        <f>COUNTIFS($D:$D,"THN",$E:$E,"IBM/Oracle",$F:$F,AD3,$I:$I,"x",$J:$J,"x",$A:$A,1)</f>
        <v>3</v>
      </c>
      <c r="AE30" s="15">
        <f>COUNTIFS($D:$D,"THN",$E:$E,"IBM/Oracle",$F:$F,AE3,$I:$I,"x",$J:$J,"x",$A:$A,1)</f>
        <v>4</v>
      </c>
      <c r="AF30" s="15">
        <f>COUNTIFS($D:$D,"THN",$E:$E,"IBM/Oracle",$F:$F,AF3,$I:$I,"x",$J:$J,"x",$A:$A,1)</f>
        <v>0</v>
      </c>
      <c r="AI30" s="17" t="s">
        <v>19</v>
      </c>
      <c r="AJ30" s="16" t="s">
        <v>24</v>
      </c>
      <c r="AK30" s="15">
        <f t="shared" si="9"/>
        <v>8</v>
      </c>
      <c r="AL30" s="15">
        <f>COUNTIFS($E:$E,"IBM/Oracle",$F:$F,AL3,$I:$I,"x",$J:$J,"x",$A:$A,2)</f>
        <v>0</v>
      </c>
      <c r="AM30" s="15">
        <f>COUNTIFS($E:$E,"IBM/Oracle",$F:$F,AM3,$I:$I,"x",$J:$J,"x",$A:$A,2)</f>
        <v>2</v>
      </c>
      <c r="AN30" s="15">
        <f>COUNTIFS($E:$E,"IBM/Oracle",$F:$F,AN3,$I:$I,"x",$J:$J,"x",$A:$A,2)</f>
        <v>5</v>
      </c>
      <c r="AO30" s="15">
        <f>COUNTIFS($E:$E,"IBM/Oracle",$F:$F,AO3,$I:$I,"x",$J:$J,"x",$A:$A,2)</f>
        <v>1</v>
      </c>
      <c r="AQ30" s="15">
        <f t="shared" si="10"/>
        <v>7</v>
      </c>
      <c r="AR30" s="15">
        <f>COUNTIFS($D:$D,"NRG",$E:$E,"IBM/Oracle",$F:$F,AR3,$I:$I,"x",$J:$J,"x",$A:$A,2)</f>
        <v>0</v>
      </c>
      <c r="AS30" s="15">
        <f>COUNTIFS($D:$D,"NRG",$E:$E,"IBM/Oracle",$F:$F,AS3,$I:$I,"x",$J:$J,"x",$A:$A,2)</f>
        <v>1</v>
      </c>
      <c r="AT30" s="15">
        <f>COUNTIFS($D:$D,"NRG",$E:$E,"IBM/Oracle",$F:$F,AT3,$I:$I,"x",$J:$J,"x",$A:$A,2)</f>
        <v>5</v>
      </c>
      <c r="AU30" s="15">
        <f>COUNTIFS($D:$D,"NRG",$E:$E,"IBM/Oracle",$F:$F,AU3,$I:$I,"x",$J:$J,"x",$A:$A,2)</f>
        <v>1</v>
      </c>
      <c r="AW30" s="15">
        <f t="shared" si="11"/>
        <v>1</v>
      </c>
      <c r="AX30" s="15">
        <f>COUNTIFS($D:$D,"THN",$E:$E,"IBM/Oracle",$F:$F,AX3,$I:$I,"x",$J:$J,"x",$A:$A,2)</f>
        <v>0</v>
      </c>
      <c r="AY30" s="15">
        <f>COUNTIFS($D:$D,"THN",$E:$E,"IBM/Oracle",$F:$F,AY3,$I:$I,"x",$J:$J,"x",$A:$A,2)</f>
        <v>1</v>
      </c>
      <c r="AZ30" s="15">
        <f>COUNTIFS($D:$D,"THN",$E:$E,"IBM/Oracle",$F:$F,AZ3,$I:$I,"x",$J:$J,"x",$A:$A,2)</f>
        <v>0</v>
      </c>
      <c r="BA30" s="15">
        <f>COUNTIFS($D:$D,"THN",$E:$E,"IBM/Oracle",$F:$F,BA3,$I:$I,"x",$J:$J,"x",$A:$A,2)</f>
        <v>0</v>
      </c>
    </row>
    <row r="31" spans="1:53" x14ac:dyDescent="0.25">
      <c r="A31" s="15">
        <v>1</v>
      </c>
      <c r="B31" s="36">
        <v>233</v>
      </c>
      <c r="C31" t="s">
        <v>35</v>
      </c>
      <c r="D31" t="s">
        <v>3</v>
      </c>
      <c r="E31" t="s">
        <v>19</v>
      </c>
      <c r="F31" s="3">
        <v>2</v>
      </c>
      <c r="G31" s="3">
        <v>3</v>
      </c>
      <c r="H31" s="4"/>
      <c r="I31" s="4" t="s">
        <v>20</v>
      </c>
      <c r="J31" s="4" t="s">
        <v>20</v>
      </c>
      <c r="K31" s="4"/>
      <c r="N31" s="17" t="s">
        <v>19</v>
      </c>
      <c r="O31" s="16" t="s">
        <v>26</v>
      </c>
      <c r="P31" s="15">
        <f t="shared" si="4"/>
        <v>13</v>
      </c>
      <c r="Q31" s="15">
        <f>COUNTIFS($E:$E,"IBM/Oracle",$F:$F,Q3,$I:$I,"x",$J:$J,"x",$H:$H,"x",$A:$A,1)</f>
        <v>0</v>
      </c>
      <c r="R31" s="15">
        <f>COUNTIFS($E:$E,"IBM/Oracle",$F:$F,R3,$I:$I,"x",$J:$J,"x",$H:$H,"x",$A:$A,1)</f>
        <v>4</v>
      </c>
      <c r="S31" s="15">
        <f>COUNTIFS($E:$E,"IBM/Oracle",$F:$F,S3,$I:$I,"x",$J:$J,"x",$H:$H,"x",$A:$A,1)</f>
        <v>6</v>
      </c>
      <c r="T31" s="15">
        <f>COUNTIFS($E:$E,"IBM/Oracle",$F:$F,T3,$I:$I,"x",$J:$J,"x",$H:$H,"x",$A:$A,1)</f>
        <v>3</v>
      </c>
      <c r="V31" s="15">
        <f t="shared" si="0"/>
        <v>8</v>
      </c>
      <c r="W31" s="15">
        <f>COUNTIFS($D:$D,"NRG",$E:$E,"IBM/Oracle",$F:$F,W3,$I:$I,"x",$J:$J,"x",$H:$H,"x",$A:$A,1)</f>
        <v>0</v>
      </c>
      <c r="X31" s="15">
        <f>COUNTIFS($D:$D,"NRG",$E:$E,"IBM/Oracle",$F:$F,X3,$I:$I,"x",$J:$J,"x",$H:$H,"x",$A:$A,1)</f>
        <v>3</v>
      </c>
      <c r="Y31" s="15">
        <f>COUNTIFS($D:$D,"NRG",$E:$E,"IBM/Oracle",$F:$F,Y3,$I:$I,"x",$J:$J,"x",$H:$H,"x",$A:$A,1)</f>
        <v>2</v>
      </c>
      <c r="Z31" s="15">
        <f>COUNTIFS($D:$D,"NRG",$E:$E,"IBM/Oracle",$F:$F,Z3,$I:$I,"x",$J:$J,"x",$H:$H,"x",$A:$A,1)</f>
        <v>3</v>
      </c>
      <c r="AB31" s="15">
        <f t="shared" si="1"/>
        <v>5</v>
      </c>
      <c r="AC31" s="15">
        <f>COUNTIFS($D:$D,"THN",$E:$E,"IBM/Oracle",$F:$F,AC3,$I:$I,"x",$J:$J,"x",$H:$H,"x",$A:$A,1)</f>
        <v>0</v>
      </c>
      <c r="AD31" s="15">
        <f>COUNTIFS($D:$D,"THN",$E:$E,"IBM/Oracle",$F:$F,AD3,$I:$I,"x",$J:$J,"x",$H:$H,"x",$A:$A,1)</f>
        <v>1</v>
      </c>
      <c r="AE31" s="15">
        <f>COUNTIFS($D:$D,"THN",$E:$E,"IBM/Oracle",$F:$F,AE3,$I:$I,"x",$J:$J,"x",$H:$H,"x",$A:$A,1)</f>
        <v>4</v>
      </c>
      <c r="AF31" s="15">
        <f>COUNTIFS($D:$D,"THN",$E:$E,"IBM/Oracle",$F:$F,AF3,$I:$I,"x",$J:$J,"x",$H:$H,"x",$A:$A,1)</f>
        <v>0</v>
      </c>
      <c r="AI31" s="17" t="s">
        <v>19</v>
      </c>
      <c r="AJ31" s="16" t="s">
        <v>26</v>
      </c>
      <c r="AK31" s="15">
        <f t="shared" si="9"/>
        <v>4</v>
      </c>
      <c r="AL31" s="15">
        <f>COUNTIFS($E:$E,"IBM/Oracle",$F:$F,AL3,$I:$I,"x",$J:$J,"x",$H:$H,"x",$A:$A,2)</f>
        <v>0</v>
      </c>
      <c r="AM31" s="15">
        <f>COUNTIFS($E:$E,"IBM/Oracle",$F:$F,AM3,$I:$I,"x",$J:$J,"x",$H:$H,"x",$A:$A,2)</f>
        <v>1</v>
      </c>
      <c r="AN31" s="15">
        <f>COUNTIFS($E:$E,"IBM/Oracle",$F:$F,AN3,$I:$I,"x",$J:$J,"x",$H:$H,"x",$A:$A,2)</f>
        <v>2</v>
      </c>
      <c r="AO31" s="15">
        <f>COUNTIFS($E:$E,"IBM/Oracle",$F:$F,AO3,$I:$I,"x",$J:$J,"x",$H:$H,"x",$A:$A,2)</f>
        <v>1</v>
      </c>
      <c r="AQ31" s="15">
        <f t="shared" si="10"/>
        <v>3</v>
      </c>
      <c r="AR31" s="15">
        <f>COUNTIFS($D:$D,"NRG",$E:$E,"IBM/Oracle",$F:$F,AR3,$I:$I,"x",$J:$J,"x",$H:$H,"x",$A:$A,2)</f>
        <v>0</v>
      </c>
      <c r="AS31" s="15">
        <f>COUNTIFS($D:$D,"NRG",$E:$E,"IBM/Oracle",$F:$F,AS3,$I:$I,"x",$J:$J,"x",$H:$H,"x",$A:$A,2)</f>
        <v>0</v>
      </c>
      <c r="AT31" s="15">
        <f>COUNTIFS($D:$D,"NRG",$E:$E,"IBM/Oracle",$F:$F,AT3,$I:$I,"x",$J:$J,"x",$H:$H,"x",$A:$A,2)</f>
        <v>2</v>
      </c>
      <c r="AU31" s="15">
        <f>COUNTIFS($D:$D,"NRG",$E:$E,"IBM/Oracle",$F:$F,AU3,$I:$I,"x",$J:$J,"x",$H:$H,"x",$A:$A,2)</f>
        <v>1</v>
      </c>
      <c r="AW31" s="15">
        <f t="shared" si="11"/>
        <v>1</v>
      </c>
      <c r="AX31" s="15">
        <f>COUNTIFS($D:$D,"THN",$E:$E,"IBM/Oracle",$F:$F,AX3,$I:$I,"x",$J:$J,"x",$H:$H,"x",$A:$A,2)</f>
        <v>0</v>
      </c>
      <c r="AY31" s="15">
        <f>COUNTIFS($D:$D,"THN",$E:$E,"IBM/Oracle",$F:$F,AY3,$I:$I,"x",$J:$J,"x",$H:$H,"x",$A:$A,2)</f>
        <v>1</v>
      </c>
      <c r="AZ31" s="15">
        <f>COUNTIFS($D:$D,"THN",$E:$E,"IBM/Oracle",$F:$F,AZ3,$I:$I,"x",$J:$J,"x",$H:$H,"x",$A:$A,2)</f>
        <v>0</v>
      </c>
      <c r="BA31" s="15">
        <f>COUNTIFS($D:$D,"THN",$E:$E,"IBM/Oracle",$F:$F,BA3,$I:$I,"x",$J:$J,"x",$H:$H,"x",$A:$A,2)</f>
        <v>0</v>
      </c>
    </row>
    <row r="32" spans="1:53" x14ac:dyDescent="0.25">
      <c r="A32" s="15">
        <v>1</v>
      </c>
      <c r="B32" s="36">
        <v>233</v>
      </c>
      <c r="C32" t="s">
        <v>35</v>
      </c>
      <c r="D32" t="s">
        <v>3</v>
      </c>
      <c r="E32" t="s">
        <v>19</v>
      </c>
      <c r="F32" s="3">
        <v>2</v>
      </c>
      <c r="G32" s="3">
        <v>3</v>
      </c>
      <c r="H32" s="4"/>
      <c r="I32" s="5" t="s">
        <v>20</v>
      </c>
      <c r="J32" s="4" t="s">
        <v>20</v>
      </c>
      <c r="K32" s="4"/>
      <c r="N32" s="17" t="s">
        <v>19</v>
      </c>
      <c r="O32" s="16" t="s">
        <v>27</v>
      </c>
      <c r="P32" s="15">
        <f t="shared" si="4"/>
        <v>8</v>
      </c>
      <c r="Q32" s="15">
        <f>COUNTIFS($E:$E,"IBM/Oracle",$F:$F,Q3,$I:$I,"",$J:$J,"",$H:$H,"",$A:$A,1)</f>
        <v>0</v>
      </c>
      <c r="R32" s="15">
        <f>COUNTIFS($E:$E,"IBM/Oracle",$F:$F,R3,$I:$I,"",$J:$J,"",$H:$H,"",$A:$A,1)</f>
        <v>6</v>
      </c>
      <c r="S32" s="15">
        <f>COUNTIFS($E:$E,"IBM/Oracle",$F:$F,S3,$I:$I,"",$J:$J,"",$H:$H,"",$A:$A,1)</f>
        <v>2</v>
      </c>
      <c r="T32" s="15">
        <f>COUNTIFS($E:$E,"IBM/Oracle",$F:$F,T3,$I:$I,"",$J:$J,"",$H:$H,"",$A:$A,1)</f>
        <v>0</v>
      </c>
      <c r="V32" s="15">
        <f t="shared" si="0"/>
        <v>5</v>
      </c>
      <c r="W32" s="15">
        <f>COUNTIFS($D:$D,"NRG",$E:$E,"IBM/Oracle",$F:$F,W3,$I:$I,"",$J:$J,"",$H:$H,"",$A:$A,1)</f>
        <v>0</v>
      </c>
      <c r="X32" s="15">
        <f>COUNTIFS($D:$D,"NRG",$E:$E,"IBM/Oracle",$F:$F,X3,$I:$I,"",$J:$J,"",$H:$H,"",$A:$A,1)</f>
        <v>4</v>
      </c>
      <c r="Y32" s="15">
        <f>COUNTIFS($D:$D,"NRG",$E:$E,"IBM/Oracle",$F:$F,Y3,$I:$I,"",$J:$J,"",$H:$H,"",$A:$A,1)</f>
        <v>1</v>
      </c>
      <c r="Z32" s="15">
        <f>COUNTIFS($D:$D,"NRG",$E:$E,"IBM/Oracle",$F:$F,Z3,$I:$I,"",$J:$J,"",$H:$H,"",$A:$A,1)</f>
        <v>0</v>
      </c>
      <c r="AB32" s="15">
        <f t="shared" si="1"/>
        <v>3</v>
      </c>
      <c r="AC32" s="15">
        <f>COUNTIFS($D:$D,"THN",$E:$E,"IBM/Oracle",$F:$F,AC3,$I:$I,"",$J:$J,"",$H:$H,"",$A:$A,1)</f>
        <v>0</v>
      </c>
      <c r="AD32" s="15">
        <f>COUNTIFS($D:$D,"THN",$E:$E,"IBM/Oracle",$F:$F,AD3,$I:$I,"",$J:$J,"",$H:$H,"",$A:$A,1)</f>
        <v>2</v>
      </c>
      <c r="AE32" s="15">
        <f>COUNTIFS($D:$D,"THN",$E:$E,"IBM/Oracle",$F:$F,AE3,$I:$I,"",$J:$J,"",$H:$H,"",$A:$A,1)</f>
        <v>1</v>
      </c>
      <c r="AF32" s="15">
        <f>COUNTIFS($D:$D,"THN",$E:$E,"IBM/Oracle",$F:$F,AF3,$I:$I,"",$J:$J,"",$H:$H,"",$A:$A,1)</f>
        <v>0</v>
      </c>
      <c r="AI32" s="17" t="s">
        <v>19</v>
      </c>
      <c r="AJ32" s="16" t="s">
        <v>27</v>
      </c>
      <c r="AK32" s="15">
        <f t="shared" si="9"/>
        <v>3</v>
      </c>
      <c r="AL32" s="15">
        <f>COUNTIFS($E:$E,"IBM/Oracle",$F:$F,AL3,$I:$I,"",$J:$J,"",$H:$H,"",$A:$A,2)</f>
        <v>0</v>
      </c>
      <c r="AM32" s="15">
        <f>COUNTIFS($E:$E,"IBM/Oracle",$F:$F,AM3,$I:$I,"",$J:$J,"",$H:$H,"",$A:$A,2)</f>
        <v>2</v>
      </c>
      <c r="AN32" s="15">
        <f>COUNTIFS($E:$E,"IBM/Oracle",$F:$F,AN3,$I:$I,"",$J:$J,"",$H:$H,"",$A:$A,2)</f>
        <v>1</v>
      </c>
      <c r="AO32" s="15">
        <f>COUNTIFS($E:$E,"IBM/Oracle",$F:$F,AO3,$I:$I,"",$J:$J,"",$H:$H,"",$A:$A,2)</f>
        <v>0</v>
      </c>
      <c r="AQ32" s="15">
        <f t="shared" si="10"/>
        <v>2</v>
      </c>
      <c r="AR32" s="15">
        <f>COUNTIFS($D:$D,"NRG",$E:$E,"IBM/Oracle",$F:$F,AR3,$I:$I,"",$J:$J,"",$H:$H,"",$A:$A,2)</f>
        <v>0</v>
      </c>
      <c r="AS32" s="15">
        <f>COUNTIFS($D:$D,"NRG",$E:$E,"IBM/Oracle",$F:$F,AS3,$I:$I,"",$J:$J,"",$H:$H,"",$A:$A,2)</f>
        <v>1</v>
      </c>
      <c r="AT32" s="15">
        <f>COUNTIFS($D:$D,"NRG",$E:$E,"IBM/Oracle",$F:$F,AT3,$I:$I,"",$J:$J,"",$H:$H,"",$A:$A,2)</f>
        <v>1</v>
      </c>
      <c r="AU32" s="15">
        <f>COUNTIFS($D:$D,"NRG",$E:$E,"IBM/Oracle",$F:$F,AU3,$I:$I,"",$J:$J,"",$H:$H,"",$A:$A,2)</f>
        <v>0</v>
      </c>
      <c r="AW32" s="15">
        <f t="shared" si="11"/>
        <v>1</v>
      </c>
      <c r="AX32" s="15">
        <f>COUNTIFS($D:$D,"THN",$E:$E,"IBM/Oracle",$F:$F,AX3,$I:$I,"",$J:$J,"",$H:$H,"",$A:$A,2)</f>
        <v>0</v>
      </c>
      <c r="AY32" s="15">
        <f>COUNTIFS($D:$D,"THN",$E:$E,"IBM/Oracle",$F:$F,AY3,$I:$I,"",$J:$J,"",$H:$H,"",$A:$A,2)</f>
        <v>1</v>
      </c>
      <c r="AZ32" s="15">
        <f>COUNTIFS($D:$D,"THN",$E:$E,"IBM/Oracle",$F:$F,AZ3,$I:$I,"",$J:$J,"",$H:$H,"",$A:$A,2)</f>
        <v>0</v>
      </c>
      <c r="BA32" s="15">
        <f>COUNTIFS($D:$D,"THN",$E:$E,"IBM/Oracle",$F:$F,BA3,$I:$I,"",$J:$J,"",$H:$H,"",$A:$A,2)</f>
        <v>0</v>
      </c>
    </row>
    <row r="33" spans="1:53" x14ac:dyDescent="0.25">
      <c r="A33" s="15">
        <v>1</v>
      </c>
      <c r="B33" s="37">
        <v>192</v>
      </c>
      <c r="C33" t="s">
        <v>36</v>
      </c>
      <c r="D33" t="s">
        <v>3</v>
      </c>
      <c r="E33" t="s">
        <v>37</v>
      </c>
      <c r="F33" s="6">
        <v>3</v>
      </c>
      <c r="G33" s="6">
        <v>0</v>
      </c>
      <c r="H33" s="6"/>
      <c r="I33" s="6" t="s">
        <v>30</v>
      </c>
      <c r="J33" s="6"/>
      <c r="K33" s="6"/>
      <c r="N33" s="17"/>
      <c r="P33" s="15"/>
      <c r="V33" s="15"/>
      <c r="AB33" s="15"/>
      <c r="AI33" s="17"/>
      <c r="AK33" s="15"/>
      <c r="AQ33" s="15"/>
      <c r="AW33" s="15"/>
    </row>
    <row r="34" spans="1:53" x14ac:dyDescent="0.25">
      <c r="A34" s="15">
        <v>1</v>
      </c>
      <c r="B34" s="6">
        <v>192</v>
      </c>
      <c r="C34" t="s">
        <v>36</v>
      </c>
      <c r="D34" t="s">
        <v>3</v>
      </c>
      <c r="E34" t="s">
        <v>37</v>
      </c>
      <c r="F34" s="6">
        <v>1</v>
      </c>
      <c r="G34" s="6">
        <v>0</v>
      </c>
      <c r="H34" s="6"/>
      <c r="I34" s="6" t="s">
        <v>30</v>
      </c>
      <c r="J34" s="6"/>
      <c r="K34" s="6"/>
      <c r="N34" s="17" t="s">
        <v>38</v>
      </c>
      <c r="O34" s="16" t="s">
        <v>17</v>
      </c>
      <c r="P34" s="15">
        <f>SUM(R34:T34)</f>
        <v>27</v>
      </c>
      <c r="Q34" s="15">
        <f>COUNTIFS($E:$E,"IBM/Oracle",$G:$G,Q3,$A:$A,1)</f>
        <v>26</v>
      </c>
      <c r="R34" s="15">
        <f>COUNTIFS($E:$E,"IBM/Oracle",$G:$G,R3,$A:$A,1)</f>
        <v>8</v>
      </c>
      <c r="S34" s="15">
        <f>COUNTIFS($E:$E,"IBM/Oracle",$G:$G,S3,$A:$A,1)</f>
        <v>8</v>
      </c>
      <c r="T34" s="15">
        <f>COUNTIFS($E:$E,"IBM/Oracle",$G:$G,T3,$A:$A,1)</f>
        <v>11</v>
      </c>
      <c r="V34" s="15">
        <f t="shared" si="0"/>
        <v>20</v>
      </c>
      <c r="W34" s="15">
        <f>COUNTIFS($D:$D,"NRG",$E:$E,"IBM/Oracle",$G:$G,W3,$A:$A,1)</f>
        <v>9</v>
      </c>
      <c r="X34" s="15">
        <f>COUNTIFS($D:$D,"NRG",$E:$E,"IBM/Oracle",$G:$G,X3,$A:$A,1)</f>
        <v>4</v>
      </c>
      <c r="Y34" s="15">
        <f>COUNTIFS($D:$D,"NRG",$E:$E,"IBM/Oracle",$G:$G,Y3,$A:$A,1)</f>
        <v>5</v>
      </c>
      <c r="Z34" s="15">
        <f>COUNTIFS($D:$D,"NRG",$E:$E,"IBM/Oracle",$G:$G,Z3,$A:$A,1)</f>
        <v>11</v>
      </c>
      <c r="AB34" s="15">
        <f t="shared" si="1"/>
        <v>7</v>
      </c>
      <c r="AC34" s="15">
        <f>COUNTIFS($D:$D,"THN",$E:$E,"IBM/Oracle",$G:$G,AC3,$A:$A,1)</f>
        <v>17</v>
      </c>
      <c r="AD34" s="15">
        <f>COUNTIFS($D:$D,"THN",$E:$E,"IBM/Oracle",$G:$G,AD3,$A:$A,1)</f>
        <v>4</v>
      </c>
      <c r="AE34" s="15">
        <f>COUNTIFS($D:$D,"THN",$E:$E,"IBM/Oracle",$G:$G,AE3,$A:$A,1)</f>
        <v>3</v>
      </c>
      <c r="AF34" s="15">
        <f>COUNTIFS($D:$D,"THN",$E:$E,"IBM/Oracle",$G:$G,AF3,$A:$A,1)</f>
        <v>0</v>
      </c>
      <c r="AI34" s="17" t="s">
        <v>38</v>
      </c>
      <c r="AJ34" s="16" t="s">
        <v>17</v>
      </c>
      <c r="AK34" s="15">
        <f>SUM(AM34:AO34)</f>
        <v>7</v>
      </c>
      <c r="AL34" s="15">
        <f>COUNTIFS($E:$E,"IBM/Oracle",$G:$G,AL3,$A:$A,2)</f>
        <v>16</v>
      </c>
      <c r="AM34" s="15">
        <f>COUNTIFS($E:$E,"IBM/Oracle",$G:$G,AM3,$A:$A,2)</f>
        <v>4</v>
      </c>
      <c r="AN34" s="15">
        <f>COUNTIFS($E:$E,"IBM/Oracle",$G:$G,AN3,$A:$A,2)</f>
        <v>3</v>
      </c>
      <c r="AO34" s="15">
        <f>COUNTIFS($E:$E,"IBM/Oracle",$G:$G,AO3,$A:$A,2)</f>
        <v>0</v>
      </c>
      <c r="AQ34" s="15">
        <f t="shared" ref="AQ34:AQ42" si="12">SUM(AS34:AU34)</f>
        <v>7</v>
      </c>
      <c r="AR34" s="15">
        <f>COUNTIFS($D:$D,"NRG",$E:$E,"IBM/Oracle",$G:$G,AR3,$A:$A,2)</f>
        <v>12</v>
      </c>
      <c r="AS34" s="15">
        <f>COUNTIFS($D:$D,"NRG",$E:$E,"IBM/Oracle",$G:$G,AS3,$A:$A,2)</f>
        <v>4</v>
      </c>
      <c r="AT34" s="15">
        <f>COUNTIFS($D:$D,"NRG",$E:$E,"IBM/Oracle",$G:$G,AT3,$A:$A,2)</f>
        <v>3</v>
      </c>
      <c r="AU34" s="15">
        <f>COUNTIFS($D:$D,"NRG",$E:$E,"IBM/Oracle",$G:$G,AU3,$A:$A,2)</f>
        <v>0</v>
      </c>
      <c r="AW34" s="15">
        <f t="shared" ref="AW34:AW42" si="13">SUM(AY34:BA34)</f>
        <v>0</v>
      </c>
      <c r="AX34" s="15">
        <f>COUNTIFS($D:$D,"THN",$E:$E,"IBM/Oracle",$G:$G,AX3,$A:$A,2)</f>
        <v>4</v>
      </c>
      <c r="AY34" s="15">
        <f>COUNTIFS($D:$D,"THN",$E:$E,"IBM/Oracle",$G:$G,AY3,$A:$A,2)</f>
        <v>0</v>
      </c>
      <c r="AZ34" s="15">
        <f>COUNTIFS($D:$D,"THN",$E:$E,"IBM/Oracle",$G:$G,AZ3,$A:$A,2)</f>
        <v>0</v>
      </c>
      <c r="BA34" s="15">
        <f>COUNTIFS($D:$D,"THN",$E:$E,"IBM/Oracle",$G:$G,BA3,$A:$A,2)</f>
        <v>0</v>
      </c>
    </row>
    <row r="35" spans="1:53" x14ac:dyDescent="0.25">
      <c r="A35" s="15">
        <v>1</v>
      </c>
      <c r="B35" s="6">
        <v>192</v>
      </c>
      <c r="C35" t="s">
        <v>36</v>
      </c>
      <c r="D35" t="s">
        <v>3</v>
      </c>
      <c r="E35" t="s">
        <v>37</v>
      </c>
      <c r="F35" s="6">
        <v>2</v>
      </c>
      <c r="G35" s="6">
        <v>0</v>
      </c>
      <c r="H35" s="6"/>
      <c r="I35" s="6"/>
      <c r="J35" s="6"/>
      <c r="K35" s="6"/>
      <c r="N35" s="17" t="s">
        <v>38</v>
      </c>
      <c r="O35" s="16" t="s">
        <v>12</v>
      </c>
      <c r="P35" s="15">
        <f t="shared" si="4"/>
        <v>13</v>
      </c>
      <c r="Q35" s="15">
        <f>COUNTIFS($E:$E,"IBM/Oracle",$G:$G,Q3,$H:$H,"x",$A:$A,1)</f>
        <v>6</v>
      </c>
      <c r="R35" s="15">
        <f t="shared" ref="R35:T35" si="14">COUNTIFS($E:$E,"IBM/Oracle",$G:$G,R3,$H:$H,"x",$A:$A,1)</f>
        <v>3</v>
      </c>
      <c r="S35" s="15">
        <f t="shared" si="14"/>
        <v>6</v>
      </c>
      <c r="T35" s="15">
        <f t="shared" si="14"/>
        <v>4</v>
      </c>
      <c r="V35" s="15">
        <f t="shared" si="0"/>
        <v>8</v>
      </c>
      <c r="W35" s="15">
        <f>COUNTIFS($D:$D,"NRG",$E:$E,"IBM/Oracle",$G:$G,W3,$H:$H,"x",$A:$A,1)</f>
        <v>1</v>
      </c>
      <c r="X35" s="15">
        <f t="shared" ref="X35:Z35" si="15">COUNTIFS($D:$D,"NRG",$E:$E,"IBM/Oracle",$G:$G,X3,$H:$H,"x",$A:$A,1)</f>
        <v>0</v>
      </c>
      <c r="Y35" s="15">
        <f t="shared" si="15"/>
        <v>4</v>
      </c>
      <c r="Z35" s="15">
        <f t="shared" si="15"/>
        <v>4</v>
      </c>
      <c r="AB35" s="15">
        <f t="shared" si="1"/>
        <v>5</v>
      </c>
      <c r="AC35" s="15">
        <f>COUNTIFS($D:$D,"THN",$E:$E,"IBM/Oracle",$G:$G,AC3,$H:$H,"x",$A:$A,1)</f>
        <v>5</v>
      </c>
      <c r="AD35" s="15">
        <f>COUNTIFS($D:$D,"THN",$E:$E,"IBM/Oracle",$G:$G,AD3,$H:$H,"x",$A:$A,1)</f>
        <v>3</v>
      </c>
      <c r="AE35" s="15">
        <f>COUNTIFS($D:$D,"THN",$E:$E,"IBM/Oracle",$G:$G,AE3,$H:$H,"x",$A:$A,1)</f>
        <v>2</v>
      </c>
      <c r="AF35" s="15">
        <f t="shared" ref="AF35" si="16">COUNTIFS($D:$D,"THN",$E:$E,"IBM/Oracle",$G:$G,AF3,$H:$H,"x",$A:$A,1)</f>
        <v>0</v>
      </c>
      <c r="AI35" s="17" t="s">
        <v>38</v>
      </c>
      <c r="AJ35" s="16" t="s">
        <v>12</v>
      </c>
      <c r="AK35" s="15">
        <f t="shared" ref="AK35:AK41" si="17">SUM(AM35:AO35)</f>
        <v>4</v>
      </c>
      <c r="AL35" s="15">
        <f>COUNTIFS($E:$E,"IBM/Oracle",$G:$G,AL3,$H:$H,"x",$A:$A,2)</f>
        <v>2</v>
      </c>
      <c r="AM35" s="15">
        <f>COUNTIFS($E:$E,"IBM/Oracle",$G:$G,AM3,$H:$H,"x",$A:$A,2)</f>
        <v>2</v>
      </c>
      <c r="AN35" s="15">
        <f>COUNTIFS($E:$E,"IBM/Oracle",$G:$G,AN3,$H:$H,"x",$A:$A,2)</f>
        <v>2</v>
      </c>
      <c r="AO35" s="15">
        <f>COUNTIFS($E:$E,"IBM/Oracle",$G:$G,AO3,$H:$H,"x",$A:$A,2)</f>
        <v>0</v>
      </c>
      <c r="AQ35" s="15">
        <f t="shared" si="12"/>
        <v>4</v>
      </c>
      <c r="AR35" s="15">
        <f>COUNTIFS($D:$D,"NRG",$E:$E,"IBM/Oracle",$G:$G,AR3,$H:$H,"x",$A:$A,2)</f>
        <v>1</v>
      </c>
      <c r="AS35" s="15">
        <f t="shared" ref="AS35:AU35" si="18">COUNTIFS($D:$D,"NRG",$E:$E,"IBM/Oracle",$G:$G,AS3,$H:$H,"x",$A:$A,2)</f>
        <v>2</v>
      </c>
      <c r="AT35" s="15">
        <f t="shared" si="18"/>
        <v>2</v>
      </c>
      <c r="AU35" s="15">
        <f t="shared" si="18"/>
        <v>0</v>
      </c>
      <c r="AW35" s="15">
        <f>SUM(AY35:BA35)</f>
        <v>0</v>
      </c>
      <c r="AX35" s="15">
        <f>COUNTIFS($D:$D,"THN",$E:$E,"IBM/Oracle",$G:$G,AX3,$H:$H,"x",$A:$A,2)</f>
        <v>1</v>
      </c>
      <c r="AY35" s="15">
        <f t="shared" ref="AY35:BA35" si="19">COUNTIFS($D:$D,"THN",$E:$E,"IBM/Oracle",$G:$G,AY3,$H:$H,"x",$A:$A,2)</f>
        <v>0</v>
      </c>
      <c r="AZ35" s="15">
        <f t="shared" si="19"/>
        <v>0</v>
      </c>
      <c r="BA35" s="15">
        <f t="shared" si="19"/>
        <v>0</v>
      </c>
    </row>
    <row r="36" spans="1:53" x14ac:dyDescent="0.25">
      <c r="A36" s="15">
        <v>1</v>
      </c>
      <c r="B36" s="6">
        <v>192</v>
      </c>
      <c r="C36" t="s">
        <v>36</v>
      </c>
      <c r="D36" t="s">
        <v>3</v>
      </c>
      <c r="E36" t="s">
        <v>37</v>
      </c>
      <c r="F36" s="6">
        <v>1</v>
      </c>
      <c r="G36" s="6">
        <v>0</v>
      </c>
      <c r="H36" s="6"/>
      <c r="I36" s="6"/>
      <c r="J36" s="6" t="s">
        <v>30</v>
      </c>
      <c r="K36" s="6"/>
      <c r="N36" s="17" t="s">
        <v>38</v>
      </c>
      <c r="O36" s="16" t="s">
        <v>13</v>
      </c>
      <c r="P36" s="15">
        <f t="shared" si="4"/>
        <v>19</v>
      </c>
      <c r="Q36" s="15">
        <f>COUNTIFS($E:$E,"IBM/Oracle",$G:$G,Q3,$I:$I,"x",$A:$A,1)</f>
        <v>16</v>
      </c>
      <c r="R36" s="15">
        <f t="shared" ref="R36:T36" si="20">COUNTIFS($E:$E,"IBM/Oracle",$G:$G,R3,$I:$I,"x",$A:$A,1)</f>
        <v>6</v>
      </c>
      <c r="S36" s="15">
        <f t="shared" si="20"/>
        <v>4</v>
      </c>
      <c r="T36" s="15">
        <f t="shared" si="20"/>
        <v>9</v>
      </c>
      <c r="V36" s="15">
        <f t="shared" si="0"/>
        <v>16</v>
      </c>
      <c r="W36" s="15">
        <f>COUNTIFS($D:$D,"NRG",$E:$E,"IBM/Oracle",$G:$G,W3,$I:$I,"x",$A:$A,1)</f>
        <v>7</v>
      </c>
      <c r="X36" s="15">
        <f t="shared" ref="X36:Z36" si="21">COUNTIFS($D:$D,"NRG",$E:$E,"IBM/Oracle",$G:$G,X3,$I:$I,"x",$A:$A,1)</f>
        <v>3</v>
      </c>
      <c r="Y36" s="15">
        <f t="shared" si="21"/>
        <v>4</v>
      </c>
      <c r="Z36" s="15">
        <f t="shared" si="21"/>
        <v>9</v>
      </c>
      <c r="AB36" s="15">
        <f t="shared" si="1"/>
        <v>3</v>
      </c>
      <c r="AC36" s="15">
        <f>COUNTIFS($D:$D,"THN",$E:$E,"IBM/Oracle",$G:$G,AC3,$I:$I,"x",$A:$A,1)</f>
        <v>9</v>
      </c>
      <c r="AD36" s="15">
        <f t="shared" ref="AD36:AF36" si="22">COUNTIFS($D:$D,"THN",$E:$E,"IBM/Oracle",$G:$G,AD3,$I:$I,"x",$A:$A,1)</f>
        <v>3</v>
      </c>
      <c r="AE36" s="15">
        <f t="shared" si="22"/>
        <v>0</v>
      </c>
      <c r="AF36" s="15">
        <f t="shared" si="22"/>
        <v>0</v>
      </c>
      <c r="AI36" s="17" t="s">
        <v>38</v>
      </c>
      <c r="AJ36" s="16" t="s">
        <v>13</v>
      </c>
      <c r="AK36" s="15">
        <f t="shared" si="17"/>
        <v>6</v>
      </c>
      <c r="AL36" s="15">
        <f>COUNTIFS($E:$E,"IBM/Oracle",$G:$G,AL3,$I:$I,"x",$A:$A,2)</f>
        <v>10</v>
      </c>
      <c r="AM36" s="15">
        <f>COUNTIFS($E:$E,"IBM/Oracle",$G:$G,AM3,$I:$I,"x",$A:$A,2)</f>
        <v>3</v>
      </c>
      <c r="AN36" s="15">
        <f>COUNTIFS($E:$E,"IBM/Oracle",$G:$G,AN3,$I:$I,"x",$A:$A,2)</f>
        <v>3</v>
      </c>
      <c r="AO36" s="15">
        <f>COUNTIFS($E:$E,"IBM/Oracle",$G:$G,AO3,$I:$I,"x",$A:$A,2)</f>
        <v>0</v>
      </c>
      <c r="AQ36" s="15">
        <f t="shared" si="12"/>
        <v>6</v>
      </c>
      <c r="AR36" s="15">
        <f>COUNTIFS($D:$D,"NRG",$E:$E,"IBM/Oracle",$G:$G,AR3,$I:$I,"x",$A:$A,2)</f>
        <v>9</v>
      </c>
      <c r="AS36" s="15">
        <f t="shared" ref="AS36:AU36" si="23">COUNTIFS($D:$D,"NRG",$E:$E,"IBM/Oracle",$G:$G,AS3,$I:$I,"x",$A:$A,2)</f>
        <v>3</v>
      </c>
      <c r="AT36" s="15">
        <f t="shared" si="23"/>
        <v>3</v>
      </c>
      <c r="AU36" s="15">
        <f t="shared" si="23"/>
        <v>0</v>
      </c>
      <c r="AW36" s="15">
        <f t="shared" si="13"/>
        <v>0</v>
      </c>
      <c r="AX36" s="15">
        <f>COUNTIFS($D:$D,"THN",$E:$E,"IBM/Oracle",$G:$G,AX3,$I:$I,"x",$A:$A,2)</f>
        <v>1</v>
      </c>
      <c r="AY36" s="15">
        <f t="shared" ref="AY36:BA36" si="24">COUNTIFS($D:$D,"THN",$E:$E,"IBM/Oracle",$G:$G,AY3,$I:$I,"x",$A:$A,2)</f>
        <v>0</v>
      </c>
      <c r="AZ36" s="15">
        <f t="shared" si="24"/>
        <v>0</v>
      </c>
      <c r="BA36" s="15">
        <f t="shared" si="24"/>
        <v>0</v>
      </c>
    </row>
    <row r="37" spans="1:53" x14ac:dyDescent="0.25">
      <c r="A37" s="15">
        <v>1</v>
      </c>
      <c r="B37" s="6">
        <v>192</v>
      </c>
      <c r="C37" t="s">
        <v>36</v>
      </c>
      <c r="D37" t="s">
        <v>3</v>
      </c>
      <c r="E37" t="s">
        <v>37</v>
      </c>
      <c r="F37" s="6">
        <v>1</v>
      </c>
      <c r="G37" s="6">
        <v>0</v>
      </c>
      <c r="H37" s="6"/>
      <c r="I37" s="6"/>
      <c r="J37" s="6"/>
      <c r="K37" s="6"/>
      <c r="N37" s="17" t="s">
        <v>38</v>
      </c>
      <c r="O37" s="16" t="s">
        <v>14</v>
      </c>
      <c r="P37" s="15">
        <f t="shared" si="4"/>
        <v>17</v>
      </c>
      <c r="Q37" s="15">
        <f>COUNTIFS($E:$E,"IBM/Oracle",$G:$G,Q3,$J:$J,"x",$A:$A,1)</f>
        <v>10</v>
      </c>
      <c r="R37" s="15">
        <f t="shared" ref="R37:T37" si="25">COUNTIFS($E:$E,"IBM/Oracle",$G:$G,R3,$J:$J,"x",$A:$A,1)</f>
        <v>5</v>
      </c>
      <c r="S37" s="15">
        <f t="shared" si="25"/>
        <v>5</v>
      </c>
      <c r="T37" s="15">
        <f t="shared" si="25"/>
        <v>7</v>
      </c>
      <c r="V37" s="15">
        <f t="shared" si="0"/>
        <v>12</v>
      </c>
      <c r="W37" s="15">
        <f>COUNTIFS($D:$D,"NRG",$E:$E,"IBM/Oracle",$G:$G,W3,$J:$J,"x",$A:$A,1)</f>
        <v>2</v>
      </c>
      <c r="X37" s="15">
        <f t="shared" ref="X37:Z37" si="26">COUNTIFS($D:$D,"NRG",$E:$E,"IBM/Oracle",$G:$G,X3,$J:$J,"x",$A:$A,1)</f>
        <v>1</v>
      </c>
      <c r="Y37" s="15">
        <f t="shared" si="26"/>
        <v>4</v>
      </c>
      <c r="Z37" s="15">
        <f t="shared" si="26"/>
        <v>7</v>
      </c>
      <c r="AB37" s="15">
        <f t="shared" si="1"/>
        <v>5</v>
      </c>
      <c r="AC37" s="15">
        <f>COUNTIFS($D:$D,"THN",$E:$E,"IBM/Oracle",$G:$G,AC3,$J:$J,"x",$A:$A,1)</f>
        <v>8</v>
      </c>
      <c r="AD37" s="15">
        <f t="shared" ref="AD37:AF37" si="27">COUNTIFS($D:$D,"THN",$E:$E,"IBM/Oracle",$G:$G,AD3,$J:$J,"x",$A:$A,1)</f>
        <v>4</v>
      </c>
      <c r="AE37" s="15">
        <f t="shared" si="27"/>
        <v>1</v>
      </c>
      <c r="AF37" s="15">
        <f t="shared" si="27"/>
        <v>0</v>
      </c>
      <c r="AI37" s="17" t="s">
        <v>38</v>
      </c>
      <c r="AJ37" s="16" t="s">
        <v>14</v>
      </c>
      <c r="AK37" s="15">
        <f t="shared" si="17"/>
        <v>4</v>
      </c>
      <c r="AL37" s="15">
        <f>COUNTIFS($E:$E,"IBM/Oracle",$G:$G,AL3,$J:$J,"x",$A:$A,2)</f>
        <v>7</v>
      </c>
      <c r="AM37" s="15">
        <f>COUNTIFS($E:$E,"IBM/Oracle",$G:$G,AM3,$J:$J,"x",$A:$A,2)</f>
        <v>2</v>
      </c>
      <c r="AN37" s="15">
        <f>COUNTIFS($E:$E,"IBM/Oracle",$G:$G,AN3,$J:$J,"x",$A:$A,2)</f>
        <v>2</v>
      </c>
      <c r="AO37" s="15">
        <f t="shared" ref="AO37" si="28">COUNTIFS($E:$E,"IBM/Oracle",$G:$G,AO3,$J:$J,"x",$A:$A,2)</f>
        <v>0</v>
      </c>
      <c r="AQ37" s="15">
        <f t="shared" si="12"/>
        <v>4</v>
      </c>
      <c r="AR37" s="15">
        <f>COUNTIFS($D:$D,"NRG",$E:$E,"IBM/Oracle",$G:$G,AR3,$J:$J,"x",$A:$A,2)</f>
        <v>4</v>
      </c>
      <c r="AS37" s="15">
        <f t="shared" ref="AS37:AU37" si="29">COUNTIFS($D:$D,"NRG",$E:$E,"IBM/Oracle",$G:$G,AS3,$J:$J,"x",$A:$A,2)</f>
        <v>2</v>
      </c>
      <c r="AT37" s="15">
        <f t="shared" si="29"/>
        <v>2</v>
      </c>
      <c r="AU37" s="15">
        <f t="shared" si="29"/>
        <v>0</v>
      </c>
      <c r="AW37" s="15">
        <f t="shared" si="13"/>
        <v>0</v>
      </c>
      <c r="AX37" s="15">
        <f>COUNTIFS($D:$D,"THN",$E:$E,"IBM/Oracle",$G:$G,AX3,$J:$J,"x",$A:$A,2)</f>
        <v>3</v>
      </c>
      <c r="AY37" s="15">
        <f t="shared" ref="AY37:BA37" si="30">COUNTIFS($D:$D,"THN",$E:$E,"IBM/Oracle",$G:$G,AY3,$J:$J,"x",$A:$A,2)</f>
        <v>0</v>
      </c>
      <c r="AZ37" s="15">
        <f t="shared" si="30"/>
        <v>0</v>
      </c>
      <c r="BA37" s="15">
        <f t="shared" si="30"/>
        <v>0</v>
      </c>
    </row>
    <row r="38" spans="1:53" x14ac:dyDescent="0.25">
      <c r="A38" s="15">
        <v>1</v>
      </c>
      <c r="B38" s="6">
        <v>192</v>
      </c>
      <c r="C38" t="s">
        <v>36</v>
      </c>
      <c r="D38" t="s">
        <v>3</v>
      </c>
      <c r="E38" t="s">
        <v>37</v>
      </c>
      <c r="F38" s="6">
        <v>1</v>
      </c>
      <c r="G38" s="6">
        <v>0</v>
      </c>
      <c r="H38" s="6"/>
      <c r="I38" s="6" t="s">
        <v>30</v>
      </c>
      <c r="J38" s="6"/>
      <c r="K38" s="6"/>
      <c r="N38" s="17" t="s">
        <v>38</v>
      </c>
      <c r="O38" s="16" t="s">
        <v>22</v>
      </c>
      <c r="P38" s="15">
        <f t="shared" si="4"/>
        <v>10</v>
      </c>
      <c r="Q38" s="15">
        <f>COUNTIFS($E:$E,"IBM/Oracle",$G:$G,Q3,$H:$H,"x",$I:$I,"x",$A:$A,1)</f>
        <v>3</v>
      </c>
      <c r="R38" s="15">
        <f t="shared" ref="R38:T38" si="31">COUNTIFS($E:$E,"IBM/Oracle",$G:$G,R3,$H:$H,"x",$I:$I,"x",$A:$A,1)</f>
        <v>3</v>
      </c>
      <c r="S38" s="15">
        <f t="shared" si="31"/>
        <v>3</v>
      </c>
      <c r="T38" s="15">
        <f t="shared" si="31"/>
        <v>4</v>
      </c>
      <c r="V38" s="15">
        <f t="shared" si="0"/>
        <v>7</v>
      </c>
      <c r="W38" s="15">
        <f>COUNTIFS($D:$D,"NRG",$E:$E,"IBM/Oracle",$G:$G,W3,$H:$H,"x",$I:$I,"x",$A:$A,1)</f>
        <v>1</v>
      </c>
      <c r="X38" s="15">
        <f t="shared" ref="X38:Z38" si="32">COUNTIFS($D:$D,"NRG",$E:$E,"IBM/Oracle",$G:$G,X3,$H:$H,"x",$I:$I,"x",$A:$A,1)</f>
        <v>0</v>
      </c>
      <c r="Y38" s="15">
        <f t="shared" si="32"/>
        <v>3</v>
      </c>
      <c r="Z38" s="15">
        <f t="shared" si="32"/>
        <v>4</v>
      </c>
      <c r="AB38" s="15">
        <f t="shared" si="1"/>
        <v>3</v>
      </c>
      <c r="AC38" s="15">
        <f>COUNTIFS($D:$D,"THN",$E:$E,"IBM/Oracle",$G:$G,AC3,$H:$H,"x",$I:$I,"x",$A:$A,1)</f>
        <v>2</v>
      </c>
      <c r="AD38" s="15">
        <f t="shared" ref="AD38:AF38" si="33">COUNTIFS($D:$D,"THN",$E:$E,"IBM/Oracle",$G:$G,AD3,$H:$H,"x",$I:$I,"x",$A:$A,1)</f>
        <v>3</v>
      </c>
      <c r="AE38" s="15">
        <f>COUNTIFS($D:$D,"THN",$E:$E,"IBM/Oracle",$G:$G,AE3,$H:$H,"x",$I:$I,"x",$A:$A,1)</f>
        <v>0</v>
      </c>
      <c r="AF38" s="15">
        <f t="shared" si="33"/>
        <v>0</v>
      </c>
      <c r="AI38" s="17" t="s">
        <v>38</v>
      </c>
      <c r="AJ38" s="16" t="s">
        <v>22</v>
      </c>
      <c r="AK38" s="15">
        <f t="shared" si="17"/>
        <v>3</v>
      </c>
      <c r="AL38" s="15">
        <f>COUNTIFS($E:$E,"IBM/Oracle",$G:$G,AL3,$H:$H,"x",$I:$I,"x",$A:$A,2)</f>
        <v>2</v>
      </c>
      <c r="AM38" s="15">
        <f t="shared" ref="AM38:AO38" si="34">COUNTIFS($E:$E,"IBM/Oracle",$G:$G,AM3,$H:$H,"x",$I:$I,"x",$A:$A,2)</f>
        <v>1</v>
      </c>
      <c r="AN38" s="15">
        <f t="shared" si="34"/>
        <v>2</v>
      </c>
      <c r="AO38" s="15">
        <f t="shared" si="34"/>
        <v>0</v>
      </c>
      <c r="AQ38" s="15">
        <f t="shared" si="12"/>
        <v>3</v>
      </c>
      <c r="AR38" s="15">
        <f>COUNTIFS($D:$D,"NRG",$E:$E,"IBM/Oracle",$G:$G,AR3,$H:$H,"x",$I:$I,"x",$A:$A,2)</f>
        <v>1</v>
      </c>
      <c r="AS38" s="15">
        <f t="shared" ref="AS38:AT38" si="35">COUNTIFS($D:$D,"NRG",$E:$E,"IBM/Oracle",$G:$G,AS3,$H:$H,"x",$I:$I,"x",$A:$A,2)</f>
        <v>1</v>
      </c>
      <c r="AT38" s="15">
        <f t="shared" si="35"/>
        <v>2</v>
      </c>
      <c r="AU38" s="15">
        <f>COUNTIFS($D:$D,"NRG",$E:$E,"IBM/Oracle",$G:$G,AU3,$H:$H,"x",$I:$I,"x",$A:$A,2)</f>
        <v>0</v>
      </c>
      <c r="AW38" s="15">
        <f t="shared" si="13"/>
        <v>0</v>
      </c>
      <c r="AX38" s="15">
        <f>COUNTIFS($D:$D,"THN",$E:$E,"IBM/Oracle",$G:$G,AX3,$H:$H,"x",$I:$I,"x",$A:$A,2)</f>
        <v>1</v>
      </c>
      <c r="AY38" s="15">
        <f t="shared" ref="AY38:BA38" si="36">COUNTIFS($D:$D,"THN",$E:$E,"IBM/Oracle",$G:$G,AY3,$H:$H,"x",$I:$I,"x",$A:$A,2)</f>
        <v>0</v>
      </c>
      <c r="AZ38" s="15">
        <f t="shared" si="36"/>
        <v>0</v>
      </c>
      <c r="BA38" s="15">
        <f t="shared" si="36"/>
        <v>0</v>
      </c>
    </row>
    <row r="39" spans="1:53" x14ac:dyDescent="0.25">
      <c r="A39" s="15">
        <v>1</v>
      </c>
      <c r="B39" s="6">
        <v>192</v>
      </c>
      <c r="C39" t="s">
        <v>36</v>
      </c>
      <c r="D39" t="s">
        <v>3</v>
      </c>
      <c r="E39" t="s">
        <v>37</v>
      </c>
      <c r="F39" s="6">
        <v>1</v>
      </c>
      <c r="G39" s="6">
        <v>0</v>
      </c>
      <c r="H39" s="6"/>
      <c r="I39" s="6" t="s">
        <v>30</v>
      </c>
      <c r="J39" s="6"/>
      <c r="K39" s="6"/>
      <c r="N39" s="17" t="s">
        <v>38</v>
      </c>
      <c r="O39" s="16" t="s">
        <v>23</v>
      </c>
      <c r="P39" s="15">
        <f t="shared" si="4"/>
        <v>10</v>
      </c>
      <c r="Q39" s="15">
        <f>COUNTIFS($E:$E,"IBM/Oracle",$G:$G,Q3,$H:$H,"x",$J:$J,"x",$A:$A,1)</f>
        <v>5</v>
      </c>
      <c r="R39" s="15">
        <f t="shared" ref="R39:T39" si="37">COUNTIFS($E:$E,"IBM/Oracle",$G:$G,R3,$H:$H,"x",$J:$J,"x",$A:$A,1)</f>
        <v>3</v>
      </c>
      <c r="S39" s="15">
        <f t="shared" si="37"/>
        <v>3</v>
      </c>
      <c r="T39" s="15">
        <f t="shared" si="37"/>
        <v>4</v>
      </c>
      <c r="V39" s="15">
        <f t="shared" si="0"/>
        <v>7</v>
      </c>
      <c r="W39" s="15">
        <f>COUNTIFS($D:$D,"NRG",$E:$E,"IBM/Oracle",$G:$G,W3,$H:$H,"x",$J:$J,"x",$A:$A,1)</f>
        <v>1</v>
      </c>
      <c r="X39" s="15">
        <f t="shared" ref="X39:Z39" si="38">COUNTIFS($D:$D,"NRG",$E:$E,"IBM/Oracle",$G:$G,X3,$H:$H,"x",$J:$J,"x",$A:$A,1)</f>
        <v>0</v>
      </c>
      <c r="Y39" s="15">
        <f t="shared" si="38"/>
        <v>3</v>
      </c>
      <c r="Z39" s="15">
        <f t="shared" si="38"/>
        <v>4</v>
      </c>
      <c r="AB39" s="15">
        <f t="shared" si="1"/>
        <v>3</v>
      </c>
      <c r="AC39" s="15">
        <f>COUNTIFS($D:$D,"THN",$E:$E,"IBM/Oracle",$G:$G,AC3,$H:$H,"x",$J:$J,"x",$A:$A,1)</f>
        <v>4</v>
      </c>
      <c r="AD39" s="15">
        <f t="shared" ref="AD39:AF39" si="39">COUNTIFS($D:$D,"THN",$E:$E,"IBM/Oracle",$G:$G,AD3,$H:$H,"x",$J:$J,"x",$A:$A,1)</f>
        <v>3</v>
      </c>
      <c r="AE39" s="15">
        <f t="shared" si="39"/>
        <v>0</v>
      </c>
      <c r="AF39" s="15">
        <f t="shared" si="39"/>
        <v>0</v>
      </c>
      <c r="AI39" s="17" t="s">
        <v>38</v>
      </c>
      <c r="AJ39" s="16" t="s">
        <v>23</v>
      </c>
      <c r="AK39" s="15">
        <f t="shared" si="17"/>
        <v>2</v>
      </c>
      <c r="AL39" s="15">
        <f>COUNTIFS($E:$E,"IBM/Oracle",$G:$G,AL3,$H:$H,"x",$J:$J,"x",$A:$A,2)</f>
        <v>2</v>
      </c>
      <c r="AM39" s="15">
        <f t="shared" ref="AM39:AO39" si="40">COUNTIFS($E:$E,"IBM/Oracle",$G:$G,AM3,$H:$H,"x",$J:$J,"x",$A:$A,2)</f>
        <v>1</v>
      </c>
      <c r="AN39" s="15">
        <f t="shared" si="40"/>
        <v>1</v>
      </c>
      <c r="AO39" s="15">
        <f t="shared" si="40"/>
        <v>0</v>
      </c>
      <c r="AQ39" s="15">
        <f t="shared" si="12"/>
        <v>2</v>
      </c>
      <c r="AR39" s="15">
        <f>COUNTIFS($D:$D,"NRG",$E:$E,"IBM/Oracle",$G:$G,AR3,$H:$H,"x",$J:$J,"x",$A:$A,2)</f>
        <v>1</v>
      </c>
      <c r="AS39" s="15">
        <f t="shared" ref="AS39:AU39" si="41">COUNTIFS($D:$D,"NRG",$E:$E,"IBM/Oracle",$G:$G,AS3,$H:$H,"x",$J:$J,"x",$A:$A,2)</f>
        <v>1</v>
      </c>
      <c r="AT39" s="15">
        <f t="shared" si="41"/>
        <v>1</v>
      </c>
      <c r="AU39" s="15">
        <f t="shared" si="41"/>
        <v>0</v>
      </c>
      <c r="AW39" s="15">
        <f t="shared" si="13"/>
        <v>0</v>
      </c>
      <c r="AX39" s="15">
        <f>COUNTIFS($D:$D,"THN",$E:$E,"IBM/Oracle",$G:$G,AX3,$H:$H,"x",$J:$J,"x",$A:$A,2)</f>
        <v>1</v>
      </c>
      <c r="AY39" s="15">
        <f t="shared" ref="AY39:BA39" si="42">COUNTIFS($D:$D,"THN",$E:$E,"IBM/Oracle",$G:$G,AY3,$H:$H,"x",$J:$J,"x",$A:$A,2)</f>
        <v>0</v>
      </c>
      <c r="AZ39" s="15">
        <f t="shared" si="42"/>
        <v>0</v>
      </c>
      <c r="BA39" s="15">
        <f t="shared" si="42"/>
        <v>0</v>
      </c>
    </row>
    <row r="40" spans="1:53" x14ac:dyDescent="0.25">
      <c r="A40" s="15">
        <v>1</v>
      </c>
      <c r="B40" s="6">
        <v>192</v>
      </c>
      <c r="C40" t="s">
        <v>36</v>
      </c>
      <c r="D40" t="s">
        <v>3</v>
      </c>
      <c r="E40" t="s">
        <v>37</v>
      </c>
      <c r="F40" s="6">
        <v>1</v>
      </c>
      <c r="G40" s="6">
        <v>0</v>
      </c>
      <c r="H40" s="6"/>
      <c r="I40" s="6" t="s">
        <v>30</v>
      </c>
      <c r="J40" s="6"/>
      <c r="K40" s="6"/>
      <c r="N40" s="17" t="s">
        <v>38</v>
      </c>
      <c r="O40" s="16" t="s">
        <v>24</v>
      </c>
      <c r="P40" s="15">
        <f t="shared" si="4"/>
        <v>15</v>
      </c>
      <c r="Q40" s="15">
        <f>COUNTIFS($E:$E,"IBM/Oracle",$G:$G,Q3,$I:$I,"x",$J:$J,"x",$A:$A,1)</f>
        <v>6</v>
      </c>
      <c r="R40" s="15">
        <f t="shared" ref="R40:T40" si="43">COUNTIFS($E:$E,"IBM/Oracle",$G:$G,R3,$I:$I,"x",$J:$J,"x",$A:$A,1)</f>
        <v>4</v>
      </c>
      <c r="S40" s="15">
        <f t="shared" si="43"/>
        <v>4</v>
      </c>
      <c r="T40" s="15">
        <f t="shared" si="43"/>
        <v>7</v>
      </c>
      <c r="V40" s="15">
        <f t="shared" si="0"/>
        <v>12</v>
      </c>
      <c r="W40" s="15">
        <f>COUNTIFS($D:$D,"NRG",$E:$E,"IBM/Oracle",$G:$G,W3,$I:$I,"x",$J:$J,"x",$A:$A,1)</f>
        <v>2</v>
      </c>
      <c r="X40" s="15">
        <f t="shared" ref="X40:Z40" si="44">COUNTIFS($D:$D,"NRG",$E:$E,"IBM/Oracle",$G:$G,X3,$I:$I,"x",$J:$J,"x",$A:$A,1)</f>
        <v>1</v>
      </c>
      <c r="Y40" s="15">
        <f t="shared" si="44"/>
        <v>4</v>
      </c>
      <c r="Z40" s="15">
        <f t="shared" si="44"/>
        <v>7</v>
      </c>
      <c r="AB40" s="15">
        <f t="shared" si="1"/>
        <v>3</v>
      </c>
      <c r="AC40" s="15">
        <f>COUNTIFS($D:$D,"THN",$E:$E,"IBM/Oracle",$G:$G,AC3,$I:$I,"x",$J:$J,"x",$A:$A,1)</f>
        <v>4</v>
      </c>
      <c r="AD40" s="15">
        <f t="shared" ref="AD40:AF40" si="45">COUNTIFS($D:$D,"THN",$E:$E,"IBM/Oracle",$G:$G,AD3,$I:$I,"x",$J:$J,"x",$A:$A,1)</f>
        <v>3</v>
      </c>
      <c r="AE40" s="15">
        <f t="shared" si="45"/>
        <v>0</v>
      </c>
      <c r="AF40" s="15">
        <f t="shared" si="45"/>
        <v>0</v>
      </c>
      <c r="AI40" s="17" t="s">
        <v>38</v>
      </c>
      <c r="AJ40" s="16" t="s">
        <v>24</v>
      </c>
      <c r="AK40" s="15">
        <f t="shared" si="17"/>
        <v>4</v>
      </c>
      <c r="AL40" s="15">
        <f>COUNTIFS($E:$E,"IBM/Oracle",$G:$G,AL3,$I:$I,"x",$J:$J,"x",$A:$A,2)</f>
        <v>4</v>
      </c>
      <c r="AM40" s="15">
        <f>COUNTIFS($E:$E,"IBM/Oracle",$G:$G,AM3,$I:$I,"x",$J:$J,"x",$A:$A,2)</f>
        <v>2</v>
      </c>
      <c r="AN40" s="15">
        <f t="shared" ref="AN40:AO40" si="46">COUNTIFS($E:$E,"IBM/Oracle",$G:$G,AN3,$I:$I,"x",$J:$J,"x",$A:$A,2)</f>
        <v>2</v>
      </c>
      <c r="AO40" s="15">
        <f t="shared" si="46"/>
        <v>0</v>
      </c>
      <c r="AQ40" s="15">
        <f t="shared" si="12"/>
        <v>4</v>
      </c>
      <c r="AR40" s="15">
        <f>COUNTIFS($D:$D,"NRG",$E:$E,"IBM/Oracle",$G:$G,AR3,$I:$I,"x",$J:$J,"x",$A:$A,2)</f>
        <v>3</v>
      </c>
      <c r="AS40" s="15">
        <f t="shared" ref="AS40:AU40" si="47">COUNTIFS($D:$D,"NRG",$E:$E,"IBM/Oracle",$G:$G,AS3,$I:$I,"x",$J:$J,"x",$A:$A,2)</f>
        <v>2</v>
      </c>
      <c r="AT40" s="15">
        <f t="shared" si="47"/>
        <v>2</v>
      </c>
      <c r="AU40" s="15">
        <f t="shared" si="47"/>
        <v>0</v>
      </c>
      <c r="AW40" s="15">
        <f t="shared" si="13"/>
        <v>0</v>
      </c>
      <c r="AX40" s="15">
        <f>COUNTIFS($D:$D,"THN",$E:$E,"IBM/Oracle",$G:$G,AX3,$I:$I,"x",$J:$J,"x",$A:$A,2)</f>
        <v>1</v>
      </c>
      <c r="AY40" s="15">
        <f t="shared" ref="AY40:BA40" si="48">COUNTIFS($D:$D,"THN",$E:$E,"IBM/Oracle",$G:$G,AY3,$I:$I,"x",$J:$J,"x",$A:$A,2)</f>
        <v>0</v>
      </c>
      <c r="AZ40" s="15">
        <f t="shared" si="48"/>
        <v>0</v>
      </c>
      <c r="BA40" s="15">
        <f t="shared" si="48"/>
        <v>0</v>
      </c>
    </row>
    <row r="41" spans="1:53" x14ac:dyDescent="0.25">
      <c r="A41" s="15">
        <v>1</v>
      </c>
      <c r="B41" s="6">
        <v>192</v>
      </c>
      <c r="C41" t="s">
        <v>36</v>
      </c>
      <c r="D41" t="s">
        <v>3</v>
      </c>
      <c r="E41" t="s">
        <v>37</v>
      </c>
      <c r="F41" s="6">
        <v>1</v>
      </c>
      <c r="G41" s="6">
        <v>0</v>
      </c>
      <c r="H41" s="6"/>
      <c r="I41" s="6" t="s">
        <v>30</v>
      </c>
      <c r="J41" s="6"/>
      <c r="K41" s="6"/>
      <c r="N41" s="17" t="s">
        <v>38</v>
      </c>
      <c r="O41" s="16" t="s">
        <v>26</v>
      </c>
      <c r="P41" s="15">
        <f t="shared" si="4"/>
        <v>10</v>
      </c>
      <c r="Q41" s="15">
        <f>COUNTIFS($E:$E,"IBM/Oracle",$G:$G,Q3,$I:$I,"x",$J:$J,"x",$H:$H,"x",$A:$A,1)</f>
        <v>3</v>
      </c>
      <c r="R41" s="15">
        <f t="shared" ref="R41:T41" si="49">COUNTIFS($E:$E,"IBM/Oracle",$G:$G,R3,$I:$I,"x",$J:$J,"x",$H:$H,"x",$A:$A,1)</f>
        <v>3</v>
      </c>
      <c r="S41" s="15">
        <f t="shared" si="49"/>
        <v>3</v>
      </c>
      <c r="T41" s="15">
        <f t="shared" si="49"/>
        <v>4</v>
      </c>
      <c r="V41" s="15">
        <f t="shared" si="0"/>
        <v>7</v>
      </c>
      <c r="W41" s="15">
        <f>COUNTIFS($D:$D,"NRG",$E:$E,"IBM/Oracle",$G:$G,W3,$I:$I,"x",$J:$J,"x",$H:$H,"x",$A:$A,1)</f>
        <v>1</v>
      </c>
      <c r="X41" s="15">
        <f t="shared" ref="X41:Z41" si="50">COUNTIFS($D:$D,"NRG",$E:$E,"IBM/Oracle",$G:$G,X3,$I:$I,"x",$J:$J,"x",$H:$H,"x",$A:$A,1)</f>
        <v>0</v>
      </c>
      <c r="Y41" s="15">
        <f t="shared" si="50"/>
        <v>3</v>
      </c>
      <c r="Z41" s="15">
        <f t="shared" si="50"/>
        <v>4</v>
      </c>
      <c r="AB41" s="15">
        <f t="shared" si="1"/>
        <v>3</v>
      </c>
      <c r="AC41" s="15">
        <f>COUNTIFS($D:$D,"THN",$E:$E,"IBM/Oracle",$G:$G,AC3,$I:$I,"x",$J:$J,"x",$H:$H,"x",$A:$A,1)</f>
        <v>2</v>
      </c>
      <c r="AD41" s="15">
        <f t="shared" ref="AD41:AF41" si="51">COUNTIFS($D:$D,"THN",$E:$E,"IBM/Oracle",$G:$G,AD3,$I:$I,"x",$J:$J,"x",$H:$H,"x",$A:$A,1)</f>
        <v>3</v>
      </c>
      <c r="AE41" s="15">
        <f t="shared" si="51"/>
        <v>0</v>
      </c>
      <c r="AF41" s="15">
        <f t="shared" si="51"/>
        <v>0</v>
      </c>
      <c r="AI41" s="17" t="s">
        <v>38</v>
      </c>
      <c r="AJ41" s="16" t="s">
        <v>26</v>
      </c>
      <c r="AK41" s="15">
        <f t="shared" si="17"/>
        <v>2</v>
      </c>
      <c r="AL41" s="15">
        <f>COUNTIFS($E:$E,"IBM/Oracle",$G:$G,AL3,$I:$I,"x",$J:$J,"x",$H:$H,"x",$A:$A,2)</f>
        <v>2</v>
      </c>
      <c r="AM41" s="15">
        <f t="shared" ref="AM41:AO41" si="52">COUNTIFS($E:$E,"IBM/Oracle",$G:$G,AM3,$I:$I,"x",$J:$J,"x",$H:$H,"x",$A:$A,2)</f>
        <v>1</v>
      </c>
      <c r="AN41" s="15">
        <f t="shared" si="52"/>
        <v>1</v>
      </c>
      <c r="AO41" s="15">
        <f t="shared" si="52"/>
        <v>0</v>
      </c>
      <c r="AQ41" s="15">
        <f t="shared" si="12"/>
        <v>2</v>
      </c>
      <c r="AR41" s="15">
        <f>COUNTIFS($D:$D,"NRG",$E:$E,"IBM/Oracle",$G:$G,AR3,$I:$I,"x",$J:$J,"x",$H:$H,"x",$A:$A,2)</f>
        <v>1</v>
      </c>
      <c r="AS41" s="15">
        <f t="shared" ref="AS41:AU41" si="53">COUNTIFS($D:$D,"NRG",$E:$E,"IBM/Oracle",$G:$G,AS3,$I:$I,"x",$J:$J,"x",$H:$H,"x",$A:$A,2)</f>
        <v>1</v>
      </c>
      <c r="AT41" s="15">
        <f t="shared" si="53"/>
        <v>1</v>
      </c>
      <c r="AU41" s="15">
        <f t="shared" si="53"/>
        <v>0</v>
      </c>
      <c r="AW41" s="15">
        <f t="shared" si="13"/>
        <v>0</v>
      </c>
      <c r="AX41" s="15">
        <f>COUNTIFS($D:$D,"THN",$E:$E,"IBM/Oracle",$G:$G,AX3,$I:$I,"x",$J:$J,"x",$H:$H,"x",$A:$A,2)</f>
        <v>1</v>
      </c>
      <c r="AY41" s="15">
        <f t="shared" ref="AY41:BA41" si="54">COUNTIFS($D:$D,"THN",$E:$E,"IBM/Oracle",$G:$G,AY3,$I:$I,"x",$J:$J,"x",$H:$H,"x",$A:$A,2)</f>
        <v>0</v>
      </c>
      <c r="AZ41" s="15">
        <f t="shared" si="54"/>
        <v>0</v>
      </c>
      <c r="BA41" s="15">
        <f t="shared" si="54"/>
        <v>0</v>
      </c>
    </row>
    <row r="42" spans="1:53" x14ac:dyDescent="0.25">
      <c r="A42" s="15">
        <v>1</v>
      </c>
      <c r="B42" s="6">
        <v>192</v>
      </c>
      <c r="C42" t="s">
        <v>36</v>
      </c>
      <c r="D42" t="s">
        <v>3</v>
      </c>
      <c r="E42" t="s">
        <v>37</v>
      </c>
      <c r="F42" s="6">
        <v>2</v>
      </c>
      <c r="G42" s="6">
        <v>0</v>
      </c>
      <c r="H42" s="6"/>
      <c r="I42" s="6" t="s">
        <v>30</v>
      </c>
      <c r="J42" s="6"/>
      <c r="K42" s="6"/>
      <c r="N42" s="17" t="s">
        <v>38</v>
      </c>
      <c r="O42" s="16" t="s">
        <v>27</v>
      </c>
      <c r="P42" s="15">
        <f t="shared" si="4"/>
        <v>3</v>
      </c>
      <c r="Q42" s="15">
        <f>COUNTIFS($E:$E,"IBM/Oracle",$G:$G,Q3,$I:$I,"",$J:$J,"",$H:$H,"",$A:$A,1)</f>
        <v>5</v>
      </c>
      <c r="R42" s="15">
        <f t="shared" ref="R42:T42" si="55">COUNTIFS($E:$E,"IBM/Oracle",$G:$G,R3,$I:$I,"",$J:$J,"",$H:$H,"",$A:$A,1)</f>
        <v>1</v>
      </c>
      <c r="S42" s="15">
        <f t="shared" si="55"/>
        <v>0</v>
      </c>
      <c r="T42" s="15">
        <f t="shared" si="55"/>
        <v>2</v>
      </c>
      <c r="V42" s="15">
        <f t="shared" si="0"/>
        <v>3</v>
      </c>
      <c r="W42" s="15">
        <f>COUNTIFS($D:$D,"NRG",$E:$E,"IBM/Oracle",$G:$G,W3,$I:$I,"",$J:$J,"",$H:$H,"",$A:$A,1)</f>
        <v>2</v>
      </c>
      <c r="X42" s="15">
        <f t="shared" ref="X42:Z42" si="56">COUNTIFS($D:$D,"NRG",$E:$E,"IBM/Oracle",$G:$G,X3,$I:$I,"",$J:$J,"",$H:$H,"",$A:$A,1)</f>
        <v>1</v>
      </c>
      <c r="Y42" s="15">
        <f t="shared" si="56"/>
        <v>0</v>
      </c>
      <c r="Z42" s="15">
        <f t="shared" si="56"/>
        <v>2</v>
      </c>
      <c r="AB42" s="15">
        <f t="shared" si="1"/>
        <v>0</v>
      </c>
      <c r="AC42" s="15">
        <f>COUNTIFS($D:$D,"THN",$E:$E,"IBM/Oracle",$G:$G,AC3,$I:$I,"",$J:$J,"",$H:$H,"",$A:$A,1)</f>
        <v>3</v>
      </c>
      <c r="AD42" s="15">
        <f t="shared" ref="AD42:AF42" si="57">COUNTIFS($D:$D,"THN",$E:$E,"IBM/Oracle",$G:$G,AD3,$I:$I,"",$J:$J,"",$H:$H,"",$A:$A,1)</f>
        <v>0</v>
      </c>
      <c r="AE42" s="15">
        <f t="shared" si="57"/>
        <v>0</v>
      </c>
      <c r="AF42" s="15">
        <f t="shared" si="57"/>
        <v>0</v>
      </c>
      <c r="AI42" s="17" t="s">
        <v>38</v>
      </c>
      <c r="AJ42" s="16" t="s">
        <v>27</v>
      </c>
      <c r="AK42" s="15">
        <f>SUM(AM42:AO42)</f>
        <v>0</v>
      </c>
      <c r="AL42" s="15">
        <f>COUNTIFS($E:$E,"IBM/Oracle",$G:$G,AL3,$I:$I,"",$J:$J,"",$H:$H,"",$A:$A,2)</f>
        <v>3</v>
      </c>
      <c r="AM42" s="15">
        <f t="shared" ref="AM42:AO42" si="58">COUNTIFS($E:$E,"IBM/Oracle",$G:$G,AM3,$I:$I,"",$J:$J,"",$H:$H,"",$A:$A,2)</f>
        <v>0</v>
      </c>
      <c r="AN42" s="15">
        <f t="shared" si="58"/>
        <v>0</v>
      </c>
      <c r="AO42" s="15">
        <f t="shared" si="58"/>
        <v>0</v>
      </c>
      <c r="AQ42" s="15">
        <f t="shared" si="12"/>
        <v>0</v>
      </c>
      <c r="AR42" s="15">
        <f>COUNTIFS($D:$D,"NRG",$E:$E,"IBM/Oracle",$G:$G,AR3,$I:$I,"",$J:$J,"",$H:$H,"",$A:$A,2)</f>
        <v>2</v>
      </c>
      <c r="AS42" s="15">
        <f t="shared" ref="AS42:AU42" si="59">COUNTIFS($D:$D,"NRG",$E:$E,"IBM/Oracle",$G:$G,AS3,$I:$I,"",$J:$J,"",$H:$H,"",$A:$A,2)</f>
        <v>0</v>
      </c>
      <c r="AT42" s="15">
        <f t="shared" si="59"/>
        <v>0</v>
      </c>
      <c r="AU42" s="15">
        <f t="shared" si="59"/>
        <v>0</v>
      </c>
      <c r="AW42" s="15">
        <f t="shared" si="13"/>
        <v>0</v>
      </c>
      <c r="AX42" s="15">
        <f>COUNTIFS($D:$D,"THN",$E:$E,"IBM/Oracle",$G:$G,AX3,$I:$I,"",$J:$J,"",$H:$H,"",$A:$A,2)</f>
        <v>1</v>
      </c>
      <c r="AY42" s="15">
        <f t="shared" ref="AY42:BA42" si="60">COUNTIFS($D:$D,"THN",$E:$E,"IBM/Oracle",$G:$G,AY3,$I:$I,"",$J:$J,"",$H:$H,"",$A:$A,2)</f>
        <v>0</v>
      </c>
      <c r="AZ42" s="15">
        <f t="shared" si="60"/>
        <v>0</v>
      </c>
      <c r="BA42" s="15">
        <f t="shared" si="60"/>
        <v>0</v>
      </c>
    </row>
    <row r="43" spans="1:53" x14ac:dyDescent="0.25">
      <c r="A43" s="15">
        <v>1</v>
      </c>
      <c r="B43" s="6">
        <v>194</v>
      </c>
      <c r="C43" t="s">
        <v>18</v>
      </c>
      <c r="D43" t="s">
        <v>3</v>
      </c>
      <c r="E43" t="s">
        <v>37</v>
      </c>
      <c r="F43" s="3">
        <v>3</v>
      </c>
      <c r="G43" s="3">
        <v>0</v>
      </c>
      <c r="H43" s="4" t="s">
        <v>20</v>
      </c>
      <c r="I43" s="4" t="s">
        <v>20</v>
      </c>
      <c r="J43" s="4" t="s">
        <v>20</v>
      </c>
      <c r="K43" s="4"/>
    </row>
    <row r="44" spans="1:53" x14ac:dyDescent="0.25">
      <c r="A44" s="15">
        <v>1</v>
      </c>
      <c r="B44" s="6">
        <v>194</v>
      </c>
      <c r="C44" t="s">
        <v>18</v>
      </c>
      <c r="D44" t="s">
        <v>3</v>
      </c>
      <c r="E44" t="s">
        <v>37</v>
      </c>
      <c r="F44" s="3">
        <v>2</v>
      </c>
      <c r="G44" s="3">
        <v>0</v>
      </c>
      <c r="H44" s="4"/>
      <c r="I44" s="5"/>
      <c r="J44" s="4"/>
      <c r="K44" s="4"/>
    </row>
    <row r="45" spans="1:53" x14ac:dyDescent="0.25">
      <c r="A45" s="15">
        <v>1</v>
      </c>
      <c r="B45" s="6">
        <v>194</v>
      </c>
      <c r="C45" t="s">
        <v>18</v>
      </c>
      <c r="D45" t="s">
        <v>3</v>
      </c>
      <c r="E45" t="s">
        <v>37</v>
      </c>
      <c r="F45" s="3">
        <v>1</v>
      </c>
      <c r="G45" s="3">
        <v>0</v>
      </c>
      <c r="H45" s="4"/>
      <c r="I45" s="4" t="s">
        <v>20</v>
      </c>
      <c r="J45" s="4"/>
      <c r="K45" s="4"/>
    </row>
    <row r="46" spans="1:53" x14ac:dyDescent="0.25">
      <c r="A46" s="15">
        <v>1</v>
      </c>
      <c r="B46" s="6">
        <v>194</v>
      </c>
      <c r="C46" t="s">
        <v>18</v>
      </c>
      <c r="D46" t="s">
        <v>3</v>
      </c>
      <c r="E46" t="s">
        <v>37</v>
      </c>
      <c r="F46" s="3">
        <v>3</v>
      </c>
      <c r="G46" s="3">
        <v>0</v>
      </c>
      <c r="H46" s="4"/>
      <c r="I46" s="4" t="s">
        <v>20</v>
      </c>
      <c r="J46" s="4"/>
      <c r="K46" s="4"/>
    </row>
    <row r="47" spans="1:53" x14ac:dyDescent="0.25">
      <c r="A47" s="15">
        <v>1</v>
      </c>
      <c r="B47" s="6">
        <v>194</v>
      </c>
      <c r="C47" t="s">
        <v>18</v>
      </c>
      <c r="D47" t="s">
        <v>3</v>
      </c>
      <c r="E47" t="s">
        <v>37</v>
      </c>
      <c r="F47" s="3">
        <v>3</v>
      </c>
      <c r="G47" s="3">
        <v>0</v>
      </c>
      <c r="H47" s="4"/>
      <c r="I47" s="4" t="s">
        <v>20</v>
      </c>
      <c r="J47" s="4" t="s">
        <v>20</v>
      </c>
      <c r="K47" s="4"/>
    </row>
    <row r="48" spans="1:53" x14ac:dyDescent="0.25">
      <c r="A48" s="15">
        <v>1</v>
      </c>
      <c r="B48" s="6">
        <v>194</v>
      </c>
      <c r="C48" t="s">
        <v>18</v>
      </c>
      <c r="D48" t="s">
        <v>3</v>
      </c>
      <c r="E48" t="s">
        <v>37</v>
      </c>
      <c r="F48" s="3">
        <v>2</v>
      </c>
      <c r="G48" s="3">
        <v>0</v>
      </c>
      <c r="H48" s="4"/>
      <c r="I48" s="5"/>
      <c r="J48" s="4"/>
      <c r="K48" s="4"/>
    </row>
    <row r="49" spans="1:35" x14ac:dyDescent="0.25">
      <c r="A49" s="15">
        <v>1</v>
      </c>
      <c r="B49" s="6">
        <v>194</v>
      </c>
      <c r="C49" t="s">
        <v>18</v>
      </c>
      <c r="D49" t="s">
        <v>3</v>
      </c>
      <c r="E49" t="s">
        <v>37</v>
      </c>
      <c r="F49" s="3">
        <v>2</v>
      </c>
      <c r="G49" s="3">
        <v>0</v>
      </c>
      <c r="H49" s="4"/>
      <c r="I49" s="4" t="s">
        <v>20</v>
      </c>
      <c r="J49" s="4"/>
      <c r="K49" s="4"/>
    </row>
    <row r="50" spans="1:35" x14ac:dyDescent="0.25">
      <c r="A50" s="15">
        <v>1</v>
      </c>
      <c r="B50" s="6">
        <v>194</v>
      </c>
      <c r="C50" t="s">
        <v>18</v>
      </c>
      <c r="D50" t="s">
        <v>3</v>
      </c>
      <c r="E50" t="s">
        <v>37</v>
      </c>
      <c r="F50" s="3">
        <v>2</v>
      </c>
      <c r="G50" s="3">
        <v>0</v>
      </c>
      <c r="H50" s="4"/>
      <c r="I50" s="4" t="s">
        <v>20</v>
      </c>
      <c r="J50" s="4"/>
      <c r="K50" s="4"/>
      <c r="N50" s="17"/>
      <c r="AI50" s="17"/>
    </row>
    <row r="51" spans="1:35" x14ac:dyDescent="0.25">
      <c r="A51" s="15">
        <v>1</v>
      </c>
      <c r="B51" s="6">
        <v>194</v>
      </c>
      <c r="C51" t="s">
        <v>18</v>
      </c>
      <c r="D51" t="s">
        <v>3</v>
      </c>
      <c r="E51" t="s">
        <v>37</v>
      </c>
      <c r="F51" s="3">
        <v>2</v>
      </c>
      <c r="G51" s="3">
        <v>0</v>
      </c>
      <c r="H51" s="4"/>
      <c r="I51" s="4" t="s">
        <v>20</v>
      </c>
      <c r="J51" s="4"/>
      <c r="K51" s="4"/>
      <c r="N51" s="17"/>
      <c r="AI51" s="17"/>
    </row>
    <row r="52" spans="1:35" x14ac:dyDescent="0.25">
      <c r="A52" s="15">
        <v>1</v>
      </c>
      <c r="B52" s="6">
        <v>194</v>
      </c>
      <c r="C52" t="s">
        <v>18</v>
      </c>
      <c r="D52" t="s">
        <v>3</v>
      </c>
      <c r="E52" t="s">
        <v>37</v>
      </c>
      <c r="F52" s="3">
        <v>2</v>
      </c>
      <c r="G52" s="3">
        <v>0</v>
      </c>
      <c r="H52" s="4"/>
      <c r="I52" s="4" t="s">
        <v>20</v>
      </c>
      <c r="J52" s="4"/>
      <c r="K52" s="4"/>
      <c r="N52" s="17"/>
      <c r="AI52" s="17"/>
    </row>
    <row r="53" spans="1:35" x14ac:dyDescent="0.25">
      <c r="A53" s="15">
        <v>1</v>
      </c>
      <c r="B53" s="6">
        <v>195</v>
      </c>
      <c r="C53" t="s">
        <v>39</v>
      </c>
      <c r="D53" t="s">
        <v>3</v>
      </c>
      <c r="E53" t="s">
        <v>37</v>
      </c>
      <c r="F53" s="3">
        <v>3</v>
      </c>
      <c r="G53" s="3">
        <v>0</v>
      </c>
      <c r="H53" s="4"/>
      <c r="I53" s="5" t="s">
        <v>30</v>
      </c>
      <c r="J53" s="4"/>
      <c r="K53" s="4"/>
    </row>
    <row r="54" spans="1:35" x14ac:dyDescent="0.25">
      <c r="A54" s="15">
        <v>1</v>
      </c>
      <c r="B54" s="6">
        <v>195</v>
      </c>
      <c r="C54" t="s">
        <v>39</v>
      </c>
      <c r="D54" t="s">
        <v>3</v>
      </c>
      <c r="E54" t="s">
        <v>37</v>
      </c>
      <c r="F54" s="3">
        <v>3</v>
      </c>
      <c r="G54" s="3">
        <v>0</v>
      </c>
      <c r="H54" s="4"/>
      <c r="I54" s="5" t="s">
        <v>30</v>
      </c>
      <c r="J54" s="4"/>
      <c r="K54" s="4"/>
    </row>
    <row r="55" spans="1:35" x14ac:dyDescent="0.25">
      <c r="A55" s="15">
        <v>1</v>
      </c>
      <c r="B55" s="6">
        <v>195</v>
      </c>
      <c r="C55" t="s">
        <v>39</v>
      </c>
      <c r="D55" t="s">
        <v>3</v>
      </c>
      <c r="E55" t="s">
        <v>37</v>
      </c>
      <c r="F55" s="3">
        <v>3</v>
      </c>
      <c r="G55" s="3">
        <v>0</v>
      </c>
      <c r="H55" s="4"/>
      <c r="I55" s="5" t="s">
        <v>30</v>
      </c>
      <c r="J55" s="4"/>
      <c r="K55" s="4"/>
    </row>
    <row r="56" spans="1:35" x14ac:dyDescent="0.25">
      <c r="A56" s="15">
        <v>1</v>
      </c>
      <c r="B56" s="6">
        <v>195</v>
      </c>
      <c r="C56" t="s">
        <v>39</v>
      </c>
      <c r="D56" t="s">
        <v>3</v>
      </c>
      <c r="E56" t="s">
        <v>37</v>
      </c>
      <c r="F56" s="3">
        <v>3</v>
      </c>
      <c r="G56" s="3">
        <v>0</v>
      </c>
      <c r="H56" s="4"/>
      <c r="I56" s="5" t="s">
        <v>30</v>
      </c>
      <c r="J56" s="4"/>
      <c r="K56" s="4"/>
    </row>
    <row r="57" spans="1:35" x14ac:dyDescent="0.25">
      <c r="A57" s="15">
        <v>1</v>
      </c>
      <c r="B57" s="6">
        <v>195</v>
      </c>
      <c r="C57" t="s">
        <v>39</v>
      </c>
      <c r="D57" t="s">
        <v>3</v>
      </c>
      <c r="E57" t="s">
        <v>37</v>
      </c>
      <c r="F57" s="3">
        <v>2</v>
      </c>
      <c r="G57" s="3">
        <v>0</v>
      </c>
      <c r="H57" s="4"/>
      <c r="I57" s="5" t="s">
        <v>30</v>
      </c>
      <c r="J57" s="4"/>
      <c r="K57" s="4"/>
    </row>
    <row r="58" spans="1:35" x14ac:dyDescent="0.25">
      <c r="A58" s="15">
        <v>1</v>
      </c>
      <c r="B58" s="6">
        <v>195</v>
      </c>
      <c r="C58" t="s">
        <v>39</v>
      </c>
      <c r="D58" t="s">
        <v>3</v>
      </c>
      <c r="E58" t="s">
        <v>37</v>
      </c>
      <c r="F58" s="3">
        <v>2</v>
      </c>
      <c r="G58" s="3">
        <v>0</v>
      </c>
      <c r="H58" s="4"/>
      <c r="I58" s="5" t="s">
        <v>30</v>
      </c>
      <c r="J58" s="4"/>
      <c r="K58" s="4"/>
    </row>
    <row r="59" spans="1:35" x14ac:dyDescent="0.25">
      <c r="A59" s="15">
        <v>1</v>
      </c>
      <c r="B59" s="6">
        <v>195</v>
      </c>
      <c r="C59" t="s">
        <v>39</v>
      </c>
      <c r="D59" t="s">
        <v>3</v>
      </c>
      <c r="E59" t="s">
        <v>37</v>
      </c>
      <c r="F59" s="3">
        <v>1</v>
      </c>
      <c r="G59" s="3">
        <v>0</v>
      </c>
      <c r="H59" s="4"/>
      <c r="I59" s="5" t="s">
        <v>30</v>
      </c>
      <c r="J59" s="4"/>
      <c r="K59" s="4"/>
    </row>
    <row r="60" spans="1:35" x14ac:dyDescent="0.25">
      <c r="A60" s="15">
        <v>1</v>
      </c>
      <c r="B60" s="6">
        <v>206</v>
      </c>
      <c r="C60" t="s">
        <v>25</v>
      </c>
      <c r="D60" t="s">
        <v>3</v>
      </c>
      <c r="E60" t="s">
        <v>37</v>
      </c>
      <c r="F60" s="3">
        <v>3</v>
      </c>
      <c r="G60" s="3">
        <v>3</v>
      </c>
      <c r="H60" s="4"/>
      <c r="I60" s="5"/>
      <c r="J60" s="4" t="s">
        <v>20</v>
      </c>
      <c r="K60" s="4"/>
    </row>
    <row r="61" spans="1:35" x14ac:dyDescent="0.25">
      <c r="A61" s="15">
        <v>1</v>
      </c>
      <c r="B61" s="6">
        <v>206</v>
      </c>
      <c r="C61" t="s">
        <v>25</v>
      </c>
      <c r="D61" t="s">
        <v>3</v>
      </c>
      <c r="E61" t="s">
        <v>37</v>
      </c>
      <c r="F61" s="3">
        <v>2</v>
      </c>
      <c r="G61" s="3">
        <v>3</v>
      </c>
      <c r="H61" s="4" t="s">
        <v>20</v>
      </c>
      <c r="I61" s="5"/>
      <c r="J61" s="4"/>
      <c r="K61" s="4"/>
    </row>
    <row r="62" spans="1:35" x14ac:dyDescent="0.25">
      <c r="A62" s="15">
        <v>1</v>
      </c>
      <c r="B62" s="6">
        <v>206</v>
      </c>
      <c r="C62" t="s">
        <v>25</v>
      </c>
      <c r="D62" t="s">
        <v>3</v>
      </c>
      <c r="E62" t="s">
        <v>37</v>
      </c>
      <c r="F62" s="3">
        <v>2</v>
      </c>
      <c r="G62" s="3">
        <v>2</v>
      </c>
      <c r="H62" s="4"/>
      <c r="I62" s="5" t="s">
        <v>20</v>
      </c>
      <c r="J62" s="4"/>
      <c r="K62" s="4"/>
    </row>
    <row r="63" spans="1:35" x14ac:dyDescent="0.25">
      <c r="A63" s="15">
        <v>1</v>
      </c>
      <c r="B63" s="6">
        <v>206</v>
      </c>
      <c r="C63" t="s">
        <v>25</v>
      </c>
      <c r="D63" t="s">
        <v>3</v>
      </c>
      <c r="E63" t="s">
        <v>37</v>
      </c>
      <c r="F63" s="3">
        <v>2</v>
      </c>
      <c r="G63" s="3">
        <v>3</v>
      </c>
      <c r="H63" s="4"/>
      <c r="I63" s="5"/>
      <c r="J63" s="4" t="s">
        <v>20</v>
      </c>
      <c r="K63" s="4"/>
    </row>
    <row r="64" spans="1:35" x14ac:dyDescent="0.25">
      <c r="A64" s="15">
        <v>1</v>
      </c>
      <c r="B64" s="6">
        <v>206</v>
      </c>
      <c r="C64" t="s">
        <v>25</v>
      </c>
      <c r="D64" t="s">
        <v>3</v>
      </c>
      <c r="E64" t="s">
        <v>37</v>
      </c>
      <c r="F64" s="3">
        <v>3</v>
      </c>
      <c r="G64" s="3">
        <v>3</v>
      </c>
      <c r="H64" s="4" t="s">
        <v>20</v>
      </c>
      <c r="I64" s="5" t="s">
        <v>20</v>
      </c>
      <c r="J64" s="4"/>
      <c r="K64" s="4"/>
    </row>
    <row r="65" spans="1:11" x14ac:dyDescent="0.25">
      <c r="A65" s="15">
        <v>1</v>
      </c>
      <c r="B65" s="6">
        <v>206</v>
      </c>
      <c r="C65" t="s">
        <v>25</v>
      </c>
      <c r="D65" t="s">
        <v>3</v>
      </c>
      <c r="E65" t="s">
        <v>37</v>
      </c>
      <c r="F65" s="3">
        <v>3</v>
      </c>
      <c r="G65" s="3">
        <v>3</v>
      </c>
      <c r="H65" s="4" t="s">
        <v>20</v>
      </c>
      <c r="I65" s="5"/>
      <c r="J65" s="4"/>
      <c r="K65" s="4"/>
    </row>
    <row r="66" spans="1:11" x14ac:dyDescent="0.25">
      <c r="A66" s="15">
        <v>1</v>
      </c>
      <c r="B66" s="6">
        <v>228</v>
      </c>
      <c r="C66" t="s">
        <v>40</v>
      </c>
      <c r="D66" t="s">
        <v>3</v>
      </c>
      <c r="E66" t="s">
        <v>37</v>
      </c>
      <c r="F66" s="3">
        <v>3</v>
      </c>
      <c r="G66" s="3">
        <v>2</v>
      </c>
      <c r="H66" s="4" t="s">
        <v>30</v>
      </c>
      <c r="I66" s="5" t="s">
        <v>30</v>
      </c>
      <c r="J66" s="4" t="s">
        <v>30</v>
      </c>
      <c r="K66" s="4"/>
    </row>
    <row r="67" spans="1:11" x14ac:dyDescent="0.25">
      <c r="A67" s="15">
        <v>1</v>
      </c>
      <c r="B67" s="6">
        <v>228</v>
      </c>
      <c r="C67" t="s">
        <v>40</v>
      </c>
      <c r="D67" t="s">
        <v>3</v>
      </c>
      <c r="E67" t="s">
        <v>37</v>
      </c>
      <c r="F67" s="3">
        <v>2</v>
      </c>
      <c r="G67" s="3">
        <v>2</v>
      </c>
      <c r="H67" s="4" t="s">
        <v>30</v>
      </c>
      <c r="I67" s="5" t="s">
        <v>30</v>
      </c>
      <c r="J67" s="4" t="s">
        <v>30</v>
      </c>
      <c r="K67" s="4"/>
    </row>
    <row r="68" spans="1:11" x14ac:dyDescent="0.25">
      <c r="A68" s="15">
        <v>1</v>
      </c>
      <c r="B68" s="6">
        <v>228</v>
      </c>
      <c r="C68" t="s">
        <v>40</v>
      </c>
      <c r="D68" t="s">
        <v>3</v>
      </c>
      <c r="E68" t="s">
        <v>37</v>
      </c>
      <c r="F68" s="3">
        <v>2</v>
      </c>
      <c r="G68" s="3">
        <v>0</v>
      </c>
      <c r="H68" s="4" t="s">
        <v>30</v>
      </c>
      <c r="I68" s="5" t="s">
        <v>30</v>
      </c>
      <c r="J68" s="4" t="s">
        <v>30</v>
      </c>
      <c r="K68" s="4"/>
    </row>
    <row r="69" spans="1:11" x14ac:dyDescent="0.25">
      <c r="A69" s="15">
        <v>1</v>
      </c>
      <c r="B69" s="6">
        <v>228</v>
      </c>
      <c r="C69" t="s">
        <v>40</v>
      </c>
      <c r="D69" t="s">
        <v>3</v>
      </c>
      <c r="E69" t="s">
        <v>37</v>
      </c>
      <c r="F69" s="3">
        <v>1</v>
      </c>
      <c r="G69" s="3">
        <v>1</v>
      </c>
      <c r="H69" s="4"/>
      <c r="I69" s="5"/>
      <c r="J69" s="4"/>
      <c r="K69" s="4"/>
    </row>
    <row r="70" spans="1:11" x14ac:dyDescent="0.25">
      <c r="A70" s="15">
        <v>1</v>
      </c>
      <c r="B70" s="6">
        <v>228</v>
      </c>
      <c r="C70" t="s">
        <v>40</v>
      </c>
      <c r="D70" t="s">
        <v>3</v>
      </c>
      <c r="E70" t="s">
        <v>37</v>
      </c>
      <c r="F70" s="3">
        <v>1</v>
      </c>
      <c r="G70" s="3">
        <v>0</v>
      </c>
      <c r="H70" s="4"/>
      <c r="I70" s="5"/>
      <c r="J70" s="4"/>
      <c r="K70" s="4"/>
    </row>
    <row r="71" spans="1:11" x14ac:dyDescent="0.25">
      <c r="A71" s="15">
        <v>1</v>
      </c>
      <c r="B71" s="6">
        <v>228</v>
      </c>
      <c r="C71" t="s">
        <v>40</v>
      </c>
      <c r="D71" t="s">
        <v>3</v>
      </c>
      <c r="E71" t="s">
        <v>37</v>
      </c>
      <c r="F71" s="3">
        <v>1</v>
      </c>
      <c r="G71" s="3">
        <v>0</v>
      </c>
      <c r="H71" s="4"/>
      <c r="I71" s="5"/>
      <c r="J71" s="4"/>
      <c r="K71" s="4"/>
    </row>
    <row r="72" spans="1:11" x14ac:dyDescent="0.25">
      <c r="A72" s="15">
        <v>1</v>
      </c>
      <c r="B72" s="6">
        <v>222</v>
      </c>
      <c r="C72" t="s">
        <v>41</v>
      </c>
      <c r="D72" t="s">
        <v>3</v>
      </c>
      <c r="E72" t="s">
        <v>37</v>
      </c>
      <c r="F72" s="3">
        <v>3</v>
      </c>
      <c r="G72" s="3">
        <v>3</v>
      </c>
      <c r="H72" s="4" t="s">
        <v>20</v>
      </c>
      <c r="I72" s="4" t="s">
        <v>20</v>
      </c>
      <c r="J72" s="4"/>
      <c r="K72" s="4"/>
    </row>
    <row r="73" spans="1:11" x14ac:dyDescent="0.25">
      <c r="A73" s="15">
        <v>1</v>
      </c>
      <c r="B73" s="6">
        <v>222</v>
      </c>
      <c r="C73" t="s">
        <v>41</v>
      </c>
      <c r="D73" t="s">
        <v>3</v>
      </c>
      <c r="E73" t="s">
        <v>37</v>
      </c>
      <c r="F73" s="3">
        <v>2</v>
      </c>
      <c r="G73" s="3">
        <v>3</v>
      </c>
      <c r="H73" s="4" t="s">
        <v>20</v>
      </c>
      <c r="I73" s="4" t="s">
        <v>20</v>
      </c>
      <c r="J73" s="4"/>
      <c r="K73" s="4"/>
    </row>
    <row r="74" spans="1:11" x14ac:dyDescent="0.25">
      <c r="A74" s="15">
        <v>1</v>
      </c>
      <c r="B74" s="6">
        <v>222</v>
      </c>
      <c r="C74" t="s">
        <v>41</v>
      </c>
      <c r="D74" t="s">
        <v>3</v>
      </c>
      <c r="E74" t="s">
        <v>37</v>
      </c>
      <c r="F74" s="3">
        <v>1</v>
      </c>
      <c r="G74" s="3">
        <v>2</v>
      </c>
      <c r="H74" s="4" t="s">
        <v>20</v>
      </c>
      <c r="I74" s="5"/>
      <c r="J74" s="4"/>
      <c r="K74" s="4"/>
    </row>
    <row r="75" spans="1:11" x14ac:dyDescent="0.25">
      <c r="A75" s="15">
        <v>1</v>
      </c>
      <c r="B75" s="6">
        <v>222</v>
      </c>
      <c r="C75" t="s">
        <v>41</v>
      </c>
      <c r="D75" t="s">
        <v>3</v>
      </c>
      <c r="E75" t="s">
        <v>37</v>
      </c>
      <c r="F75" s="3">
        <v>3</v>
      </c>
      <c r="G75" s="3">
        <v>3</v>
      </c>
      <c r="H75" s="4"/>
      <c r="I75" s="5"/>
      <c r="J75" s="4" t="s">
        <v>20</v>
      </c>
      <c r="K75" s="4"/>
    </row>
    <row r="76" spans="1:11" x14ac:dyDescent="0.25">
      <c r="A76" s="15">
        <v>1</v>
      </c>
      <c r="B76" s="6">
        <v>222</v>
      </c>
      <c r="C76" t="s">
        <v>41</v>
      </c>
      <c r="D76" t="s">
        <v>3</v>
      </c>
      <c r="E76" t="s">
        <v>37</v>
      </c>
      <c r="F76" s="3">
        <v>2</v>
      </c>
      <c r="G76" s="3">
        <v>3</v>
      </c>
      <c r="H76" s="4"/>
      <c r="I76" s="5"/>
      <c r="J76" s="4" t="s">
        <v>20</v>
      </c>
      <c r="K76" s="4"/>
    </row>
    <row r="77" spans="1:11" x14ac:dyDescent="0.25">
      <c r="A77" s="15">
        <v>1</v>
      </c>
      <c r="B77" s="6">
        <v>222</v>
      </c>
      <c r="C77" t="s">
        <v>41</v>
      </c>
      <c r="D77" t="s">
        <v>3</v>
      </c>
      <c r="E77" t="s">
        <v>37</v>
      </c>
      <c r="F77" s="3">
        <v>3</v>
      </c>
      <c r="G77" s="3">
        <v>3</v>
      </c>
      <c r="H77" s="4"/>
      <c r="I77" s="5"/>
      <c r="J77" s="4" t="s">
        <v>20</v>
      </c>
      <c r="K77" s="4"/>
    </row>
    <row r="78" spans="1:11" x14ac:dyDescent="0.25">
      <c r="A78" s="15">
        <v>1</v>
      </c>
      <c r="B78" s="6">
        <v>222</v>
      </c>
      <c r="C78" t="s">
        <v>41</v>
      </c>
      <c r="D78" t="s">
        <v>3</v>
      </c>
      <c r="E78" t="s">
        <v>37</v>
      </c>
      <c r="F78" s="3">
        <v>3</v>
      </c>
      <c r="G78" s="3">
        <v>2</v>
      </c>
      <c r="H78" s="4"/>
      <c r="I78" s="5"/>
      <c r="J78" s="4" t="s">
        <v>20</v>
      </c>
      <c r="K78" s="4"/>
    </row>
    <row r="79" spans="1:11" x14ac:dyDescent="0.25">
      <c r="A79" s="15">
        <v>1</v>
      </c>
      <c r="B79" s="6">
        <v>222</v>
      </c>
      <c r="C79" t="s">
        <v>41</v>
      </c>
      <c r="D79" t="s">
        <v>3</v>
      </c>
      <c r="E79" t="s">
        <v>37</v>
      </c>
      <c r="F79" s="3">
        <v>2</v>
      </c>
      <c r="G79" s="3">
        <v>2</v>
      </c>
      <c r="H79" s="4"/>
      <c r="I79" s="5"/>
      <c r="J79" s="4" t="s">
        <v>20</v>
      </c>
      <c r="K79" s="4"/>
    </row>
    <row r="80" spans="1:11" x14ac:dyDescent="0.25">
      <c r="A80" s="15">
        <v>1</v>
      </c>
      <c r="B80" s="6">
        <v>222</v>
      </c>
      <c r="C80" t="s">
        <v>41</v>
      </c>
      <c r="D80" t="s">
        <v>3</v>
      </c>
      <c r="E80" t="s">
        <v>37</v>
      </c>
      <c r="F80" s="3">
        <v>3</v>
      </c>
      <c r="G80" s="3">
        <v>2</v>
      </c>
      <c r="H80" s="4"/>
      <c r="I80" s="5"/>
      <c r="J80" s="4" t="s">
        <v>20</v>
      </c>
      <c r="K80" s="4"/>
    </row>
    <row r="81" spans="1:11" x14ac:dyDescent="0.25">
      <c r="A81" s="15">
        <v>1</v>
      </c>
      <c r="B81" s="6">
        <v>221</v>
      </c>
      <c r="C81" t="s">
        <v>28</v>
      </c>
      <c r="D81" t="s">
        <v>3</v>
      </c>
      <c r="E81" t="s">
        <v>37</v>
      </c>
      <c r="F81" s="3">
        <v>2</v>
      </c>
      <c r="G81" s="3">
        <v>3</v>
      </c>
      <c r="H81" s="4" t="s">
        <v>20</v>
      </c>
      <c r="I81" s="4" t="s">
        <v>20</v>
      </c>
      <c r="J81" s="4" t="s">
        <v>20</v>
      </c>
      <c r="K81" s="4"/>
    </row>
    <row r="82" spans="1:11" x14ac:dyDescent="0.25">
      <c r="A82" s="15">
        <v>1</v>
      </c>
      <c r="B82" s="6">
        <v>221</v>
      </c>
      <c r="C82" t="s">
        <v>28</v>
      </c>
      <c r="D82" t="s">
        <v>3</v>
      </c>
      <c r="E82" t="s">
        <v>37</v>
      </c>
      <c r="F82" s="3">
        <v>2</v>
      </c>
      <c r="G82" s="3">
        <v>2</v>
      </c>
      <c r="H82" s="4" t="s">
        <v>20</v>
      </c>
      <c r="I82" s="4" t="s">
        <v>20</v>
      </c>
      <c r="J82" s="4"/>
      <c r="K82" s="4"/>
    </row>
    <row r="83" spans="1:11" x14ac:dyDescent="0.25">
      <c r="A83" s="15">
        <v>1</v>
      </c>
      <c r="B83" s="6">
        <v>221</v>
      </c>
      <c r="C83" t="s">
        <v>28</v>
      </c>
      <c r="D83" t="s">
        <v>3</v>
      </c>
      <c r="E83" t="s">
        <v>37</v>
      </c>
      <c r="F83" s="3">
        <v>1</v>
      </c>
      <c r="G83" s="3">
        <v>2</v>
      </c>
      <c r="H83" s="4"/>
      <c r="I83" s="5" t="s">
        <v>20</v>
      </c>
      <c r="J83" s="4"/>
      <c r="K83" s="4"/>
    </row>
    <row r="84" spans="1:11" x14ac:dyDescent="0.25">
      <c r="A84" s="15">
        <v>1</v>
      </c>
      <c r="B84" s="6">
        <v>221</v>
      </c>
      <c r="C84" t="s">
        <v>28</v>
      </c>
      <c r="D84" t="s">
        <v>3</v>
      </c>
      <c r="E84" t="s">
        <v>37</v>
      </c>
      <c r="F84" s="3">
        <v>1</v>
      </c>
      <c r="G84" s="3">
        <v>2</v>
      </c>
      <c r="H84" s="4"/>
      <c r="I84" s="5" t="s">
        <v>20</v>
      </c>
      <c r="J84" s="4"/>
      <c r="K84" s="4"/>
    </row>
    <row r="85" spans="1:11" x14ac:dyDescent="0.25">
      <c r="A85" s="15">
        <v>1</v>
      </c>
      <c r="B85" s="6">
        <v>221</v>
      </c>
      <c r="C85" t="s">
        <v>28</v>
      </c>
      <c r="D85" t="s">
        <v>3</v>
      </c>
      <c r="E85" t="s">
        <v>37</v>
      </c>
      <c r="F85" s="3">
        <v>1</v>
      </c>
      <c r="G85" s="3">
        <v>1</v>
      </c>
      <c r="H85" s="4"/>
      <c r="I85" s="5"/>
      <c r="J85" s="4"/>
      <c r="K85" s="4"/>
    </row>
    <row r="86" spans="1:11" x14ac:dyDescent="0.25">
      <c r="A86" s="15">
        <v>1</v>
      </c>
      <c r="B86" s="6">
        <v>208</v>
      </c>
      <c r="C86" t="s">
        <v>29</v>
      </c>
      <c r="D86" t="s">
        <v>3</v>
      </c>
      <c r="E86" t="s">
        <v>37</v>
      </c>
      <c r="F86" s="3">
        <v>2</v>
      </c>
      <c r="G86" s="3">
        <v>2</v>
      </c>
      <c r="H86" s="4"/>
      <c r="I86" s="5" t="s">
        <v>30</v>
      </c>
      <c r="J86" s="4"/>
      <c r="K86" s="4"/>
    </row>
    <row r="87" spans="1:11" x14ac:dyDescent="0.25">
      <c r="A87" s="15">
        <v>1</v>
      </c>
      <c r="B87" s="6">
        <v>208</v>
      </c>
      <c r="C87" t="s">
        <v>29</v>
      </c>
      <c r="D87" t="s">
        <v>3</v>
      </c>
      <c r="E87" t="s">
        <v>37</v>
      </c>
      <c r="F87" s="3">
        <v>2</v>
      </c>
      <c r="G87" s="3">
        <v>1</v>
      </c>
      <c r="H87" s="4"/>
      <c r="I87" s="5" t="s">
        <v>30</v>
      </c>
      <c r="J87" s="4" t="s">
        <v>30</v>
      </c>
      <c r="K87" s="4"/>
    </row>
    <row r="88" spans="1:11" x14ac:dyDescent="0.25">
      <c r="A88" s="15">
        <v>1</v>
      </c>
      <c r="B88" s="6">
        <v>208</v>
      </c>
      <c r="C88" t="s">
        <v>29</v>
      </c>
      <c r="D88" t="s">
        <v>3</v>
      </c>
      <c r="E88" t="s">
        <v>37</v>
      </c>
      <c r="F88" s="3">
        <v>1</v>
      </c>
      <c r="G88" s="3">
        <v>2</v>
      </c>
      <c r="H88" s="4"/>
      <c r="I88" s="5"/>
      <c r="J88" s="4"/>
      <c r="K88" s="4"/>
    </row>
    <row r="89" spans="1:11" x14ac:dyDescent="0.25">
      <c r="A89" s="15">
        <v>1</v>
      </c>
      <c r="B89" s="6">
        <v>208</v>
      </c>
      <c r="C89" t="s">
        <v>29</v>
      </c>
      <c r="D89" t="s">
        <v>3</v>
      </c>
      <c r="E89" t="s">
        <v>37</v>
      </c>
      <c r="F89" s="3">
        <v>3</v>
      </c>
      <c r="G89" s="3">
        <v>2</v>
      </c>
      <c r="H89" s="4" t="s">
        <v>30</v>
      </c>
      <c r="I89" s="5" t="s">
        <v>30</v>
      </c>
      <c r="J89" s="4" t="s">
        <v>20</v>
      </c>
      <c r="K89" s="4"/>
    </row>
    <row r="90" spans="1:11" x14ac:dyDescent="0.25">
      <c r="A90" s="15">
        <v>1</v>
      </c>
      <c r="B90" s="6">
        <v>208</v>
      </c>
      <c r="C90" t="s">
        <v>29</v>
      </c>
      <c r="D90" t="s">
        <v>3</v>
      </c>
      <c r="E90" t="s">
        <v>37</v>
      </c>
      <c r="F90" s="3">
        <v>3</v>
      </c>
      <c r="G90" s="3">
        <v>2</v>
      </c>
      <c r="H90" s="4" t="s">
        <v>20</v>
      </c>
      <c r="I90" s="5" t="s">
        <v>30</v>
      </c>
      <c r="J90" s="4" t="s">
        <v>20</v>
      </c>
      <c r="K90" s="4"/>
    </row>
    <row r="91" spans="1:11" x14ac:dyDescent="0.25">
      <c r="A91" s="15">
        <v>1</v>
      </c>
      <c r="B91" s="6">
        <v>208</v>
      </c>
      <c r="C91" t="s">
        <v>29</v>
      </c>
      <c r="D91" t="s">
        <v>3</v>
      </c>
      <c r="E91" t="s">
        <v>37</v>
      </c>
      <c r="F91" s="3">
        <v>2</v>
      </c>
      <c r="G91" s="3">
        <v>1</v>
      </c>
      <c r="H91" s="4"/>
      <c r="I91" s="5" t="s">
        <v>30</v>
      </c>
      <c r="J91" s="4" t="s">
        <v>20</v>
      </c>
      <c r="K91" s="4"/>
    </row>
    <row r="92" spans="1:11" x14ac:dyDescent="0.25">
      <c r="A92" s="15">
        <v>1</v>
      </c>
      <c r="B92" s="6">
        <v>208</v>
      </c>
      <c r="C92" t="s">
        <v>29</v>
      </c>
      <c r="D92" t="s">
        <v>3</v>
      </c>
      <c r="E92" t="s">
        <v>37</v>
      </c>
      <c r="F92" s="3">
        <v>3</v>
      </c>
      <c r="G92" s="3">
        <v>2</v>
      </c>
      <c r="H92" s="4" t="s">
        <v>20</v>
      </c>
      <c r="I92" s="5" t="s">
        <v>20</v>
      </c>
      <c r="J92" s="4"/>
      <c r="K92" s="4"/>
    </row>
    <row r="93" spans="1:11" x14ac:dyDescent="0.25">
      <c r="A93" s="15">
        <v>1</v>
      </c>
      <c r="B93" s="6">
        <v>208</v>
      </c>
      <c r="C93" t="s">
        <v>29</v>
      </c>
      <c r="D93" t="s">
        <v>3</v>
      </c>
      <c r="E93" t="s">
        <v>37</v>
      </c>
      <c r="F93" s="3">
        <v>2</v>
      </c>
      <c r="G93" s="3">
        <v>3</v>
      </c>
      <c r="H93" s="4" t="s">
        <v>30</v>
      </c>
      <c r="I93" s="5"/>
      <c r="J93" s="4" t="s">
        <v>20</v>
      </c>
      <c r="K93" s="4"/>
    </row>
    <row r="94" spans="1:11" x14ac:dyDescent="0.25">
      <c r="A94" s="15">
        <v>1</v>
      </c>
      <c r="B94" s="6">
        <v>208</v>
      </c>
      <c r="C94" t="s">
        <v>29</v>
      </c>
      <c r="D94" t="s">
        <v>3</v>
      </c>
      <c r="E94" t="s">
        <v>37</v>
      </c>
      <c r="F94" s="3">
        <v>2</v>
      </c>
      <c r="G94" s="3">
        <v>3</v>
      </c>
      <c r="H94" s="4" t="s">
        <v>20</v>
      </c>
      <c r="I94" s="5"/>
      <c r="J94" s="4" t="s">
        <v>30</v>
      </c>
      <c r="K94" s="4"/>
    </row>
    <row r="95" spans="1:11" x14ac:dyDescent="0.25">
      <c r="A95" s="15">
        <v>1</v>
      </c>
      <c r="B95" s="6">
        <v>208</v>
      </c>
      <c r="C95" t="s">
        <v>29</v>
      </c>
      <c r="D95" t="s">
        <v>3</v>
      </c>
      <c r="E95" t="s">
        <v>37</v>
      </c>
      <c r="F95" s="3">
        <v>1</v>
      </c>
      <c r="G95" s="3">
        <v>2</v>
      </c>
      <c r="H95" s="4"/>
      <c r="I95" s="5"/>
      <c r="J95" s="4"/>
      <c r="K95" s="4"/>
    </row>
    <row r="96" spans="1:11" x14ac:dyDescent="0.25">
      <c r="A96" s="15">
        <v>1</v>
      </c>
      <c r="B96" s="6">
        <v>220</v>
      </c>
      <c r="C96" t="s">
        <v>32</v>
      </c>
      <c r="D96" t="s">
        <v>3</v>
      </c>
      <c r="E96" t="s">
        <v>37</v>
      </c>
      <c r="F96" s="3">
        <v>3</v>
      </c>
      <c r="G96" s="3">
        <v>3</v>
      </c>
      <c r="H96" s="4" t="s">
        <v>20</v>
      </c>
      <c r="I96" s="5" t="s">
        <v>20</v>
      </c>
      <c r="J96" s="4" t="s">
        <v>20</v>
      </c>
      <c r="K96" s="4"/>
    </row>
    <row r="97" spans="1:11" x14ac:dyDescent="0.25">
      <c r="A97" s="15">
        <v>1</v>
      </c>
      <c r="B97" s="6">
        <v>220</v>
      </c>
      <c r="C97" t="s">
        <v>32</v>
      </c>
      <c r="D97" t="s">
        <v>3</v>
      </c>
      <c r="E97" t="s">
        <v>37</v>
      </c>
      <c r="F97" s="3">
        <v>3</v>
      </c>
      <c r="G97" s="3">
        <v>3</v>
      </c>
      <c r="H97" s="4" t="s">
        <v>20</v>
      </c>
      <c r="I97" s="5" t="s">
        <v>20</v>
      </c>
      <c r="J97" s="4" t="s">
        <v>20</v>
      </c>
      <c r="K97" s="4"/>
    </row>
    <row r="98" spans="1:11" x14ac:dyDescent="0.25">
      <c r="A98" s="15">
        <v>1</v>
      </c>
      <c r="B98" s="6">
        <v>220</v>
      </c>
      <c r="C98" t="s">
        <v>32</v>
      </c>
      <c r="D98" t="s">
        <v>3</v>
      </c>
      <c r="E98" t="s">
        <v>37</v>
      </c>
      <c r="F98" s="3">
        <v>3</v>
      </c>
      <c r="G98" s="3">
        <v>3</v>
      </c>
      <c r="H98" s="4"/>
      <c r="I98" s="5"/>
      <c r="J98" s="4"/>
      <c r="K98" s="4"/>
    </row>
    <row r="99" spans="1:11" x14ac:dyDescent="0.25">
      <c r="A99" s="15">
        <v>1</v>
      </c>
      <c r="B99" s="6">
        <v>220</v>
      </c>
      <c r="C99" t="s">
        <v>32</v>
      </c>
      <c r="D99" t="s">
        <v>3</v>
      </c>
      <c r="E99" t="s">
        <v>37</v>
      </c>
      <c r="F99" s="3">
        <v>2</v>
      </c>
      <c r="G99" s="3">
        <v>1</v>
      </c>
      <c r="H99" s="4"/>
      <c r="I99" s="5"/>
      <c r="J99" s="4"/>
      <c r="K99" s="4"/>
    </row>
    <row r="100" spans="1:11" x14ac:dyDescent="0.25">
      <c r="A100" s="15">
        <v>1</v>
      </c>
      <c r="B100" s="6">
        <v>220</v>
      </c>
      <c r="C100" t="s">
        <v>32</v>
      </c>
      <c r="D100" t="s">
        <v>3</v>
      </c>
      <c r="E100" t="s">
        <v>37</v>
      </c>
      <c r="F100" s="3">
        <v>1</v>
      </c>
      <c r="G100" s="3">
        <v>2</v>
      </c>
      <c r="H100" s="4" t="s">
        <v>20</v>
      </c>
      <c r="I100" s="5" t="s">
        <v>20</v>
      </c>
      <c r="J100" s="4" t="s">
        <v>20</v>
      </c>
      <c r="K100" s="4"/>
    </row>
    <row r="101" spans="1:11" x14ac:dyDescent="0.25">
      <c r="A101" s="15">
        <v>1</v>
      </c>
      <c r="B101" s="6">
        <v>204</v>
      </c>
      <c r="C101" t="s">
        <v>42</v>
      </c>
      <c r="D101" t="s">
        <v>3</v>
      </c>
      <c r="E101" t="s">
        <v>37</v>
      </c>
      <c r="F101" s="3">
        <v>2</v>
      </c>
      <c r="G101" s="3">
        <v>3</v>
      </c>
      <c r="H101" s="4"/>
      <c r="I101" s="5"/>
      <c r="J101" s="4" t="s">
        <v>30</v>
      </c>
      <c r="K101" s="4"/>
    </row>
    <row r="102" spans="1:11" x14ac:dyDescent="0.25">
      <c r="A102" s="15">
        <v>1</v>
      </c>
      <c r="B102" s="6">
        <v>204</v>
      </c>
      <c r="C102" t="s">
        <v>42</v>
      </c>
      <c r="D102" t="s">
        <v>3</v>
      </c>
      <c r="E102" t="s">
        <v>37</v>
      </c>
      <c r="F102" s="3">
        <v>2</v>
      </c>
      <c r="G102" s="3">
        <v>3</v>
      </c>
      <c r="H102" s="4" t="s">
        <v>30</v>
      </c>
      <c r="I102" s="5" t="s">
        <v>30</v>
      </c>
      <c r="J102" s="4" t="s">
        <v>30</v>
      </c>
      <c r="K102" s="4"/>
    </row>
    <row r="103" spans="1:11" x14ac:dyDescent="0.25">
      <c r="A103" s="15">
        <v>1</v>
      </c>
      <c r="B103" s="6">
        <v>204</v>
      </c>
      <c r="C103" t="s">
        <v>42</v>
      </c>
      <c r="D103" t="s">
        <v>3</v>
      </c>
      <c r="E103" t="s">
        <v>37</v>
      </c>
      <c r="F103" s="3">
        <v>2</v>
      </c>
      <c r="G103" s="3">
        <v>3</v>
      </c>
      <c r="H103" s="4"/>
      <c r="I103" s="5"/>
      <c r="J103" s="4"/>
      <c r="K103" s="4"/>
    </row>
    <row r="104" spans="1:11" x14ac:dyDescent="0.25">
      <c r="A104" s="15">
        <v>1</v>
      </c>
      <c r="B104" s="6">
        <v>204</v>
      </c>
      <c r="C104" t="s">
        <v>42</v>
      </c>
      <c r="D104" t="s">
        <v>3</v>
      </c>
      <c r="E104" t="s">
        <v>37</v>
      </c>
      <c r="F104" s="3">
        <v>3</v>
      </c>
      <c r="G104" s="3">
        <v>3</v>
      </c>
      <c r="H104" s="4"/>
      <c r="I104" s="5"/>
      <c r="J104" s="4"/>
      <c r="K104" s="4"/>
    </row>
    <row r="105" spans="1:11" x14ac:dyDescent="0.25">
      <c r="A105" s="15">
        <v>1</v>
      </c>
      <c r="B105" s="6">
        <v>204</v>
      </c>
      <c r="C105" t="s">
        <v>42</v>
      </c>
      <c r="D105" t="s">
        <v>3</v>
      </c>
      <c r="E105" t="s">
        <v>37</v>
      </c>
      <c r="F105" s="3">
        <v>1</v>
      </c>
      <c r="G105" s="3">
        <v>1</v>
      </c>
      <c r="H105" s="4"/>
      <c r="I105" s="5"/>
      <c r="J105" s="4"/>
      <c r="K105" s="4"/>
    </row>
    <row r="106" spans="1:11" x14ac:dyDescent="0.25">
      <c r="A106" s="15">
        <v>1</v>
      </c>
      <c r="B106" s="6">
        <v>204</v>
      </c>
      <c r="C106" t="s">
        <v>42</v>
      </c>
      <c r="D106" t="s">
        <v>3</v>
      </c>
      <c r="E106" t="s">
        <v>37</v>
      </c>
      <c r="F106" s="3">
        <v>1</v>
      </c>
      <c r="G106" s="3">
        <v>2</v>
      </c>
      <c r="H106" s="4"/>
      <c r="I106" s="5"/>
      <c r="J106" s="4"/>
      <c r="K106" s="4"/>
    </row>
    <row r="107" spans="1:11" x14ac:dyDescent="0.25">
      <c r="A107" s="15">
        <v>1</v>
      </c>
      <c r="B107" s="6">
        <v>204</v>
      </c>
      <c r="C107" t="s">
        <v>42</v>
      </c>
      <c r="D107" t="s">
        <v>3</v>
      </c>
      <c r="E107" t="s">
        <v>37</v>
      </c>
      <c r="F107" s="3">
        <v>3</v>
      </c>
      <c r="G107" s="3">
        <v>1</v>
      </c>
      <c r="H107" s="4"/>
      <c r="I107" s="5"/>
      <c r="J107" s="4"/>
      <c r="K107" s="4"/>
    </row>
    <row r="108" spans="1:11" x14ac:dyDescent="0.25">
      <c r="A108" s="15">
        <v>1</v>
      </c>
      <c r="B108" s="6">
        <v>204</v>
      </c>
      <c r="C108" t="s">
        <v>42</v>
      </c>
      <c r="D108" t="s">
        <v>3</v>
      </c>
      <c r="E108" t="s">
        <v>37</v>
      </c>
      <c r="F108" s="3">
        <v>3</v>
      </c>
      <c r="G108" s="3">
        <v>2</v>
      </c>
      <c r="H108" s="4" t="s">
        <v>30</v>
      </c>
      <c r="I108" s="5" t="s">
        <v>30</v>
      </c>
      <c r="J108" s="4" t="s">
        <v>30</v>
      </c>
      <c r="K108" s="4"/>
    </row>
    <row r="109" spans="1:11" x14ac:dyDescent="0.25">
      <c r="A109" s="15">
        <v>1</v>
      </c>
      <c r="B109" s="6">
        <v>204</v>
      </c>
      <c r="C109" t="s">
        <v>42</v>
      </c>
      <c r="D109" t="s">
        <v>3</v>
      </c>
      <c r="E109" t="s">
        <v>37</v>
      </c>
      <c r="F109" s="3">
        <v>2</v>
      </c>
      <c r="G109" s="3">
        <v>2</v>
      </c>
      <c r="H109" s="4"/>
      <c r="I109" s="5"/>
      <c r="J109" s="4"/>
      <c r="K109" s="4"/>
    </row>
    <row r="110" spans="1:11" x14ac:dyDescent="0.25">
      <c r="A110" s="15">
        <v>1</v>
      </c>
      <c r="B110" s="6">
        <v>204</v>
      </c>
      <c r="C110" t="s">
        <v>42</v>
      </c>
      <c r="D110" t="s">
        <v>3</v>
      </c>
      <c r="E110" t="s">
        <v>37</v>
      </c>
      <c r="F110" s="3">
        <v>1</v>
      </c>
      <c r="G110" s="3">
        <v>1</v>
      </c>
      <c r="H110" s="4"/>
      <c r="I110" s="5"/>
      <c r="J110" s="4"/>
      <c r="K110" s="4"/>
    </row>
    <row r="111" spans="1:11" x14ac:dyDescent="0.25">
      <c r="A111" s="15">
        <v>1</v>
      </c>
      <c r="B111" s="6">
        <v>205</v>
      </c>
      <c r="C111" t="s">
        <v>33</v>
      </c>
      <c r="D111" t="s">
        <v>3</v>
      </c>
      <c r="E111" t="s">
        <v>37</v>
      </c>
      <c r="F111" s="3">
        <v>3</v>
      </c>
      <c r="G111" s="3">
        <v>3</v>
      </c>
      <c r="H111" s="4"/>
      <c r="I111" s="5" t="s">
        <v>20</v>
      </c>
      <c r="J111" s="4"/>
      <c r="K111" s="4"/>
    </row>
    <row r="112" spans="1:11" x14ac:dyDescent="0.25">
      <c r="A112" s="15">
        <v>1</v>
      </c>
      <c r="B112" s="6">
        <v>205</v>
      </c>
      <c r="C112" t="s">
        <v>33</v>
      </c>
      <c r="D112" t="s">
        <v>3</v>
      </c>
      <c r="E112" t="s">
        <v>37</v>
      </c>
      <c r="F112" s="3">
        <v>2</v>
      </c>
      <c r="G112" s="3">
        <v>2</v>
      </c>
      <c r="H112" s="4"/>
      <c r="I112" s="5" t="s">
        <v>20</v>
      </c>
      <c r="J112" s="4" t="s">
        <v>20</v>
      </c>
      <c r="K112" s="4"/>
    </row>
    <row r="113" spans="1:11" x14ac:dyDescent="0.25">
      <c r="A113" s="15">
        <v>1</v>
      </c>
      <c r="B113" s="6">
        <v>205</v>
      </c>
      <c r="C113" t="s">
        <v>33</v>
      </c>
      <c r="D113" t="s">
        <v>3</v>
      </c>
      <c r="E113" t="s">
        <v>37</v>
      </c>
      <c r="F113" s="3">
        <v>1</v>
      </c>
      <c r="G113" s="3">
        <v>1</v>
      </c>
      <c r="H113" s="4"/>
      <c r="I113" s="5" t="s">
        <v>20</v>
      </c>
      <c r="J113" s="4" t="s">
        <v>20</v>
      </c>
      <c r="K113" s="4"/>
    </row>
    <row r="114" spans="1:11" x14ac:dyDescent="0.25">
      <c r="A114" s="15">
        <v>1</v>
      </c>
      <c r="B114" s="6">
        <v>205</v>
      </c>
      <c r="C114" t="s">
        <v>33</v>
      </c>
      <c r="D114" t="s">
        <v>3</v>
      </c>
      <c r="E114" t="s">
        <v>37</v>
      </c>
      <c r="F114" s="3">
        <v>3</v>
      </c>
      <c r="G114" s="3">
        <v>3</v>
      </c>
      <c r="H114" s="4"/>
      <c r="I114" s="5" t="s">
        <v>20</v>
      </c>
      <c r="J114" s="4" t="s">
        <v>20</v>
      </c>
      <c r="K114" s="4"/>
    </row>
    <row r="115" spans="1:11" x14ac:dyDescent="0.25">
      <c r="A115" s="15">
        <v>1</v>
      </c>
      <c r="B115" s="6">
        <v>205</v>
      </c>
      <c r="C115" t="s">
        <v>33</v>
      </c>
      <c r="D115" t="s">
        <v>3</v>
      </c>
      <c r="E115" t="s">
        <v>37</v>
      </c>
      <c r="F115" s="3">
        <v>1</v>
      </c>
      <c r="G115" s="3">
        <v>2</v>
      </c>
      <c r="H115" s="4"/>
      <c r="I115" s="5" t="s">
        <v>20</v>
      </c>
      <c r="J115" s="4"/>
      <c r="K115" s="4"/>
    </row>
    <row r="116" spans="1:11" x14ac:dyDescent="0.25">
      <c r="A116" s="15">
        <v>1</v>
      </c>
      <c r="B116" s="6">
        <v>205</v>
      </c>
      <c r="C116" t="s">
        <v>33</v>
      </c>
      <c r="D116" t="s">
        <v>3</v>
      </c>
      <c r="E116" t="s">
        <v>37</v>
      </c>
      <c r="F116" s="3">
        <v>2</v>
      </c>
      <c r="G116" s="3">
        <v>2</v>
      </c>
      <c r="H116" s="4"/>
      <c r="I116" s="5"/>
      <c r="J116" s="4"/>
      <c r="K116" s="4"/>
    </row>
    <row r="117" spans="1:11" x14ac:dyDescent="0.25">
      <c r="A117" s="15">
        <v>1</v>
      </c>
      <c r="B117" s="6">
        <v>205</v>
      </c>
      <c r="C117" t="s">
        <v>33</v>
      </c>
      <c r="D117" t="s">
        <v>3</v>
      </c>
      <c r="E117" t="s">
        <v>37</v>
      </c>
      <c r="F117" s="3">
        <v>2</v>
      </c>
      <c r="G117" s="3">
        <v>1</v>
      </c>
      <c r="H117" s="4"/>
      <c r="I117" s="5" t="s">
        <v>20</v>
      </c>
      <c r="J117" s="4"/>
      <c r="K117" s="4"/>
    </row>
    <row r="118" spans="1:11" x14ac:dyDescent="0.25">
      <c r="A118" s="15">
        <v>1</v>
      </c>
      <c r="B118" s="6">
        <v>205</v>
      </c>
      <c r="C118" t="s">
        <v>33</v>
      </c>
      <c r="D118" t="s">
        <v>3</v>
      </c>
      <c r="E118" t="s">
        <v>37</v>
      </c>
      <c r="F118" s="3">
        <v>1</v>
      </c>
      <c r="G118" s="3">
        <v>1</v>
      </c>
      <c r="H118" s="4"/>
      <c r="I118" s="5"/>
      <c r="J118" s="4"/>
      <c r="K118" s="4"/>
    </row>
    <row r="119" spans="1:11" x14ac:dyDescent="0.25">
      <c r="A119" s="15">
        <v>1</v>
      </c>
      <c r="B119" s="6">
        <v>205</v>
      </c>
      <c r="C119" t="s">
        <v>33</v>
      </c>
      <c r="D119" t="s">
        <v>3</v>
      </c>
      <c r="E119" t="s">
        <v>37</v>
      </c>
      <c r="F119" s="3">
        <v>3</v>
      </c>
      <c r="G119" s="3">
        <v>2</v>
      </c>
      <c r="H119" s="4" t="s">
        <v>20</v>
      </c>
      <c r="I119" s="5"/>
      <c r="J119" s="4"/>
      <c r="K119" s="4"/>
    </row>
    <row r="120" spans="1:11" x14ac:dyDescent="0.25">
      <c r="A120" s="15">
        <v>1</v>
      </c>
      <c r="B120" s="6">
        <v>227</v>
      </c>
      <c r="C120" t="s">
        <v>43</v>
      </c>
      <c r="D120" t="s">
        <v>3</v>
      </c>
      <c r="E120" t="s">
        <v>37</v>
      </c>
      <c r="F120" s="4">
        <v>3</v>
      </c>
      <c r="G120" s="4">
        <v>0</v>
      </c>
      <c r="H120" s="4" t="s">
        <v>30</v>
      </c>
      <c r="I120" s="5" t="s">
        <v>30</v>
      </c>
      <c r="J120" s="4" t="s">
        <v>30</v>
      </c>
      <c r="K120" s="4"/>
    </row>
    <row r="121" spans="1:11" x14ac:dyDescent="0.25">
      <c r="A121" s="15">
        <v>1</v>
      </c>
      <c r="B121" s="6">
        <v>227</v>
      </c>
      <c r="C121" t="s">
        <v>43</v>
      </c>
      <c r="D121" t="s">
        <v>3</v>
      </c>
      <c r="E121" t="s">
        <v>37</v>
      </c>
      <c r="F121" s="4">
        <v>3</v>
      </c>
      <c r="G121" s="4">
        <v>0</v>
      </c>
      <c r="H121" s="4" t="s">
        <v>30</v>
      </c>
      <c r="I121" s="5" t="s">
        <v>30</v>
      </c>
      <c r="J121" s="4" t="s">
        <v>30</v>
      </c>
      <c r="K121" s="4"/>
    </row>
    <row r="122" spans="1:11" x14ac:dyDescent="0.25">
      <c r="A122" s="15">
        <v>1</v>
      </c>
      <c r="B122" s="6">
        <v>227</v>
      </c>
      <c r="C122" t="s">
        <v>43</v>
      </c>
      <c r="D122" t="s">
        <v>3</v>
      </c>
      <c r="E122" t="s">
        <v>37</v>
      </c>
      <c r="F122" s="4">
        <v>3</v>
      </c>
      <c r="G122" s="4">
        <v>0</v>
      </c>
      <c r="H122" s="4" t="s">
        <v>30</v>
      </c>
      <c r="I122" s="5" t="s">
        <v>30</v>
      </c>
      <c r="J122" s="4" t="s">
        <v>30</v>
      </c>
      <c r="K122" s="4"/>
    </row>
    <row r="123" spans="1:11" x14ac:dyDescent="0.25">
      <c r="A123" s="15">
        <v>1</v>
      </c>
      <c r="B123" s="6">
        <v>227</v>
      </c>
      <c r="C123" t="s">
        <v>43</v>
      </c>
      <c r="D123" t="s">
        <v>3</v>
      </c>
      <c r="E123" t="s">
        <v>37</v>
      </c>
      <c r="F123" s="4">
        <v>1</v>
      </c>
      <c r="G123" s="4">
        <v>0</v>
      </c>
      <c r="H123" s="4"/>
      <c r="I123" s="5"/>
      <c r="J123" s="4"/>
      <c r="K123" s="4"/>
    </row>
    <row r="124" spans="1:11" x14ac:dyDescent="0.25">
      <c r="A124" s="15">
        <v>1</v>
      </c>
      <c r="B124" s="6">
        <v>227</v>
      </c>
      <c r="C124" t="s">
        <v>43</v>
      </c>
      <c r="D124" t="s">
        <v>3</v>
      </c>
      <c r="E124" t="s">
        <v>37</v>
      </c>
      <c r="F124" s="4">
        <v>1</v>
      </c>
      <c r="G124" s="4">
        <v>0</v>
      </c>
      <c r="H124" s="4"/>
      <c r="I124" s="5" t="s">
        <v>30</v>
      </c>
      <c r="J124" s="4" t="s">
        <v>30</v>
      </c>
      <c r="K124" s="4"/>
    </row>
    <row r="125" spans="1:11" x14ac:dyDescent="0.25">
      <c r="A125" s="15">
        <v>1</v>
      </c>
      <c r="B125" s="6">
        <v>227</v>
      </c>
      <c r="C125" t="s">
        <v>43</v>
      </c>
      <c r="D125" t="s">
        <v>3</v>
      </c>
      <c r="E125" t="s">
        <v>37</v>
      </c>
      <c r="F125" s="4">
        <v>1</v>
      </c>
      <c r="G125" s="4">
        <v>0</v>
      </c>
      <c r="H125" s="4"/>
      <c r="I125" s="5" t="s">
        <v>30</v>
      </c>
      <c r="J125" s="4" t="s">
        <v>30</v>
      </c>
      <c r="K125" s="4"/>
    </row>
    <row r="126" spans="1:11" x14ac:dyDescent="0.25">
      <c r="A126" s="15">
        <v>1</v>
      </c>
      <c r="B126" s="6">
        <v>227</v>
      </c>
      <c r="C126" t="s">
        <v>43</v>
      </c>
      <c r="D126" t="s">
        <v>3</v>
      </c>
      <c r="E126" t="s">
        <v>37</v>
      </c>
      <c r="F126" s="4">
        <v>1</v>
      </c>
      <c r="G126" s="4">
        <v>0</v>
      </c>
      <c r="H126" s="4"/>
      <c r="I126" s="5" t="s">
        <v>30</v>
      </c>
      <c r="J126" s="4"/>
      <c r="K126" s="4"/>
    </row>
    <row r="127" spans="1:11" x14ac:dyDescent="0.25">
      <c r="A127" s="15">
        <v>1</v>
      </c>
      <c r="B127" s="6">
        <v>227</v>
      </c>
      <c r="C127" t="s">
        <v>43</v>
      </c>
      <c r="D127" t="s">
        <v>3</v>
      </c>
      <c r="E127" t="s">
        <v>37</v>
      </c>
      <c r="F127" s="4">
        <v>1</v>
      </c>
      <c r="G127" s="4">
        <v>0</v>
      </c>
      <c r="H127" s="4"/>
      <c r="I127" s="5" t="s">
        <v>30</v>
      </c>
      <c r="J127" s="4" t="s">
        <v>30</v>
      </c>
      <c r="K127" s="4"/>
    </row>
    <row r="128" spans="1:11" x14ac:dyDescent="0.25">
      <c r="A128" s="15">
        <v>1</v>
      </c>
      <c r="B128" s="6">
        <v>227</v>
      </c>
      <c r="C128" t="s">
        <v>43</v>
      </c>
      <c r="D128" t="s">
        <v>3</v>
      </c>
      <c r="E128" t="s">
        <v>37</v>
      </c>
      <c r="F128" s="4">
        <v>2</v>
      </c>
      <c r="G128" s="4">
        <v>0</v>
      </c>
      <c r="H128" s="4"/>
      <c r="I128" s="5"/>
      <c r="J128" s="4"/>
      <c r="K128" s="4"/>
    </row>
    <row r="129" spans="1:11" x14ac:dyDescent="0.25">
      <c r="A129" s="15">
        <v>1</v>
      </c>
      <c r="B129" s="6">
        <v>227</v>
      </c>
      <c r="C129" t="s">
        <v>43</v>
      </c>
      <c r="D129" t="s">
        <v>3</v>
      </c>
      <c r="E129" t="s">
        <v>37</v>
      </c>
      <c r="F129" s="4">
        <v>2</v>
      </c>
      <c r="G129" s="4">
        <v>0</v>
      </c>
      <c r="H129" s="4"/>
      <c r="I129" s="5" t="s">
        <v>30</v>
      </c>
      <c r="J129" s="4"/>
      <c r="K129" s="4"/>
    </row>
    <row r="130" spans="1:11" x14ac:dyDescent="0.25">
      <c r="A130" s="15">
        <v>1</v>
      </c>
      <c r="B130" s="6">
        <v>259</v>
      </c>
      <c r="C130" t="s">
        <v>44</v>
      </c>
      <c r="D130" t="s">
        <v>3</v>
      </c>
      <c r="E130" t="s">
        <v>37</v>
      </c>
      <c r="F130" s="3">
        <v>3</v>
      </c>
      <c r="G130" s="3">
        <v>1</v>
      </c>
      <c r="H130" s="4"/>
      <c r="I130" s="5"/>
      <c r="J130" s="4"/>
      <c r="K130" s="4"/>
    </row>
    <row r="131" spans="1:11" x14ac:dyDescent="0.25">
      <c r="A131" s="15">
        <v>1</v>
      </c>
      <c r="B131" s="6">
        <v>259</v>
      </c>
      <c r="C131" t="s">
        <v>44</v>
      </c>
      <c r="D131" t="s">
        <v>3</v>
      </c>
      <c r="E131" t="s">
        <v>37</v>
      </c>
      <c r="F131" s="3">
        <v>3</v>
      </c>
      <c r="G131" s="3">
        <v>0</v>
      </c>
      <c r="H131" s="4"/>
      <c r="I131" s="4" t="s">
        <v>20</v>
      </c>
      <c r="J131" s="4"/>
      <c r="K131" s="4"/>
    </row>
    <row r="132" spans="1:11" x14ac:dyDescent="0.25">
      <c r="A132" s="15">
        <v>1</v>
      </c>
      <c r="B132" s="6">
        <v>259</v>
      </c>
      <c r="C132" t="s">
        <v>44</v>
      </c>
      <c r="D132" t="s">
        <v>3</v>
      </c>
      <c r="E132" t="s">
        <v>37</v>
      </c>
      <c r="F132" s="3">
        <v>3</v>
      </c>
      <c r="G132" s="3">
        <v>0</v>
      </c>
      <c r="H132" s="4"/>
      <c r="I132" s="5"/>
      <c r="J132" s="4"/>
      <c r="K132" s="4"/>
    </row>
    <row r="133" spans="1:11" x14ac:dyDescent="0.25">
      <c r="A133" s="15">
        <v>1</v>
      </c>
      <c r="B133" s="6">
        <v>259</v>
      </c>
      <c r="C133" t="s">
        <v>44</v>
      </c>
      <c r="D133" t="s">
        <v>3</v>
      </c>
      <c r="E133" t="s">
        <v>37</v>
      </c>
      <c r="F133" s="3">
        <v>2</v>
      </c>
      <c r="G133" s="3">
        <v>0</v>
      </c>
      <c r="H133" s="4"/>
      <c r="I133" s="4" t="s">
        <v>20</v>
      </c>
      <c r="J133" s="4"/>
      <c r="K133" s="4"/>
    </row>
    <row r="134" spans="1:11" x14ac:dyDescent="0.25">
      <c r="A134" s="15">
        <v>1</v>
      </c>
      <c r="B134" s="6">
        <v>259</v>
      </c>
      <c r="C134" t="s">
        <v>44</v>
      </c>
      <c r="D134" t="s">
        <v>3</v>
      </c>
      <c r="E134" t="s">
        <v>37</v>
      </c>
      <c r="F134" s="3">
        <v>2</v>
      </c>
      <c r="G134" s="3">
        <v>0</v>
      </c>
      <c r="H134" s="4"/>
      <c r="I134" s="5"/>
      <c r="J134" s="4"/>
      <c r="K134" s="4"/>
    </row>
    <row r="135" spans="1:11" x14ac:dyDescent="0.25">
      <c r="A135" s="15">
        <v>1</v>
      </c>
      <c r="B135" s="6">
        <v>259</v>
      </c>
      <c r="C135" t="s">
        <v>44</v>
      </c>
      <c r="D135" t="s">
        <v>3</v>
      </c>
      <c r="E135" t="s">
        <v>37</v>
      </c>
      <c r="F135" s="3">
        <v>2</v>
      </c>
      <c r="G135" s="3">
        <v>0</v>
      </c>
      <c r="H135" s="4"/>
      <c r="I135" s="4" t="s">
        <v>20</v>
      </c>
      <c r="J135" s="4"/>
      <c r="K135" s="4"/>
    </row>
    <row r="136" spans="1:11" x14ac:dyDescent="0.25">
      <c r="A136" s="15">
        <v>1</v>
      </c>
      <c r="B136" s="6">
        <v>259</v>
      </c>
      <c r="C136" t="s">
        <v>44</v>
      </c>
      <c r="D136" t="s">
        <v>3</v>
      </c>
      <c r="E136" t="s">
        <v>37</v>
      </c>
      <c r="F136" s="3">
        <v>2</v>
      </c>
      <c r="G136" s="3">
        <v>0</v>
      </c>
      <c r="H136" s="4"/>
      <c r="I136" s="5"/>
      <c r="J136" s="4"/>
      <c r="K136" s="4"/>
    </row>
    <row r="137" spans="1:11" x14ac:dyDescent="0.25">
      <c r="A137" s="15">
        <v>1</v>
      </c>
      <c r="B137" s="6">
        <v>259</v>
      </c>
      <c r="C137" t="s">
        <v>44</v>
      </c>
      <c r="D137" t="s">
        <v>3</v>
      </c>
      <c r="E137" t="s">
        <v>37</v>
      </c>
      <c r="F137" s="3">
        <v>2</v>
      </c>
      <c r="G137" s="3">
        <v>0</v>
      </c>
      <c r="H137" s="4"/>
      <c r="I137" s="5"/>
      <c r="J137" s="4"/>
      <c r="K137" s="4"/>
    </row>
    <row r="138" spans="1:11" x14ac:dyDescent="0.25">
      <c r="A138" s="15">
        <v>1</v>
      </c>
      <c r="B138" s="6">
        <v>259</v>
      </c>
      <c r="C138" t="s">
        <v>44</v>
      </c>
      <c r="D138" t="s">
        <v>3</v>
      </c>
      <c r="E138" t="s">
        <v>37</v>
      </c>
      <c r="F138" s="3">
        <v>3</v>
      </c>
      <c r="G138" s="3">
        <v>0</v>
      </c>
      <c r="H138" s="4"/>
      <c r="I138" s="4" t="s">
        <v>20</v>
      </c>
      <c r="J138" s="4"/>
      <c r="K138" s="4"/>
    </row>
    <row r="139" spans="1:11" x14ac:dyDescent="0.25">
      <c r="A139" s="15">
        <v>1</v>
      </c>
      <c r="B139" s="6">
        <v>259</v>
      </c>
      <c r="C139" t="s">
        <v>44</v>
      </c>
      <c r="D139" t="s">
        <v>3</v>
      </c>
      <c r="E139" t="s">
        <v>37</v>
      </c>
      <c r="F139" s="3">
        <v>3</v>
      </c>
      <c r="G139" s="3">
        <v>0</v>
      </c>
      <c r="H139" s="4"/>
      <c r="I139" s="5"/>
      <c r="J139" s="4"/>
      <c r="K139" s="4"/>
    </row>
    <row r="140" spans="1:11" x14ac:dyDescent="0.25">
      <c r="A140" s="15">
        <v>1</v>
      </c>
      <c r="B140" s="6">
        <v>256</v>
      </c>
      <c r="C140" t="s">
        <v>34</v>
      </c>
      <c r="D140" t="s">
        <v>3</v>
      </c>
      <c r="E140" t="s">
        <v>37</v>
      </c>
      <c r="F140" s="3">
        <v>3</v>
      </c>
      <c r="G140" s="3">
        <v>3</v>
      </c>
      <c r="H140" s="4" t="s">
        <v>20</v>
      </c>
      <c r="I140" s="4" t="s">
        <v>20</v>
      </c>
      <c r="J140" s="4" t="s">
        <v>20</v>
      </c>
      <c r="K140" s="4"/>
    </row>
    <row r="141" spans="1:11" x14ac:dyDescent="0.25">
      <c r="A141" s="15">
        <v>1</v>
      </c>
      <c r="B141" s="6">
        <v>256</v>
      </c>
      <c r="C141" t="s">
        <v>34</v>
      </c>
      <c r="D141" t="s">
        <v>3</v>
      </c>
      <c r="E141" t="s">
        <v>37</v>
      </c>
      <c r="F141" s="3">
        <v>2</v>
      </c>
      <c r="G141" s="3">
        <v>3</v>
      </c>
      <c r="H141" s="4" t="s">
        <v>20</v>
      </c>
      <c r="I141" s="4" t="s">
        <v>20</v>
      </c>
      <c r="J141" s="4" t="s">
        <v>20</v>
      </c>
      <c r="K141" s="4"/>
    </row>
    <row r="142" spans="1:11" x14ac:dyDescent="0.25">
      <c r="A142" s="15">
        <v>1</v>
      </c>
      <c r="B142" s="6">
        <v>256</v>
      </c>
      <c r="C142" t="s">
        <v>34</v>
      </c>
      <c r="D142" t="s">
        <v>3</v>
      </c>
      <c r="E142" t="s">
        <v>37</v>
      </c>
      <c r="F142" s="3">
        <v>1</v>
      </c>
      <c r="G142" s="3">
        <v>1</v>
      </c>
      <c r="H142" s="4"/>
      <c r="I142" s="4" t="s">
        <v>20</v>
      </c>
      <c r="J142" s="4"/>
      <c r="K142" s="4"/>
    </row>
    <row r="143" spans="1:11" x14ac:dyDescent="0.25">
      <c r="A143" s="15">
        <v>1</v>
      </c>
      <c r="B143" s="6">
        <v>256</v>
      </c>
      <c r="C143" t="s">
        <v>34</v>
      </c>
      <c r="D143" t="s">
        <v>3</v>
      </c>
      <c r="E143" t="s">
        <v>37</v>
      </c>
      <c r="F143" s="3">
        <v>3</v>
      </c>
      <c r="G143" s="3">
        <v>3</v>
      </c>
      <c r="H143" s="4"/>
      <c r="I143" s="5"/>
      <c r="J143" s="4"/>
      <c r="K143" s="4"/>
    </row>
    <row r="144" spans="1:11" x14ac:dyDescent="0.25">
      <c r="A144" s="15">
        <v>1</v>
      </c>
      <c r="B144" s="6">
        <v>256</v>
      </c>
      <c r="C144" t="s">
        <v>34</v>
      </c>
      <c r="D144" t="s">
        <v>3</v>
      </c>
      <c r="E144" t="s">
        <v>37</v>
      </c>
      <c r="F144" s="3">
        <v>2</v>
      </c>
      <c r="G144" s="3">
        <v>1</v>
      </c>
      <c r="H144" s="4"/>
      <c r="I144" s="5"/>
      <c r="J144" s="4"/>
      <c r="K144" s="4"/>
    </row>
    <row r="145" spans="1:11" x14ac:dyDescent="0.25">
      <c r="A145" s="15">
        <v>1</v>
      </c>
      <c r="B145" s="6">
        <v>256</v>
      </c>
      <c r="C145" t="s">
        <v>34</v>
      </c>
      <c r="D145" t="s">
        <v>3</v>
      </c>
      <c r="E145" t="s">
        <v>37</v>
      </c>
      <c r="F145" s="3">
        <v>2</v>
      </c>
      <c r="G145" s="3">
        <v>2</v>
      </c>
      <c r="H145" s="4"/>
      <c r="I145" s="5"/>
      <c r="J145" s="4"/>
      <c r="K145" s="4"/>
    </row>
    <row r="146" spans="1:11" x14ac:dyDescent="0.25">
      <c r="A146" s="15">
        <v>1</v>
      </c>
      <c r="B146" s="6">
        <v>256</v>
      </c>
      <c r="C146" t="s">
        <v>34</v>
      </c>
      <c r="D146" t="s">
        <v>3</v>
      </c>
      <c r="E146" t="s">
        <v>37</v>
      </c>
      <c r="F146" s="3">
        <v>2</v>
      </c>
      <c r="G146" s="3">
        <v>2</v>
      </c>
      <c r="H146" s="4"/>
      <c r="I146" s="5"/>
      <c r="J146" s="4"/>
      <c r="K146" s="4"/>
    </row>
    <row r="147" spans="1:11" x14ac:dyDescent="0.25">
      <c r="A147" s="15">
        <v>1</v>
      </c>
      <c r="B147" s="6">
        <v>256</v>
      </c>
      <c r="C147" t="s">
        <v>34</v>
      </c>
      <c r="D147" t="s">
        <v>3</v>
      </c>
      <c r="E147" t="s">
        <v>37</v>
      </c>
      <c r="F147" s="3">
        <v>3</v>
      </c>
      <c r="G147" s="3">
        <v>3</v>
      </c>
      <c r="H147" s="4"/>
      <c r="I147" s="5"/>
      <c r="J147" s="4"/>
      <c r="K147" s="4"/>
    </row>
    <row r="148" spans="1:11" x14ac:dyDescent="0.25">
      <c r="A148" s="15">
        <v>1</v>
      </c>
      <c r="B148" s="6">
        <v>256</v>
      </c>
      <c r="C148" t="s">
        <v>34</v>
      </c>
      <c r="D148" t="s">
        <v>3</v>
      </c>
      <c r="E148" t="s">
        <v>37</v>
      </c>
      <c r="F148" s="3">
        <v>3</v>
      </c>
      <c r="G148" s="3">
        <v>2</v>
      </c>
      <c r="H148" s="4"/>
      <c r="I148" s="5"/>
      <c r="J148" s="4"/>
      <c r="K148" s="4"/>
    </row>
    <row r="149" spans="1:11" x14ac:dyDescent="0.25">
      <c r="A149" s="15">
        <v>1</v>
      </c>
      <c r="B149" s="6">
        <v>256</v>
      </c>
      <c r="C149" t="s">
        <v>34</v>
      </c>
      <c r="D149" t="s">
        <v>3</v>
      </c>
      <c r="E149" t="s">
        <v>37</v>
      </c>
      <c r="F149" s="3">
        <v>3</v>
      </c>
      <c r="G149" s="3">
        <v>3</v>
      </c>
      <c r="H149" s="4"/>
      <c r="I149" s="4" t="s">
        <v>30</v>
      </c>
      <c r="J149" s="4"/>
      <c r="K149" s="4"/>
    </row>
    <row r="150" spans="1:11" x14ac:dyDescent="0.25">
      <c r="A150" s="15">
        <v>1</v>
      </c>
      <c r="B150" s="6">
        <v>233</v>
      </c>
      <c r="C150" t="s">
        <v>35</v>
      </c>
      <c r="D150" t="s">
        <v>3</v>
      </c>
      <c r="E150" t="s">
        <v>37</v>
      </c>
      <c r="F150" s="3">
        <v>3</v>
      </c>
      <c r="G150" s="3">
        <v>2</v>
      </c>
      <c r="H150" s="4" t="s">
        <v>20</v>
      </c>
      <c r="I150" s="5" t="s">
        <v>20</v>
      </c>
      <c r="J150" s="4" t="s">
        <v>20</v>
      </c>
      <c r="K150" s="4"/>
    </row>
    <row r="151" spans="1:11" x14ac:dyDescent="0.25">
      <c r="A151" s="15">
        <v>1</v>
      </c>
      <c r="B151" s="6">
        <v>233</v>
      </c>
      <c r="C151" t="s">
        <v>35</v>
      </c>
      <c r="D151" t="s">
        <v>3</v>
      </c>
      <c r="E151" t="s">
        <v>37</v>
      </c>
      <c r="F151" s="3">
        <v>3</v>
      </c>
      <c r="G151" s="3">
        <v>2</v>
      </c>
      <c r="H151" s="4" t="s">
        <v>20</v>
      </c>
      <c r="I151" s="5" t="s">
        <v>20</v>
      </c>
      <c r="J151" s="4" t="s">
        <v>20</v>
      </c>
      <c r="K151" s="4"/>
    </row>
    <row r="152" spans="1:11" x14ac:dyDescent="0.25">
      <c r="A152" s="15">
        <v>1</v>
      </c>
      <c r="B152" s="6">
        <v>233</v>
      </c>
      <c r="C152" t="s">
        <v>35</v>
      </c>
      <c r="D152" t="s">
        <v>3</v>
      </c>
      <c r="E152" t="s">
        <v>37</v>
      </c>
      <c r="F152" s="3">
        <v>3</v>
      </c>
      <c r="G152" s="3">
        <v>3</v>
      </c>
      <c r="H152" s="4"/>
      <c r="I152" s="5" t="s">
        <v>20</v>
      </c>
      <c r="J152" s="4" t="s">
        <v>20</v>
      </c>
      <c r="K152" s="4"/>
    </row>
    <row r="153" spans="1:11" x14ac:dyDescent="0.25">
      <c r="A153" s="15">
        <v>1</v>
      </c>
      <c r="B153" s="6">
        <v>233</v>
      </c>
      <c r="C153" t="s">
        <v>35</v>
      </c>
      <c r="D153" t="s">
        <v>3</v>
      </c>
      <c r="E153" t="s">
        <v>37</v>
      </c>
      <c r="F153" s="3">
        <v>3</v>
      </c>
      <c r="G153" s="3">
        <v>3</v>
      </c>
      <c r="H153" s="4"/>
      <c r="I153" s="5" t="s">
        <v>20</v>
      </c>
      <c r="J153" s="4" t="s">
        <v>20</v>
      </c>
      <c r="K153" s="4"/>
    </row>
    <row r="154" spans="1:11" x14ac:dyDescent="0.25">
      <c r="A154" s="15">
        <v>1</v>
      </c>
      <c r="B154" s="6">
        <v>242</v>
      </c>
      <c r="C154" t="s">
        <v>45</v>
      </c>
      <c r="D154" t="s">
        <v>4</v>
      </c>
      <c r="E154" t="s">
        <v>19</v>
      </c>
      <c r="F154" s="3">
        <v>2</v>
      </c>
      <c r="G154" s="3">
        <v>0</v>
      </c>
      <c r="H154" s="4"/>
      <c r="I154" s="5" t="s">
        <v>20</v>
      </c>
      <c r="J154" s="4"/>
      <c r="K154" s="4"/>
    </row>
    <row r="155" spans="1:11" x14ac:dyDescent="0.25">
      <c r="A155" s="15">
        <v>1</v>
      </c>
      <c r="B155" s="6">
        <v>242</v>
      </c>
      <c r="C155" t="s">
        <v>45</v>
      </c>
      <c r="D155" t="s">
        <v>4</v>
      </c>
      <c r="E155" t="s">
        <v>19</v>
      </c>
      <c r="F155" s="3">
        <v>2</v>
      </c>
      <c r="G155" s="3">
        <v>0</v>
      </c>
      <c r="H155" s="4" t="s">
        <v>20</v>
      </c>
      <c r="I155" s="5" t="s">
        <v>20</v>
      </c>
      <c r="J155" s="4" t="s">
        <v>20</v>
      </c>
      <c r="K155" s="4"/>
    </row>
    <row r="156" spans="1:11" x14ac:dyDescent="0.25">
      <c r="A156" s="15">
        <v>1</v>
      </c>
      <c r="B156" s="6">
        <v>242</v>
      </c>
      <c r="C156" t="s">
        <v>45</v>
      </c>
      <c r="D156" t="s">
        <v>4</v>
      </c>
      <c r="E156" t="s">
        <v>19</v>
      </c>
      <c r="F156" s="3">
        <v>1</v>
      </c>
      <c r="G156" s="3">
        <v>0</v>
      </c>
      <c r="H156" s="4" t="s">
        <v>20</v>
      </c>
      <c r="I156" s="5"/>
      <c r="J156" s="4" t="s">
        <v>20</v>
      </c>
      <c r="K156" s="4"/>
    </row>
    <row r="157" spans="1:11" x14ac:dyDescent="0.25">
      <c r="A157" s="15">
        <v>1</v>
      </c>
      <c r="B157" s="6">
        <v>242</v>
      </c>
      <c r="C157" t="s">
        <v>45</v>
      </c>
      <c r="D157" t="s">
        <v>4</v>
      </c>
      <c r="E157" t="s">
        <v>19</v>
      </c>
      <c r="F157" s="3">
        <v>1</v>
      </c>
      <c r="G157" s="3">
        <v>0</v>
      </c>
      <c r="H157" s="4" t="s">
        <v>20</v>
      </c>
      <c r="I157" s="5"/>
      <c r="J157" s="4" t="s">
        <v>20</v>
      </c>
      <c r="K157" s="4"/>
    </row>
    <row r="158" spans="1:11" x14ac:dyDescent="0.25">
      <c r="A158" s="15">
        <v>1</v>
      </c>
      <c r="B158" s="6">
        <v>242</v>
      </c>
      <c r="C158" t="s">
        <v>45</v>
      </c>
      <c r="D158" t="s">
        <v>4</v>
      </c>
      <c r="E158" t="s">
        <v>19</v>
      </c>
      <c r="F158" s="3">
        <v>1</v>
      </c>
      <c r="G158" s="3">
        <v>0</v>
      </c>
      <c r="H158" s="4" t="s">
        <v>20</v>
      </c>
      <c r="I158" s="5" t="s">
        <v>20</v>
      </c>
      <c r="J158" s="4" t="s">
        <v>30</v>
      </c>
      <c r="K158" s="4"/>
    </row>
    <row r="159" spans="1:11" x14ac:dyDescent="0.25">
      <c r="A159" s="15">
        <v>1</v>
      </c>
      <c r="B159" s="6">
        <v>242</v>
      </c>
      <c r="C159" t="s">
        <v>45</v>
      </c>
      <c r="D159" t="s">
        <v>4</v>
      </c>
      <c r="E159" t="s">
        <v>19</v>
      </c>
      <c r="F159" s="3">
        <v>2</v>
      </c>
      <c r="G159" s="3">
        <v>0</v>
      </c>
      <c r="H159" s="4"/>
      <c r="I159" s="5" t="s">
        <v>30</v>
      </c>
      <c r="J159" s="4"/>
      <c r="K159" s="4"/>
    </row>
    <row r="160" spans="1:11" x14ac:dyDescent="0.25">
      <c r="A160" s="15">
        <v>1</v>
      </c>
      <c r="B160" s="6">
        <v>242</v>
      </c>
      <c r="C160" t="s">
        <v>45</v>
      </c>
      <c r="D160" t="s">
        <v>4</v>
      </c>
      <c r="E160" t="s">
        <v>37</v>
      </c>
      <c r="F160" s="3">
        <v>1</v>
      </c>
      <c r="G160" s="3">
        <v>0</v>
      </c>
      <c r="H160" s="4" t="s">
        <v>30</v>
      </c>
      <c r="I160" s="5" t="s">
        <v>20</v>
      </c>
      <c r="J160" s="4" t="s">
        <v>20</v>
      </c>
      <c r="K160" s="4"/>
    </row>
    <row r="161" spans="1:11" x14ac:dyDescent="0.25">
      <c r="A161" s="15">
        <v>1</v>
      </c>
      <c r="B161" s="6">
        <v>242</v>
      </c>
      <c r="C161" t="s">
        <v>45</v>
      </c>
      <c r="D161" t="s">
        <v>4</v>
      </c>
      <c r="E161" t="s">
        <v>37</v>
      </c>
      <c r="F161" s="3">
        <v>3</v>
      </c>
      <c r="G161" s="3">
        <v>0</v>
      </c>
      <c r="H161" s="4"/>
      <c r="I161" s="5" t="s">
        <v>20</v>
      </c>
      <c r="J161" s="4"/>
      <c r="K161" s="4"/>
    </row>
    <row r="162" spans="1:11" x14ac:dyDescent="0.25">
      <c r="A162" s="15">
        <v>1</v>
      </c>
      <c r="B162" s="6">
        <v>242</v>
      </c>
      <c r="C162" t="s">
        <v>45</v>
      </c>
      <c r="D162" t="s">
        <v>4</v>
      </c>
      <c r="E162" t="s">
        <v>37</v>
      </c>
      <c r="F162" s="3">
        <v>1</v>
      </c>
      <c r="G162" s="3">
        <v>0</v>
      </c>
      <c r="H162" s="4"/>
      <c r="I162" s="5" t="s">
        <v>20</v>
      </c>
      <c r="J162" s="4"/>
      <c r="K162" s="4"/>
    </row>
    <row r="163" spans="1:11" x14ac:dyDescent="0.25">
      <c r="A163" s="15">
        <v>1</v>
      </c>
      <c r="B163" s="6">
        <v>242</v>
      </c>
      <c r="C163" t="s">
        <v>45</v>
      </c>
      <c r="D163" t="s">
        <v>4</v>
      </c>
      <c r="E163" t="s">
        <v>37</v>
      </c>
      <c r="F163" s="3">
        <v>2</v>
      </c>
      <c r="G163" s="3">
        <v>0</v>
      </c>
      <c r="H163" s="4" t="s">
        <v>20</v>
      </c>
      <c r="I163" s="5"/>
      <c r="J163" s="4" t="s">
        <v>30</v>
      </c>
      <c r="K163" s="4"/>
    </row>
    <row r="164" spans="1:11" x14ac:dyDescent="0.25">
      <c r="A164" s="15">
        <v>1</v>
      </c>
      <c r="B164" s="6">
        <v>242</v>
      </c>
      <c r="C164" t="s">
        <v>45</v>
      </c>
      <c r="D164" t="s">
        <v>4</v>
      </c>
      <c r="E164" t="s">
        <v>37</v>
      </c>
      <c r="F164" s="3">
        <v>2</v>
      </c>
      <c r="G164" s="3">
        <v>0</v>
      </c>
      <c r="H164" s="4"/>
      <c r="I164" s="5"/>
      <c r="J164" s="4"/>
      <c r="K164" s="4"/>
    </row>
    <row r="165" spans="1:11" x14ac:dyDescent="0.25">
      <c r="A165" s="15">
        <v>1</v>
      </c>
      <c r="B165" s="6">
        <v>242</v>
      </c>
      <c r="C165" t="s">
        <v>45</v>
      </c>
      <c r="D165" t="s">
        <v>4</v>
      </c>
      <c r="E165" t="s">
        <v>37</v>
      </c>
      <c r="F165" s="3">
        <v>1</v>
      </c>
      <c r="G165" s="3">
        <v>0</v>
      </c>
      <c r="H165" s="4"/>
      <c r="I165" s="5" t="s">
        <v>30</v>
      </c>
      <c r="J165" s="4"/>
      <c r="K165" s="4"/>
    </row>
    <row r="166" spans="1:11" x14ac:dyDescent="0.25">
      <c r="A166" s="15">
        <v>1</v>
      </c>
      <c r="B166" s="6">
        <v>249</v>
      </c>
      <c r="C166" t="s">
        <v>46</v>
      </c>
      <c r="D166" t="s">
        <v>4</v>
      </c>
      <c r="E166" t="s">
        <v>37</v>
      </c>
      <c r="F166" s="3">
        <v>2</v>
      </c>
      <c r="G166" s="3">
        <v>1</v>
      </c>
      <c r="H166" s="4" t="s">
        <v>30</v>
      </c>
      <c r="I166" s="5" t="s">
        <v>30</v>
      </c>
      <c r="J166" s="4" t="s">
        <v>30</v>
      </c>
      <c r="K166" s="4"/>
    </row>
    <row r="167" spans="1:11" x14ac:dyDescent="0.25">
      <c r="A167" s="15">
        <v>1</v>
      </c>
      <c r="B167" s="6">
        <v>249</v>
      </c>
      <c r="C167" t="s">
        <v>46</v>
      </c>
      <c r="D167" t="s">
        <v>4</v>
      </c>
      <c r="E167" t="s">
        <v>37</v>
      </c>
      <c r="F167" s="3">
        <v>3</v>
      </c>
      <c r="G167" s="3">
        <v>1</v>
      </c>
      <c r="H167" s="4" t="s">
        <v>30</v>
      </c>
      <c r="I167" s="5" t="s">
        <v>30</v>
      </c>
      <c r="J167" s="4" t="s">
        <v>30</v>
      </c>
      <c r="K167" s="4"/>
    </row>
    <row r="168" spans="1:11" x14ac:dyDescent="0.25">
      <c r="A168" s="15">
        <v>1</v>
      </c>
      <c r="B168" s="6">
        <v>249</v>
      </c>
      <c r="C168" t="s">
        <v>46</v>
      </c>
      <c r="D168" t="s">
        <v>4</v>
      </c>
      <c r="E168" t="s">
        <v>37</v>
      </c>
      <c r="F168" s="3">
        <v>2</v>
      </c>
      <c r="G168" s="3">
        <v>1</v>
      </c>
      <c r="H168" s="4" t="s">
        <v>30</v>
      </c>
      <c r="I168" s="5" t="s">
        <v>30</v>
      </c>
      <c r="J168" s="4" t="s">
        <v>30</v>
      </c>
      <c r="K168" s="4"/>
    </row>
    <row r="169" spans="1:11" x14ac:dyDescent="0.25">
      <c r="A169" s="15">
        <v>1</v>
      </c>
      <c r="B169" s="6">
        <v>249</v>
      </c>
      <c r="C169" t="s">
        <v>46</v>
      </c>
      <c r="D169" t="s">
        <v>4</v>
      </c>
      <c r="E169" t="s">
        <v>37</v>
      </c>
      <c r="F169" s="3">
        <v>3</v>
      </c>
      <c r="G169" s="3">
        <v>3</v>
      </c>
      <c r="H169" s="4" t="s">
        <v>30</v>
      </c>
      <c r="I169" s="5" t="s">
        <v>30</v>
      </c>
      <c r="J169" s="4" t="s">
        <v>30</v>
      </c>
      <c r="K169" s="4"/>
    </row>
    <row r="170" spans="1:11" x14ac:dyDescent="0.25">
      <c r="A170" s="15">
        <v>1</v>
      </c>
      <c r="B170" s="6">
        <v>249</v>
      </c>
      <c r="C170" t="s">
        <v>46</v>
      </c>
      <c r="D170" t="s">
        <v>4</v>
      </c>
      <c r="E170" t="s">
        <v>37</v>
      </c>
      <c r="F170" s="3">
        <v>2</v>
      </c>
      <c r="G170" s="3">
        <v>3</v>
      </c>
      <c r="H170" s="4" t="s">
        <v>30</v>
      </c>
      <c r="I170" s="5" t="s">
        <v>30</v>
      </c>
      <c r="J170" s="4" t="s">
        <v>30</v>
      </c>
      <c r="K170" s="4"/>
    </row>
    <row r="171" spans="1:11" x14ac:dyDescent="0.25">
      <c r="A171" s="15">
        <v>1</v>
      </c>
      <c r="B171" s="6">
        <v>249</v>
      </c>
      <c r="C171" t="s">
        <v>46</v>
      </c>
      <c r="D171" t="s">
        <v>4</v>
      </c>
      <c r="E171" t="s">
        <v>37</v>
      </c>
      <c r="F171" s="3">
        <v>3</v>
      </c>
      <c r="G171" s="3">
        <v>3</v>
      </c>
      <c r="H171" s="4" t="s">
        <v>30</v>
      </c>
      <c r="I171" s="5" t="s">
        <v>30</v>
      </c>
      <c r="J171" s="4" t="s">
        <v>30</v>
      </c>
      <c r="K171" s="4"/>
    </row>
    <row r="172" spans="1:11" x14ac:dyDescent="0.25">
      <c r="A172" s="15">
        <v>1</v>
      </c>
      <c r="B172" s="6">
        <v>249</v>
      </c>
      <c r="C172" t="s">
        <v>46</v>
      </c>
      <c r="D172" t="s">
        <v>4</v>
      </c>
      <c r="E172" t="s">
        <v>37</v>
      </c>
      <c r="F172" s="3">
        <v>1</v>
      </c>
      <c r="G172" s="3">
        <v>1</v>
      </c>
      <c r="H172" s="4"/>
      <c r="I172" s="5"/>
      <c r="J172" s="4"/>
      <c r="K172" s="4"/>
    </row>
    <row r="173" spans="1:11" x14ac:dyDescent="0.25">
      <c r="A173" s="15">
        <v>1</v>
      </c>
      <c r="B173" s="6">
        <v>249</v>
      </c>
      <c r="C173" t="s">
        <v>46</v>
      </c>
      <c r="D173" t="s">
        <v>4</v>
      </c>
      <c r="E173" t="s">
        <v>37</v>
      </c>
      <c r="F173" s="3">
        <v>3</v>
      </c>
      <c r="G173" s="3">
        <v>3</v>
      </c>
      <c r="H173" s="4" t="s">
        <v>30</v>
      </c>
      <c r="I173" s="5"/>
      <c r="J173" s="4"/>
      <c r="K173" s="4"/>
    </row>
    <row r="174" spans="1:11" x14ac:dyDescent="0.25">
      <c r="A174" s="15">
        <v>1</v>
      </c>
      <c r="B174" s="6">
        <v>249</v>
      </c>
      <c r="C174" t="s">
        <v>46</v>
      </c>
      <c r="D174" t="s">
        <v>4</v>
      </c>
      <c r="E174" t="s">
        <v>37</v>
      </c>
      <c r="F174" s="3">
        <v>3</v>
      </c>
      <c r="G174" s="3">
        <v>3</v>
      </c>
      <c r="H174" s="4" t="s">
        <v>30</v>
      </c>
      <c r="I174" s="5" t="s">
        <v>30</v>
      </c>
      <c r="J174" s="4" t="s">
        <v>30</v>
      </c>
      <c r="K174" s="4"/>
    </row>
    <row r="175" spans="1:11" x14ac:dyDescent="0.25">
      <c r="A175" s="15">
        <v>1</v>
      </c>
      <c r="B175" s="6">
        <v>249</v>
      </c>
      <c r="C175" t="s">
        <v>46</v>
      </c>
      <c r="D175" t="s">
        <v>4</v>
      </c>
      <c r="E175" t="s">
        <v>37</v>
      </c>
      <c r="F175" s="3">
        <v>2</v>
      </c>
      <c r="G175" s="3">
        <v>0</v>
      </c>
      <c r="H175" s="4"/>
      <c r="I175" s="5"/>
      <c r="J175" s="4"/>
      <c r="K175" s="4"/>
    </row>
    <row r="176" spans="1:11" x14ac:dyDescent="0.25">
      <c r="A176" s="15">
        <v>1</v>
      </c>
      <c r="B176" s="6">
        <v>271</v>
      </c>
      <c r="C176" t="s">
        <v>47</v>
      </c>
      <c r="D176" t="s">
        <v>4</v>
      </c>
      <c r="E176" t="s">
        <v>19</v>
      </c>
      <c r="F176" s="3">
        <v>2</v>
      </c>
      <c r="G176" s="3">
        <v>0</v>
      </c>
      <c r="H176" s="4"/>
      <c r="I176" s="5"/>
      <c r="J176" s="4"/>
    </row>
    <row r="177" spans="1:10" x14ac:dyDescent="0.25">
      <c r="A177" s="15">
        <v>1</v>
      </c>
      <c r="B177" s="6">
        <v>271</v>
      </c>
      <c r="C177" t="s">
        <v>47</v>
      </c>
      <c r="D177" t="s">
        <v>4</v>
      </c>
      <c r="E177" t="s">
        <v>19</v>
      </c>
      <c r="F177" s="3">
        <v>1</v>
      </c>
      <c r="G177" s="3">
        <v>0</v>
      </c>
      <c r="H177" s="4"/>
      <c r="I177" s="5"/>
      <c r="J177" s="4"/>
    </row>
    <row r="178" spans="1:10" x14ac:dyDescent="0.25">
      <c r="A178" s="15">
        <v>1</v>
      </c>
      <c r="B178" s="6">
        <v>271</v>
      </c>
      <c r="C178" t="s">
        <v>47</v>
      </c>
      <c r="D178" t="s">
        <v>4</v>
      </c>
      <c r="E178" t="s">
        <v>19</v>
      </c>
      <c r="F178" s="3">
        <v>2</v>
      </c>
      <c r="G178" s="3">
        <v>1</v>
      </c>
      <c r="H178" s="4" t="s">
        <v>20</v>
      </c>
      <c r="I178" s="5" t="s">
        <v>20</v>
      </c>
      <c r="J178" s="4" t="s">
        <v>20</v>
      </c>
    </row>
    <row r="179" spans="1:10" x14ac:dyDescent="0.25">
      <c r="A179" s="15">
        <v>1</v>
      </c>
      <c r="B179" s="6">
        <v>271</v>
      </c>
      <c r="C179" t="s">
        <v>47</v>
      </c>
      <c r="D179" t="s">
        <v>4</v>
      </c>
      <c r="E179" t="s">
        <v>37</v>
      </c>
      <c r="F179" s="3">
        <v>3</v>
      </c>
      <c r="G179" s="3">
        <v>1</v>
      </c>
      <c r="H179" s="4" t="s">
        <v>20</v>
      </c>
      <c r="I179" s="5" t="s">
        <v>20</v>
      </c>
      <c r="J179" s="4" t="s">
        <v>20</v>
      </c>
    </row>
    <row r="180" spans="1:10" x14ac:dyDescent="0.25">
      <c r="A180" s="15">
        <v>1</v>
      </c>
      <c r="B180" s="6">
        <v>271</v>
      </c>
      <c r="C180" t="s">
        <v>47</v>
      </c>
      <c r="D180" t="s">
        <v>4</v>
      </c>
      <c r="E180" t="s">
        <v>37</v>
      </c>
      <c r="F180" s="3">
        <v>3</v>
      </c>
      <c r="G180" s="3">
        <v>1</v>
      </c>
      <c r="H180" s="4" t="s">
        <v>20</v>
      </c>
      <c r="I180" s="5" t="s">
        <v>20</v>
      </c>
      <c r="J180" s="4" t="s">
        <v>20</v>
      </c>
    </row>
    <row r="181" spans="1:10" x14ac:dyDescent="0.25">
      <c r="A181" s="15">
        <v>1</v>
      </c>
      <c r="B181" s="6">
        <v>272</v>
      </c>
      <c r="C181" t="s">
        <v>49</v>
      </c>
      <c r="D181" t="s">
        <v>4</v>
      </c>
      <c r="E181" t="s">
        <v>19</v>
      </c>
      <c r="F181" s="3">
        <v>1</v>
      </c>
      <c r="G181" s="3">
        <v>0</v>
      </c>
      <c r="H181" s="4"/>
      <c r="I181" s="5" t="s">
        <v>20</v>
      </c>
      <c r="J181" s="4" t="s">
        <v>20</v>
      </c>
    </row>
    <row r="182" spans="1:10" x14ac:dyDescent="0.25">
      <c r="A182" s="15">
        <v>1</v>
      </c>
      <c r="B182" s="6">
        <v>272</v>
      </c>
      <c r="C182" t="s">
        <v>49</v>
      </c>
      <c r="D182" t="s">
        <v>4</v>
      </c>
      <c r="E182" t="s">
        <v>19</v>
      </c>
      <c r="F182" s="3">
        <v>1</v>
      </c>
      <c r="G182" s="3">
        <v>0</v>
      </c>
      <c r="H182" s="4"/>
      <c r="I182" s="5"/>
      <c r="J182" s="4" t="s">
        <v>20</v>
      </c>
    </row>
    <row r="183" spans="1:10" x14ac:dyDescent="0.25">
      <c r="A183" s="15">
        <v>1</v>
      </c>
      <c r="B183" s="6">
        <v>272</v>
      </c>
      <c r="C183" t="s">
        <v>49</v>
      </c>
      <c r="D183" t="s">
        <v>4</v>
      </c>
      <c r="E183" t="s">
        <v>19</v>
      </c>
      <c r="F183" s="3">
        <v>1</v>
      </c>
      <c r="G183" s="3">
        <v>0</v>
      </c>
      <c r="H183" s="4"/>
      <c r="I183" s="5" t="s">
        <v>20</v>
      </c>
      <c r="J183" s="4"/>
    </row>
    <row r="184" spans="1:10" x14ac:dyDescent="0.25">
      <c r="A184" s="15">
        <v>1</v>
      </c>
      <c r="B184" s="6">
        <v>272</v>
      </c>
      <c r="C184" t="s">
        <v>49</v>
      </c>
      <c r="D184" t="s">
        <v>4</v>
      </c>
      <c r="E184" t="s">
        <v>19</v>
      </c>
      <c r="F184" s="3">
        <v>1</v>
      </c>
      <c r="G184" s="3">
        <v>0</v>
      </c>
      <c r="H184" s="4"/>
      <c r="I184" s="5" t="s">
        <v>20</v>
      </c>
      <c r="J184" s="4" t="s">
        <v>20</v>
      </c>
    </row>
    <row r="185" spans="1:10" x14ac:dyDescent="0.25">
      <c r="A185" s="15">
        <v>1</v>
      </c>
      <c r="B185" s="6">
        <v>272</v>
      </c>
      <c r="C185" t="s">
        <v>49</v>
      </c>
      <c r="D185" t="s">
        <v>4</v>
      </c>
      <c r="E185" t="s">
        <v>19</v>
      </c>
      <c r="F185" s="3">
        <v>1</v>
      </c>
      <c r="G185" s="3">
        <v>0</v>
      </c>
      <c r="H185" s="4"/>
      <c r="I185" s="5" t="s">
        <v>20</v>
      </c>
      <c r="J185" s="4"/>
    </row>
    <row r="186" spans="1:10" x14ac:dyDescent="0.25">
      <c r="A186" s="15">
        <v>1</v>
      </c>
      <c r="B186" s="6">
        <v>272</v>
      </c>
      <c r="C186" t="s">
        <v>49</v>
      </c>
      <c r="D186" t="s">
        <v>4</v>
      </c>
      <c r="E186" t="s">
        <v>19</v>
      </c>
      <c r="F186" s="3">
        <v>1</v>
      </c>
      <c r="G186" s="3">
        <v>0</v>
      </c>
      <c r="H186" s="4"/>
      <c r="I186" s="5"/>
      <c r="J186" s="4"/>
    </row>
    <row r="187" spans="1:10" x14ac:dyDescent="0.25">
      <c r="A187" s="15">
        <v>1</v>
      </c>
      <c r="B187" s="6">
        <v>272</v>
      </c>
      <c r="C187" t="s">
        <v>49</v>
      </c>
      <c r="D187" t="s">
        <v>4</v>
      </c>
      <c r="E187" t="s">
        <v>19</v>
      </c>
      <c r="F187" s="3">
        <v>2</v>
      </c>
      <c r="G187" s="3">
        <v>1</v>
      </c>
      <c r="H187" s="4" t="s">
        <v>20</v>
      </c>
      <c r="I187" s="5" t="s">
        <v>20</v>
      </c>
      <c r="J187" s="4" t="s">
        <v>20</v>
      </c>
    </row>
    <row r="188" spans="1:10" x14ac:dyDescent="0.25">
      <c r="A188" s="15">
        <v>1</v>
      </c>
      <c r="B188" s="6">
        <v>272</v>
      </c>
      <c r="C188" t="s">
        <v>49</v>
      </c>
      <c r="D188" t="s">
        <v>4</v>
      </c>
      <c r="E188" t="s">
        <v>19</v>
      </c>
      <c r="F188" s="3">
        <v>2</v>
      </c>
      <c r="G188" s="3">
        <v>1</v>
      </c>
      <c r="H188" s="4" t="s">
        <v>20</v>
      </c>
      <c r="I188" s="5" t="s">
        <v>20</v>
      </c>
      <c r="J188" s="4" t="s">
        <v>20</v>
      </c>
    </row>
    <row r="189" spans="1:10" x14ac:dyDescent="0.25">
      <c r="A189" s="15">
        <v>1</v>
      </c>
      <c r="B189" s="6">
        <v>272</v>
      </c>
      <c r="C189" t="s">
        <v>49</v>
      </c>
      <c r="D189" t="s">
        <v>4</v>
      </c>
      <c r="E189" t="s">
        <v>37</v>
      </c>
      <c r="F189" s="3">
        <v>3</v>
      </c>
      <c r="G189" s="3">
        <v>0</v>
      </c>
      <c r="H189" s="4" t="s">
        <v>20</v>
      </c>
      <c r="I189" s="5" t="s">
        <v>20</v>
      </c>
      <c r="J189" s="4" t="s">
        <v>20</v>
      </c>
    </row>
    <row r="190" spans="1:10" x14ac:dyDescent="0.25">
      <c r="A190" s="15">
        <v>1</v>
      </c>
      <c r="B190" s="6">
        <v>272</v>
      </c>
      <c r="C190" t="s">
        <v>49</v>
      </c>
      <c r="D190" t="s">
        <v>4</v>
      </c>
      <c r="E190" t="s">
        <v>37</v>
      </c>
      <c r="F190" s="3">
        <v>3</v>
      </c>
      <c r="G190" s="3">
        <v>0</v>
      </c>
      <c r="H190" s="4" t="s">
        <v>20</v>
      </c>
      <c r="I190" s="5" t="s">
        <v>20</v>
      </c>
      <c r="J190" s="4" t="s">
        <v>20</v>
      </c>
    </row>
    <row r="191" spans="1:10" x14ac:dyDescent="0.25">
      <c r="A191" s="15">
        <v>1</v>
      </c>
      <c r="B191" s="6">
        <v>272</v>
      </c>
      <c r="C191" t="s">
        <v>49</v>
      </c>
      <c r="D191" t="s">
        <v>4</v>
      </c>
      <c r="E191" t="s">
        <v>37</v>
      </c>
      <c r="F191" s="3">
        <v>1</v>
      </c>
      <c r="G191" s="3">
        <v>0</v>
      </c>
      <c r="H191" s="4"/>
      <c r="I191" s="5" t="s">
        <v>20</v>
      </c>
      <c r="J191" s="4"/>
    </row>
    <row r="192" spans="1:10" x14ac:dyDescent="0.25">
      <c r="A192" s="15">
        <v>1</v>
      </c>
      <c r="B192" s="6">
        <v>272</v>
      </c>
      <c r="C192" t="s">
        <v>49</v>
      </c>
      <c r="D192" t="s">
        <v>4</v>
      </c>
      <c r="E192" t="s">
        <v>37</v>
      </c>
      <c r="F192" s="3">
        <v>1</v>
      </c>
      <c r="G192" s="3">
        <v>0</v>
      </c>
      <c r="H192" s="4"/>
      <c r="I192" s="5" t="s">
        <v>20</v>
      </c>
      <c r="J192" s="4"/>
    </row>
    <row r="193" spans="1:10" x14ac:dyDescent="0.25">
      <c r="A193" s="15">
        <v>1</v>
      </c>
      <c r="B193" s="6">
        <v>272</v>
      </c>
      <c r="C193" t="s">
        <v>49</v>
      </c>
      <c r="D193" t="s">
        <v>4</v>
      </c>
      <c r="E193" t="s">
        <v>37</v>
      </c>
      <c r="F193" s="3">
        <v>1</v>
      </c>
      <c r="G193" s="3">
        <v>0</v>
      </c>
      <c r="H193" s="4"/>
      <c r="I193" s="5" t="s">
        <v>20</v>
      </c>
      <c r="J193" s="4"/>
    </row>
    <row r="194" spans="1:10" x14ac:dyDescent="0.25">
      <c r="A194" s="15">
        <v>1</v>
      </c>
      <c r="B194" s="6">
        <v>272</v>
      </c>
      <c r="C194" t="s">
        <v>49</v>
      </c>
      <c r="D194" t="s">
        <v>4</v>
      </c>
      <c r="E194" t="s">
        <v>37</v>
      </c>
      <c r="F194" s="3">
        <v>2</v>
      </c>
      <c r="G194" s="3">
        <v>0</v>
      </c>
      <c r="H194" s="4"/>
      <c r="I194" s="5"/>
      <c r="J194" s="4" t="s">
        <v>20</v>
      </c>
    </row>
    <row r="195" spans="1:10" x14ac:dyDescent="0.25">
      <c r="A195" s="15">
        <v>1</v>
      </c>
      <c r="B195" s="6">
        <v>272</v>
      </c>
      <c r="C195" t="s">
        <v>49</v>
      </c>
      <c r="D195" t="s">
        <v>4</v>
      </c>
      <c r="E195" t="s">
        <v>37</v>
      </c>
      <c r="F195" s="3">
        <v>1</v>
      </c>
      <c r="G195" s="3">
        <v>0</v>
      </c>
      <c r="H195" s="4"/>
      <c r="I195" s="5"/>
      <c r="J195" s="4"/>
    </row>
    <row r="196" spans="1:10" x14ac:dyDescent="0.25">
      <c r="A196" s="15">
        <v>1</v>
      </c>
      <c r="B196" s="6">
        <v>272</v>
      </c>
      <c r="C196" t="s">
        <v>49</v>
      </c>
      <c r="D196" t="s">
        <v>4</v>
      </c>
      <c r="E196" t="s">
        <v>37</v>
      </c>
      <c r="F196" s="3">
        <v>2</v>
      </c>
      <c r="G196" s="3">
        <v>0</v>
      </c>
      <c r="H196" s="4"/>
      <c r="I196" s="5" t="s">
        <v>20</v>
      </c>
      <c r="J196" s="4"/>
    </row>
    <row r="197" spans="1:10" x14ac:dyDescent="0.25">
      <c r="A197" s="15">
        <v>1</v>
      </c>
      <c r="B197" s="6">
        <v>272</v>
      </c>
      <c r="C197" t="s">
        <v>49</v>
      </c>
      <c r="D197" t="s">
        <v>4</v>
      </c>
      <c r="E197" t="s">
        <v>37</v>
      </c>
      <c r="F197" s="3">
        <v>2</v>
      </c>
      <c r="G197" s="3">
        <v>0</v>
      </c>
      <c r="H197" s="4"/>
      <c r="I197" s="5" t="s">
        <v>20</v>
      </c>
      <c r="J197" s="4" t="s">
        <v>20</v>
      </c>
    </row>
    <row r="198" spans="1:10" x14ac:dyDescent="0.25">
      <c r="A198" s="15">
        <v>1</v>
      </c>
      <c r="B198" s="6">
        <v>272</v>
      </c>
      <c r="C198" t="s">
        <v>49</v>
      </c>
      <c r="D198" t="s">
        <v>4</v>
      </c>
      <c r="E198" t="s">
        <v>37</v>
      </c>
      <c r="F198" s="3">
        <v>2</v>
      </c>
      <c r="G198" s="3">
        <v>0</v>
      </c>
      <c r="H198" s="4"/>
      <c r="I198" s="5" t="s">
        <v>20</v>
      </c>
      <c r="J198" s="4" t="s">
        <v>20</v>
      </c>
    </row>
    <row r="199" spans="1:10" x14ac:dyDescent="0.25">
      <c r="A199" s="15">
        <v>1</v>
      </c>
      <c r="B199" s="6">
        <v>269</v>
      </c>
      <c r="C199" t="s">
        <v>50</v>
      </c>
      <c r="D199" t="s">
        <v>4</v>
      </c>
      <c r="E199" t="s">
        <v>19</v>
      </c>
      <c r="F199" s="3">
        <v>3</v>
      </c>
      <c r="G199" s="3">
        <v>0</v>
      </c>
      <c r="H199" s="4"/>
      <c r="I199" s="5"/>
      <c r="J199" s="4" t="s">
        <v>20</v>
      </c>
    </row>
    <row r="200" spans="1:10" x14ac:dyDescent="0.25">
      <c r="A200" s="15">
        <v>1</v>
      </c>
      <c r="B200" s="6">
        <v>269</v>
      </c>
      <c r="C200" t="s">
        <v>50</v>
      </c>
      <c r="D200" t="s">
        <v>4</v>
      </c>
      <c r="E200" t="s">
        <v>19</v>
      </c>
      <c r="F200" s="3">
        <v>2</v>
      </c>
      <c r="G200" s="3">
        <v>2</v>
      </c>
      <c r="H200" s="4" t="s">
        <v>30</v>
      </c>
      <c r="I200" s="5"/>
      <c r="J200" s="4"/>
    </row>
    <row r="201" spans="1:10" x14ac:dyDescent="0.25">
      <c r="A201" s="15">
        <v>1</v>
      </c>
      <c r="B201" s="6">
        <v>269</v>
      </c>
      <c r="C201" t="s">
        <v>50</v>
      </c>
      <c r="D201" t="s">
        <v>4</v>
      </c>
      <c r="E201" t="s">
        <v>19</v>
      </c>
      <c r="F201" s="3">
        <v>3</v>
      </c>
      <c r="G201" s="3">
        <v>2</v>
      </c>
      <c r="H201" s="4" t="s">
        <v>30</v>
      </c>
      <c r="I201" s="5"/>
      <c r="J201" s="4"/>
    </row>
    <row r="202" spans="1:10" x14ac:dyDescent="0.25">
      <c r="A202" s="15">
        <v>1</v>
      </c>
      <c r="B202" s="6">
        <v>269</v>
      </c>
      <c r="C202" t="s">
        <v>50</v>
      </c>
      <c r="D202" t="s">
        <v>4</v>
      </c>
      <c r="E202" t="s">
        <v>19</v>
      </c>
      <c r="F202" s="3">
        <v>3</v>
      </c>
      <c r="G202" s="3">
        <v>0</v>
      </c>
      <c r="H202" s="4" t="s">
        <v>30</v>
      </c>
      <c r="I202" s="5"/>
      <c r="J202" s="4"/>
    </row>
    <row r="203" spans="1:10" x14ac:dyDescent="0.25">
      <c r="A203" s="15">
        <v>1</v>
      </c>
      <c r="B203" s="6">
        <v>269</v>
      </c>
      <c r="C203" t="s">
        <v>50</v>
      </c>
      <c r="D203" t="s">
        <v>4</v>
      </c>
      <c r="E203" t="s">
        <v>19</v>
      </c>
      <c r="F203" s="3">
        <v>2</v>
      </c>
      <c r="G203" s="3">
        <v>1</v>
      </c>
      <c r="H203" s="4"/>
      <c r="I203" s="5"/>
      <c r="J203" s="4" t="s">
        <v>30</v>
      </c>
    </row>
    <row r="204" spans="1:10" x14ac:dyDescent="0.25">
      <c r="A204" s="15">
        <v>1</v>
      </c>
      <c r="B204" s="6">
        <v>269</v>
      </c>
      <c r="C204" t="s">
        <v>50</v>
      </c>
      <c r="D204" t="s">
        <v>4</v>
      </c>
      <c r="E204" t="s">
        <v>19</v>
      </c>
      <c r="F204" s="3">
        <v>1</v>
      </c>
      <c r="G204" s="3">
        <v>0</v>
      </c>
      <c r="H204" s="4"/>
      <c r="I204" s="5" t="s">
        <v>30</v>
      </c>
      <c r="J204" s="4"/>
    </row>
    <row r="205" spans="1:10" x14ac:dyDescent="0.25">
      <c r="A205" s="15">
        <v>1</v>
      </c>
      <c r="B205" s="6">
        <v>269</v>
      </c>
      <c r="C205" t="s">
        <v>50</v>
      </c>
      <c r="D205" t="s">
        <v>4</v>
      </c>
      <c r="E205" t="s">
        <v>19</v>
      </c>
      <c r="F205" s="3">
        <v>1</v>
      </c>
      <c r="G205" s="3">
        <v>2</v>
      </c>
      <c r="H205" s="4"/>
      <c r="I205" s="5"/>
      <c r="J205" s="4" t="s">
        <v>30</v>
      </c>
    </row>
    <row r="206" spans="1:10" x14ac:dyDescent="0.25">
      <c r="A206" s="15">
        <v>1</v>
      </c>
      <c r="B206" s="6">
        <v>269</v>
      </c>
      <c r="C206" t="s">
        <v>50</v>
      </c>
      <c r="D206" t="s">
        <v>4</v>
      </c>
      <c r="E206" t="s">
        <v>37</v>
      </c>
      <c r="F206" s="3">
        <v>3</v>
      </c>
      <c r="G206" s="3">
        <v>0</v>
      </c>
      <c r="H206" s="4"/>
      <c r="I206" s="5"/>
      <c r="J206" s="4" t="s">
        <v>30</v>
      </c>
    </row>
    <row r="207" spans="1:10" x14ac:dyDescent="0.25">
      <c r="A207" s="15">
        <v>1</v>
      </c>
      <c r="B207" s="6">
        <v>269</v>
      </c>
      <c r="C207" t="s">
        <v>50</v>
      </c>
      <c r="D207" t="s">
        <v>4</v>
      </c>
      <c r="E207" t="s">
        <v>37</v>
      </c>
      <c r="F207" s="3">
        <v>3</v>
      </c>
      <c r="G207" s="3">
        <v>0</v>
      </c>
      <c r="H207" s="4" t="s">
        <v>30</v>
      </c>
      <c r="I207" s="5"/>
      <c r="J207" s="4"/>
    </row>
    <row r="208" spans="1:10" x14ac:dyDescent="0.25">
      <c r="A208" s="15">
        <v>1</v>
      </c>
      <c r="B208" s="6">
        <v>269</v>
      </c>
      <c r="C208" t="s">
        <v>50</v>
      </c>
      <c r="D208" t="s">
        <v>4</v>
      </c>
      <c r="E208" t="s">
        <v>37</v>
      </c>
      <c r="F208" s="3">
        <v>3</v>
      </c>
      <c r="G208" s="3">
        <v>0</v>
      </c>
      <c r="H208" s="4" t="s">
        <v>30</v>
      </c>
      <c r="I208" s="5"/>
      <c r="J208" s="4"/>
    </row>
    <row r="209" spans="1:10" x14ac:dyDescent="0.25">
      <c r="A209" s="15">
        <v>1</v>
      </c>
      <c r="B209" s="6">
        <v>269</v>
      </c>
      <c r="C209" t="s">
        <v>50</v>
      </c>
      <c r="D209" t="s">
        <v>4</v>
      </c>
      <c r="E209" t="s">
        <v>37</v>
      </c>
      <c r="F209" s="3">
        <v>3</v>
      </c>
      <c r="G209" s="3">
        <v>0</v>
      </c>
      <c r="H209" s="4" t="s">
        <v>30</v>
      </c>
      <c r="I209" s="5"/>
      <c r="J209" s="4"/>
    </row>
    <row r="210" spans="1:10" x14ac:dyDescent="0.25">
      <c r="A210" s="15">
        <v>1</v>
      </c>
      <c r="B210" s="6">
        <v>269</v>
      </c>
      <c r="C210" t="s">
        <v>50</v>
      </c>
      <c r="D210" t="s">
        <v>4</v>
      </c>
      <c r="E210" t="s">
        <v>37</v>
      </c>
      <c r="F210" s="3">
        <v>1</v>
      </c>
      <c r="G210" s="3">
        <v>0</v>
      </c>
      <c r="H210" s="4"/>
      <c r="I210" s="5"/>
      <c r="J210" s="4" t="s">
        <v>30</v>
      </c>
    </row>
    <row r="211" spans="1:10" x14ac:dyDescent="0.25">
      <c r="A211" s="15">
        <v>1</v>
      </c>
      <c r="B211" s="6">
        <v>269</v>
      </c>
      <c r="C211" t="s">
        <v>50</v>
      </c>
      <c r="D211" t="s">
        <v>4</v>
      </c>
      <c r="E211" t="s">
        <v>37</v>
      </c>
      <c r="F211" s="3">
        <v>2</v>
      </c>
      <c r="G211" s="3">
        <v>0</v>
      </c>
      <c r="H211" s="4"/>
      <c r="I211" s="5" t="s">
        <v>30</v>
      </c>
      <c r="J211" s="4"/>
    </row>
    <row r="212" spans="1:10" x14ac:dyDescent="0.25">
      <c r="A212" s="15">
        <v>1</v>
      </c>
      <c r="B212" s="6">
        <v>269</v>
      </c>
      <c r="C212" t="s">
        <v>50</v>
      </c>
      <c r="D212" t="s">
        <v>4</v>
      </c>
      <c r="E212" t="s">
        <v>37</v>
      </c>
      <c r="F212" s="3">
        <v>1</v>
      </c>
      <c r="G212" s="3">
        <v>0</v>
      </c>
      <c r="H212" s="4"/>
      <c r="I212" s="5"/>
      <c r="J212" s="4" t="s">
        <v>30</v>
      </c>
    </row>
    <row r="213" spans="1:10" x14ac:dyDescent="0.25">
      <c r="A213" s="15">
        <v>2</v>
      </c>
      <c r="B213" s="6">
        <v>274</v>
      </c>
      <c r="C213" t="s">
        <v>29</v>
      </c>
      <c r="D213" t="s">
        <v>3</v>
      </c>
      <c r="E213" t="s">
        <v>19</v>
      </c>
      <c r="F213" s="3">
        <v>2</v>
      </c>
      <c r="G213" s="3">
        <v>0</v>
      </c>
      <c r="H213" s="4"/>
      <c r="I213" s="5" t="s">
        <v>30</v>
      </c>
      <c r="J213" s="4"/>
    </row>
    <row r="214" spans="1:10" x14ac:dyDescent="0.25">
      <c r="A214" s="15">
        <v>2</v>
      </c>
      <c r="B214" s="6">
        <v>274</v>
      </c>
      <c r="C214" t="s">
        <v>29</v>
      </c>
      <c r="D214" t="s">
        <v>3</v>
      </c>
      <c r="E214" t="s">
        <v>19</v>
      </c>
      <c r="F214" s="3">
        <v>2</v>
      </c>
      <c r="G214" s="3">
        <v>1</v>
      </c>
      <c r="H214" s="4"/>
      <c r="I214" s="5" t="s">
        <v>20</v>
      </c>
      <c r="J214" s="4" t="s">
        <v>20</v>
      </c>
    </row>
    <row r="215" spans="1:10" x14ac:dyDescent="0.25">
      <c r="A215" s="15">
        <v>2</v>
      </c>
      <c r="B215" s="6">
        <v>274</v>
      </c>
      <c r="C215" t="s">
        <v>29</v>
      </c>
      <c r="D215" t="s">
        <v>3</v>
      </c>
      <c r="E215" t="s">
        <v>19</v>
      </c>
      <c r="F215" s="3">
        <v>2</v>
      </c>
      <c r="G215" s="3">
        <v>2</v>
      </c>
      <c r="H215" s="4" t="s">
        <v>20</v>
      </c>
      <c r="I215" s="5" t="s">
        <v>30</v>
      </c>
      <c r="J215" s="4" t="s">
        <v>20</v>
      </c>
    </row>
    <row r="216" spans="1:10" x14ac:dyDescent="0.25">
      <c r="A216" s="15">
        <v>2</v>
      </c>
      <c r="B216" s="6">
        <v>274</v>
      </c>
      <c r="C216" t="s">
        <v>29</v>
      </c>
      <c r="D216" t="s">
        <v>3</v>
      </c>
      <c r="E216" t="s">
        <v>19</v>
      </c>
      <c r="F216" s="3">
        <v>1</v>
      </c>
      <c r="G216" s="3">
        <v>1</v>
      </c>
      <c r="H216" s="4"/>
      <c r="I216" s="5" t="s">
        <v>30</v>
      </c>
      <c r="J216" s="4"/>
    </row>
    <row r="217" spans="1:10" x14ac:dyDescent="0.25">
      <c r="A217" s="15">
        <v>2</v>
      </c>
      <c r="B217" s="6">
        <v>274</v>
      </c>
      <c r="C217" t="s">
        <v>29</v>
      </c>
      <c r="D217" t="s">
        <v>3</v>
      </c>
      <c r="E217" t="s">
        <v>19</v>
      </c>
      <c r="F217" s="3">
        <v>2</v>
      </c>
      <c r="G217" s="3">
        <v>2</v>
      </c>
      <c r="H217" s="4"/>
      <c r="I217" s="5" t="s">
        <v>30</v>
      </c>
      <c r="J217" s="4" t="s">
        <v>30</v>
      </c>
    </row>
    <row r="218" spans="1:10" x14ac:dyDescent="0.25">
      <c r="A218" s="15">
        <v>2</v>
      </c>
      <c r="B218" s="6">
        <v>274</v>
      </c>
      <c r="C218" t="s">
        <v>29</v>
      </c>
      <c r="D218" t="s">
        <v>3</v>
      </c>
      <c r="E218" t="s">
        <v>37</v>
      </c>
      <c r="F218" s="3">
        <v>2</v>
      </c>
      <c r="G218" s="3">
        <v>3</v>
      </c>
      <c r="H218" s="4"/>
      <c r="I218" s="5" t="s">
        <v>20</v>
      </c>
      <c r="J218" s="4"/>
    </row>
    <row r="219" spans="1:10" x14ac:dyDescent="0.25">
      <c r="A219" s="15">
        <v>2</v>
      </c>
      <c r="B219" s="6">
        <v>274</v>
      </c>
      <c r="C219" t="s">
        <v>29</v>
      </c>
      <c r="D219" t="s">
        <v>3</v>
      </c>
      <c r="E219" t="s">
        <v>37</v>
      </c>
      <c r="F219" s="3">
        <v>3</v>
      </c>
      <c r="G219" s="3">
        <v>2</v>
      </c>
      <c r="H219" s="4" t="s">
        <v>30</v>
      </c>
      <c r="I219" s="5" t="s">
        <v>30</v>
      </c>
      <c r="J219" s="4" t="s">
        <v>20</v>
      </c>
    </row>
    <row r="220" spans="1:10" x14ac:dyDescent="0.25">
      <c r="A220" s="15">
        <v>2</v>
      </c>
      <c r="B220" s="6">
        <v>274</v>
      </c>
      <c r="C220" t="s">
        <v>29</v>
      </c>
      <c r="D220" t="s">
        <v>3</v>
      </c>
      <c r="E220" t="s">
        <v>37</v>
      </c>
      <c r="F220" s="3">
        <v>3</v>
      </c>
      <c r="G220" s="3">
        <v>2</v>
      </c>
      <c r="H220" s="4" t="s">
        <v>20</v>
      </c>
      <c r="I220" s="5" t="s">
        <v>30</v>
      </c>
      <c r="J220" s="4" t="s">
        <v>20</v>
      </c>
    </row>
    <row r="221" spans="1:10" x14ac:dyDescent="0.25">
      <c r="A221" s="15">
        <v>2</v>
      </c>
      <c r="B221" s="6">
        <v>274</v>
      </c>
      <c r="C221" t="s">
        <v>29</v>
      </c>
      <c r="D221" t="s">
        <v>3</v>
      </c>
      <c r="E221" t="s">
        <v>37</v>
      </c>
      <c r="F221" s="3">
        <v>3</v>
      </c>
      <c r="G221" s="3">
        <v>2</v>
      </c>
      <c r="H221" s="4" t="s">
        <v>20</v>
      </c>
      <c r="I221" s="5" t="s">
        <v>20</v>
      </c>
      <c r="J221" s="4"/>
    </row>
    <row r="222" spans="1:10" x14ac:dyDescent="0.25">
      <c r="A222" s="15">
        <v>2</v>
      </c>
      <c r="B222" s="6">
        <v>274</v>
      </c>
      <c r="C222" t="s">
        <v>29</v>
      </c>
      <c r="D222" t="s">
        <v>3</v>
      </c>
      <c r="E222" t="s">
        <v>37</v>
      </c>
      <c r="F222" s="3">
        <v>3</v>
      </c>
      <c r="G222" s="3">
        <v>2</v>
      </c>
      <c r="H222" s="4" t="s">
        <v>20</v>
      </c>
      <c r="I222" s="5" t="s">
        <v>20</v>
      </c>
      <c r="J222" s="4"/>
    </row>
    <row r="223" spans="1:10" x14ac:dyDescent="0.25">
      <c r="A223" s="15">
        <v>2</v>
      </c>
      <c r="B223" s="6">
        <v>274</v>
      </c>
      <c r="C223" t="s">
        <v>29</v>
      </c>
      <c r="D223" t="s">
        <v>3</v>
      </c>
      <c r="E223" t="s">
        <v>37</v>
      </c>
      <c r="F223" s="3">
        <v>3</v>
      </c>
      <c r="G223" s="3">
        <v>2</v>
      </c>
      <c r="H223" s="4" t="s">
        <v>20</v>
      </c>
      <c r="I223" s="5" t="s">
        <v>20</v>
      </c>
      <c r="J223" s="4"/>
    </row>
    <row r="224" spans="1:10" x14ac:dyDescent="0.25">
      <c r="A224" s="15">
        <v>2</v>
      </c>
      <c r="B224" s="6">
        <v>274</v>
      </c>
      <c r="C224" t="s">
        <v>29</v>
      </c>
      <c r="D224" t="s">
        <v>3</v>
      </c>
      <c r="E224" t="s">
        <v>37</v>
      </c>
      <c r="F224" s="3">
        <v>3</v>
      </c>
      <c r="G224" s="3">
        <v>2</v>
      </c>
      <c r="H224" s="4" t="s">
        <v>30</v>
      </c>
      <c r="I224" s="5" t="s">
        <v>20</v>
      </c>
      <c r="J224" s="4"/>
    </row>
    <row r="225" spans="1:10" x14ac:dyDescent="0.25">
      <c r="A225" s="15">
        <v>2</v>
      </c>
      <c r="B225" s="6">
        <v>274</v>
      </c>
      <c r="C225" t="s">
        <v>29</v>
      </c>
      <c r="D225" t="s">
        <v>3</v>
      </c>
      <c r="E225" t="s">
        <v>37</v>
      </c>
      <c r="F225" s="3">
        <v>2</v>
      </c>
      <c r="G225" s="3">
        <v>2</v>
      </c>
      <c r="H225" s="4"/>
      <c r="I225" s="5"/>
      <c r="J225" s="4" t="s">
        <v>20</v>
      </c>
    </row>
    <row r="226" spans="1:10" x14ac:dyDescent="0.25">
      <c r="A226" s="15">
        <v>2</v>
      </c>
      <c r="B226" s="6">
        <v>274</v>
      </c>
      <c r="C226" t="s">
        <v>29</v>
      </c>
      <c r="D226" t="s">
        <v>3</v>
      </c>
      <c r="E226" t="s">
        <v>37</v>
      </c>
      <c r="F226" s="3">
        <v>2</v>
      </c>
      <c r="G226" s="3">
        <v>2</v>
      </c>
      <c r="H226" s="4"/>
      <c r="I226" s="5"/>
      <c r="J226" s="4" t="s">
        <v>30</v>
      </c>
    </row>
    <row r="227" spans="1:10" x14ac:dyDescent="0.25">
      <c r="A227" s="15">
        <v>2</v>
      </c>
      <c r="B227" s="6">
        <v>274</v>
      </c>
      <c r="C227" t="s">
        <v>29</v>
      </c>
      <c r="D227" t="s">
        <v>3</v>
      </c>
      <c r="E227" t="s">
        <v>37</v>
      </c>
      <c r="F227" s="3">
        <v>1</v>
      </c>
      <c r="G227" s="3">
        <v>0</v>
      </c>
      <c r="H227" s="4"/>
      <c r="I227" s="5"/>
      <c r="J227" s="4" t="s">
        <v>30</v>
      </c>
    </row>
    <row r="228" spans="1:10" x14ac:dyDescent="0.25">
      <c r="A228" s="15">
        <v>2</v>
      </c>
      <c r="B228" s="6">
        <v>282</v>
      </c>
      <c r="C228" t="s">
        <v>51</v>
      </c>
      <c r="D228" t="s">
        <v>3</v>
      </c>
      <c r="E228" t="s">
        <v>37</v>
      </c>
      <c r="F228" s="3">
        <v>3</v>
      </c>
      <c r="G228" s="3">
        <v>1</v>
      </c>
      <c r="H228" s="4"/>
      <c r="I228" s="5" t="s">
        <v>20</v>
      </c>
      <c r="J228" s="4"/>
    </row>
    <row r="229" spans="1:10" x14ac:dyDescent="0.25">
      <c r="A229" s="15">
        <v>2</v>
      </c>
      <c r="B229" s="6">
        <v>282</v>
      </c>
      <c r="C229" t="s">
        <v>51</v>
      </c>
      <c r="D229" t="s">
        <v>3</v>
      </c>
      <c r="E229" t="s">
        <v>37</v>
      </c>
      <c r="F229" s="3">
        <v>2</v>
      </c>
      <c r="G229" s="3">
        <v>3</v>
      </c>
      <c r="H229" s="4"/>
      <c r="I229" s="5" t="s">
        <v>20</v>
      </c>
      <c r="J229" s="4"/>
    </row>
    <row r="230" spans="1:10" x14ac:dyDescent="0.25">
      <c r="A230" s="15">
        <v>2</v>
      </c>
      <c r="B230" s="6">
        <v>282</v>
      </c>
      <c r="C230" t="s">
        <v>51</v>
      </c>
      <c r="D230" t="s">
        <v>3</v>
      </c>
      <c r="E230" t="s">
        <v>37</v>
      </c>
      <c r="F230" s="3">
        <v>2</v>
      </c>
      <c r="G230" s="3">
        <v>1</v>
      </c>
      <c r="H230" s="4"/>
      <c r="I230" s="5" t="s">
        <v>20</v>
      </c>
      <c r="J230" s="4"/>
    </row>
    <row r="231" spans="1:10" x14ac:dyDescent="0.25">
      <c r="A231" s="15">
        <v>2</v>
      </c>
      <c r="B231" s="6">
        <v>282</v>
      </c>
      <c r="C231" t="s">
        <v>51</v>
      </c>
      <c r="D231" t="s">
        <v>3</v>
      </c>
      <c r="E231" t="s">
        <v>37</v>
      </c>
      <c r="F231" s="3">
        <v>3</v>
      </c>
      <c r="G231" s="3">
        <v>3</v>
      </c>
      <c r="H231" s="4" t="s">
        <v>20</v>
      </c>
      <c r="I231" s="5"/>
      <c r="J231" s="4" t="s">
        <v>20</v>
      </c>
    </row>
    <row r="232" spans="1:10" x14ac:dyDescent="0.25">
      <c r="A232" s="15">
        <v>2</v>
      </c>
      <c r="B232" s="6">
        <v>282</v>
      </c>
      <c r="C232" t="s">
        <v>51</v>
      </c>
      <c r="D232" t="s">
        <v>3</v>
      </c>
      <c r="E232" t="s">
        <v>37</v>
      </c>
      <c r="F232" s="3">
        <v>2</v>
      </c>
      <c r="G232" s="3">
        <v>1</v>
      </c>
      <c r="H232" s="4" t="s">
        <v>20</v>
      </c>
      <c r="I232" s="5"/>
      <c r="J232" s="4"/>
    </row>
    <row r="233" spans="1:10" x14ac:dyDescent="0.25">
      <c r="A233" s="15">
        <v>2</v>
      </c>
      <c r="B233" s="6">
        <v>282</v>
      </c>
      <c r="C233" t="s">
        <v>51</v>
      </c>
      <c r="D233" t="s">
        <v>3</v>
      </c>
      <c r="E233" t="s">
        <v>37</v>
      </c>
      <c r="F233" s="3">
        <v>1</v>
      </c>
      <c r="G233" s="3">
        <v>2</v>
      </c>
      <c r="H233" s="4" t="s">
        <v>20</v>
      </c>
      <c r="I233" s="5"/>
      <c r="J233" s="4" t="s">
        <v>20</v>
      </c>
    </row>
    <row r="234" spans="1:10" x14ac:dyDescent="0.25">
      <c r="A234" s="15">
        <v>2</v>
      </c>
      <c r="B234" s="6">
        <v>282</v>
      </c>
      <c r="C234" t="s">
        <v>51</v>
      </c>
      <c r="D234" t="s">
        <v>3</v>
      </c>
      <c r="E234" t="s">
        <v>37</v>
      </c>
      <c r="F234" s="3">
        <v>0</v>
      </c>
      <c r="G234" s="3">
        <v>3</v>
      </c>
      <c r="H234" s="4" t="s">
        <v>20</v>
      </c>
      <c r="I234" s="5"/>
      <c r="J234" s="4" t="s">
        <v>20</v>
      </c>
    </row>
    <row r="235" spans="1:10" x14ac:dyDescent="0.25">
      <c r="A235" s="15">
        <v>2</v>
      </c>
      <c r="B235" s="6">
        <v>280</v>
      </c>
      <c r="C235" t="s">
        <v>43</v>
      </c>
      <c r="D235" t="s">
        <v>3</v>
      </c>
      <c r="E235" t="s">
        <v>37</v>
      </c>
      <c r="F235" s="3">
        <v>3</v>
      </c>
      <c r="G235" s="3">
        <v>0</v>
      </c>
      <c r="H235" s="4" t="s">
        <v>30</v>
      </c>
      <c r="I235" s="5" t="s">
        <v>30</v>
      </c>
      <c r="J235" s="4" t="s">
        <v>30</v>
      </c>
    </row>
    <row r="236" spans="1:10" x14ac:dyDescent="0.25">
      <c r="A236" s="15">
        <v>2</v>
      </c>
      <c r="B236" s="6">
        <v>280</v>
      </c>
      <c r="C236" t="s">
        <v>43</v>
      </c>
      <c r="D236" t="s">
        <v>3</v>
      </c>
      <c r="E236" t="s">
        <v>37</v>
      </c>
      <c r="F236" s="3">
        <v>3</v>
      </c>
      <c r="G236" s="3">
        <v>0</v>
      </c>
      <c r="H236" s="4" t="s">
        <v>30</v>
      </c>
      <c r="I236" s="5" t="s">
        <v>30</v>
      </c>
      <c r="J236" s="4" t="s">
        <v>30</v>
      </c>
    </row>
    <row r="237" spans="1:10" x14ac:dyDescent="0.25">
      <c r="A237" s="15">
        <v>2</v>
      </c>
      <c r="B237" s="6">
        <v>280</v>
      </c>
      <c r="C237" t="s">
        <v>43</v>
      </c>
      <c r="D237" t="s">
        <v>3</v>
      </c>
      <c r="E237" t="s">
        <v>37</v>
      </c>
      <c r="F237" s="3">
        <v>3</v>
      </c>
      <c r="G237" s="3">
        <v>0</v>
      </c>
      <c r="H237" s="4" t="s">
        <v>30</v>
      </c>
      <c r="I237" s="5" t="s">
        <v>30</v>
      </c>
      <c r="J237" s="4" t="s">
        <v>30</v>
      </c>
    </row>
    <row r="238" spans="1:10" x14ac:dyDescent="0.25">
      <c r="A238" s="15">
        <v>2</v>
      </c>
      <c r="B238" s="6">
        <v>280</v>
      </c>
      <c r="C238" t="s">
        <v>43</v>
      </c>
      <c r="D238" t="s">
        <v>3</v>
      </c>
      <c r="E238" t="s">
        <v>37</v>
      </c>
      <c r="F238" s="3">
        <v>3</v>
      </c>
      <c r="G238" s="3">
        <v>0</v>
      </c>
      <c r="H238" s="4"/>
      <c r="I238" s="5" t="s">
        <v>30</v>
      </c>
      <c r="J238" s="4"/>
    </row>
    <row r="239" spans="1:10" x14ac:dyDescent="0.25">
      <c r="A239" s="15">
        <v>2</v>
      </c>
      <c r="B239" s="6">
        <v>280</v>
      </c>
      <c r="C239" t="s">
        <v>43</v>
      </c>
      <c r="D239" t="s">
        <v>3</v>
      </c>
      <c r="E239" t="s">
        <v>37</v>
      </c>
      <c r="F239" s="3">
        <v>2</v>
      </c>
      <c r="G239" s="3">
        <v>0</v>
      </c>
      <c r="H239" s="4"/>
      <c r="I239" s="5" t="s">
        <v>30</v>
      </c>
      <c r="J239" s="4"/>
    </row>
    <row r="240" spans="1:10" x14ac:dyDescent="0.25">
      <c r="A240" s="15">
        <v>2</v>
      </c>
      <c r="B240" s="6">
        <v>280</v>
      </c>
      <c r="C240" t="s">
        <v>43</v>
      </c>
      <c r="D240" t="s">
        <v>3</v>
      </c>
      <c r="E240" t="s">
        <v>37</v>
      </c>
      <c r="F240" s="3">
        <v>1</v>
      </c>
      <c r="G240" s="3">
        <v>0</v>
      </c>
      <c r="H240" s="4"/>
      <c r="I240" s="5" t="s">
        <v>30</v>
      </c>
      <c r="J240" s="4"/>
    </row>
    <row r="241" spans="1:10" x14ac:dyDescent="0.25">
      <c r="A241" s="15">
        <v>2</v>
      </c>
      <c r="B241" s="6">
        <v>280</v>
      </c>
      <c r="C241" t="s">
        <v>43</v>
      </c>
      <c r="D241" t="s">
        <v>3</v>
      </c>
      <c r="E241" t="s">
        <v>37</v>
      </c>
      <c r="F241" s="3">
        <v>1</v>
      </c>
      <c r="G241" s="3">
        <v>0</v>
      </c>
      <c r="H241" s="4"/>
      <c r="I241" s="5"/>
      <c r="J241" s="4"/>
    </row>
    <row r="242" spans="1:10" x14ac:dyDescent="0.25">
      <c r="A242" s="15">
        <v>2</v>
      </c>
      <c r="B242" s="6">
        <v>279</v>
      </c>
      <c r="C242" t="s">
        <v>33</v>
      </c>
      <c r="D242" t="s">
        <v>3</v>
      </c>
      <c r="E242" t="s">
        <v>19</v>
      </c>
      <c r="F242" s="3">
        <v>3</v>
      </c>
      <c r="G242" s="3">
        <v>1</v>
      </c>
      <c r="H242" s="4" t="s">
        <v>20</v>
      </c>
      <c r="I242" s="5" t="s">
        <v>20</v>
      </c>
      <c r="J242" s="4" t="s">
        <v>20</v>
      </c>
    </row>
    <row r="243" spans="1:10" x14ac:dyDescent="0.25">
      <c r="A243" s="15">
        <v>2</v>
      </c>
      <c r="B243" s="6">
        <v>279</v>
      </c>
      <c r="C243" t="s">
        <v>33</v>
      </c>
      <c r="D243" t="s">
        <v>3</v>
      </c>
      <c r="E243" t="s">
        <v>19</v>
      </c>
      <c r="F243" s="3">
        <v>3</v>
      </c>
      <c r="G243" s="3">
        <v>1</v>
      </c>
      <c r="H243" s="4" t="s">
        <v>20</v>
      </c>
      <c r="I243" s="5"/>
      <c r="J243" s="4"/>
    </row>
    <row r="244" spans="1:10" x14ac:dyDescent="0.25">
      <c r="A244" s="15">
        <v>2</v>
      </c>
      <c r="B244" s="6">
        <v>279</v>
      </c>
      <c r="C244" t="s">
        <v>33</v>
      </c>
      <c r="D244" t="s">
        <v>3</v>
      </c>
      <c r="E244" t="s">
        <v>37</v>
      </c>
      <c r="F244" s="3">
        <v>2</v>
      </c>
      <c r="G244" s="3">
        <v>2</v>
      </c>
      <c r="H244" s="4" t="s">
        <v>20</v>
      </c>
      <c r="I244" s="5"/>
      <c r="J244" s="4" t="s">
        <v>20</v>
      </c>
    </row>
    <row r="245" spans="1:10" x14ac:dyDescent="0.25">
      <c r="A245" s="15">
        <v>2</v>
      </c>
      <c r="B245" s="6">
        <v>279</v>
      </c>
      <c r="C245" t="s">
        <v>33</v>
      </c>
      <c r="D245" t="s">
        <v>3</v>
      </c>
      <c r="E245" t="s">
        <v>37</v>
      </c>
      <c r="F245" s="3">
        <v>1</v>
      </c>
      <c r="G245" s="3">
        <v>1</v>
      </c>
      <c r="H245" s="4" t="s">
        <v>20</v>
      </c>
      <c r="I245" s="5"/>
      <c r="J245" s="4"/>
    </row>
    <row r="246" spans="1:10" x14ac:dyDescent="0.25">
      <c r="A246" s="15">
        <v>2</v>
      </c>
      <c r="B246" s="6">
        <v>279</v>
      </c>
      <c r="C246" t="s">
        <v>33</v>
      </c>
      <c r="D246" t="s">
        <v>3</v>
      </c>
      <c r="E246" t="s">
        <v>37</v>
      </c>
      <c r="F246" s="3">
        <v>3</v>
      </c>
      <c r="G246" s="3">
        <v>3</v>
      </c>
      <c r="H246" s="4"/>
      <c r="I246" s="5" t="s">
        <v>20</v>
      </c>
      <c r="J246" s="4" t="s">
        <v>20</v>
      </c>
    </row>
    <row r="247" spans="1:10" x14ac:dyDescent="0.25">
      <c r="A247" s="15">
        <v>2</v>
      </c>
      <c r="B247" s="6">
        <v>279</v>
      </c>
      <c r="C247" t="s">
        <v>33</v>
      </c>
      <c r="D247" t="s">
        <v>3</v>
      </c>
      <c r="E247" t="s">
        <v>37</v>
      </c>
      <c r="F247" s="3">
        <v>3</v>
      </c>
      <c r="G247" s="3">
        <v>3</v>
      </c>
      <c r="H247" s="4"/>
      <c r="I247" s="5" t="s">
        <v>20</v>
      </c>
      <c r="J247" s="4" t="s">
        <v>20</v>
      </c>
    </row>
    <row r="248" spans="1:10" x14ac:dyDescent="0.25">
      <c r="A248" s="15">
        <v>2</v>
      </c>
      <c r="B248" s="6">
        <v>279</v>
      </c>
      <c r="C248" t="s">
        <v>33</v>
      </c>
      <c r="D248" t="s">
        <v>3</v>
      </c>
      <c r="E248" t="s">
        <v>37</v>
      </c>
      <c r="F248" s="3">
        <v>2</v>
      </c>
      <c r="G248" s="3">
        <v>3</v>
      </c>
      <c r="H248" s="4"/>
      <c r="I248" s="5" t="s">
        <v>20</v>
      </c>
      <c r="J248" s="4" t="s">
        <v>20</v>
      </c>
    </row>
    <row r="249" spans="1:10" x14ac:dyDescent="0.25">
      <c r="A249" s="15">
        <v>2</v>
      </c>
      <c r="B249" s="6">
        <v>279</v>
      </c>
      <c r="C249" t="s">
        <v>33</v>
      </c>
      <c r="D249" t="s">
        <v>3</v>
      </c>
      <c r="E249" t="s">
        <v>37</v>
      </c>
      <c r="F249" s="3">
        <v>3</v>
      </c>
      <c r="G249" s="3">
        <v>1</v>
      </c>
      <c r="H249" s="4"/>
      <c r="I249" s="5"/>
      <c r="J249" s="4" t="s">
        <v>20</v>
      </c>
    </row>
    <row r="250" spans="1:10" x14ac:dyDescent="0.25">
      <c r="A250" s="15">
        <v>2</v>
      </c>
      <c r="B250" s="6">
        <v>279</v>
      </c>
      <c r="C250" t="s">
        <v>33</v>
      </c>
      <c r="D250" t="s">
        <v>3</v>
      </c>
      <c r="E250" t="s">
        <v>37</v>
      </c>
      <c r="F250" s="3">
        <v>2</v>
      </c>
      <c r="G250" s="3">
        <v>2</v>
      </c>
      <c r="H250" s="4"/>
      <c r="I250" s="5"/>
      <c r="J250" s="4"/>
    </row>
    <row r="251" spans="1:10" x14ac:dyDescent="0.25">
      <c r="A251" s="15">
        <v>2</v>
      </c>
      <c r="B251" s="6">
        <v>279</v>
      </c>
      <c r="C251" t="s">
        <v>33</v>
      </c>
      <c r="D251" t="s">
        <v>3</v>
      </c>
      <c r="E251" t="s">
        <v>37</v>
      </c>
      <c r="F251" s="3">
        <v>1</v>
      </c>
      <c r="G251" s="3">
        <v>1</v>
      </c>
      <c r="H251" s="4"/>
      <c r="I251" s="5" t="s">
        <v>20</v>
      </c>
      <c r="J251" s="4" t="s">
        <v>20</v>
      </c>
    </row>
    <row r="252" spans="1:10" x14ac:dyDescent="0.25">
      <c r="A252" s="15">
        <v>2</v>
      </c>
      <c r="B252" s="6">
        <v>279</v>
      </c>
      <c r="C252" t="s">
        <v>33</v>
      </c>
      <c r="D252" t="s">
        <v>3</v>
      </c>
      <c r="E252" t="s">
        <v>37</v>
      </c>
      <c r="F252" s="3">
        <v>2</v>
      </c>
      <c r="G252" s="3">
        <v>1</v>
      </c>
      <c r="H252" s="4"/>
      <c r="I252" s="5" t="s">
        <v>20</v>
      </c>
      <c r="J252" s="4" t="s">
        <v>20</v>
      </c>
    </row>
    <row r="253" spans="1:10" x14ac:dyDescent="0.25">
      <c r="A253" s="15">
        <v>2</v>
      </c>
      <c r="B253" s="6">
        <v>279</v>
      </c>
      <c r="C253" t="s">
        <v>33</v>
      </c>
      <c r="D253" t="s">
        <v>3</v>
      </c>
      <c r="E253" t="s">
        <v>37</v>
      </c>
      <c r="F253" s="3">
        <v>1</v>
      </c>
      <c r="G253" s="3">
        <v>1</v>
      </c>
      <c r="H253" s="4"/>
      <c r="I253" s="5" t="s">
        <v>20</v>
      </c>
      <c r="J253" s="4"/>
    </row>
    <row r="254" spans="1:10" x14ac:dyDescent="0.25">
      <c r="A254" s="15">
        <v>2</v>
      </c>
      <c r="B254" s="6">
        <v>287</v>
      </c>
      <c r="C254" t="s">
        <v>25</v>
      </c>
      <c r="D254" t="s">
        <v>3</v>
      </c>
      <c r="E254" t="s">
        <v>19</v>
      </c>
      <c r="F254" s="3">
        <v>1</v>
      </c>
      <c r="G254" s="3">
        <v>2</v>
      </c>
      <c r="H254" s="4" t="s">
        <v>20</v>
      </c>
      <c r="I254" s="5" t="s">
        <v>20</v>
      </c>
      <c r="J254" s="4"/>
    </row>
    <row r="255" spans="1:10" x14ac:dyDescent="0.25">
      <c r="A255" s="15">
        <v>2</v>
      </c>
      <c r="B255" s="6">
        <v>287</v>
      </c>
      <c r="C255" t="s">
        <v>25</v>
      </c>
      <c r="D255" t="s">
        <v>3</v>
      </c>
      <c r="E255" t="s">
        <v>19</v>
      </c>
      <c r="F255" s="3">
        <v>2</v>
      </c>
      <c r="G255" s="3">
        <v>0</v>
      </c>
      <c r="H255" s="4"/>
      <c r="I255" s="5"/>
      <c r="J255" s="4" t="s">
        <v>20</v>
      </c>
    </row>
    <row r="256" spans="1:10" x14ac:dyDescent="0.25">
      <c r="A256" s="15">
        <v>2</v>
      </c>
      <c r="B256" s="6">
        <v>287</v>
      </c>
      <c r="C256" t="s">
        <v>25</v>
      </c>
      <c r="D256" t="s">
        <v>3</v>
      </c>
      <c r="E256" t="s">
        <v>37</v>
      </c>
      <c r="F256" s="3">
        <v>3</v>
      </c>
      <c r="G256" s="3">
        <v>3</v>
      </c>
      <c r="H256" s="4" t="s">
        <v>20</v>
      </c>
      <c r="I256" s="5" t="s">
        <v>20</v>
      </c>
      <c r="J256" s="4" t="s">
        <v>20</v>
      </c>
    </row>
    <row r="257" spans="1:10" x14ac:dyDescent="0.25">
      <c r="A257" s="15">
        <v>2</v>
      </c>
      <c r="B257" s="6">
        <v>287</v>
      </c>
      <c r="C257" t="s">
        <v>25</v>
      </c>
      <c r="D257" t="s">
        <v>3</v>
      </c>
      <c r="E257" t="s">
        <v>37</v>
      </c>
      <c r="F257" s="3">
        <v>3</v>
      </c>
      <c r="G257" s="3">
        <v>3</v>
      </c>
      <c r="H257" s="4"/>
      <c r="I257" s="5"/>
      <c r="J257" s="4" t="s">
        <v>20</v>
      </c>
    </row>
    <row r="258" spans="1:10" x14ac:dyDescent="0.25">
      <c r="A258" s="15">
        <v>2</v>
      </c>
      <c r="B258" s="6">
        <v>287</v>
      </c>
      <c r="C258" t="s">
        <v>25</v>
      </c>
      <c r="D258" t="s">
        <v>3</v>
      </c>
      <c r="E258" t="s">
        <v>37</v>
      </c>
      <c r="F258" s="3">
        <v>2</v>
      </c>
      <c r="G258" s="3">
        <v>3</v>
      </c>
      <c r="H258" s="4" t="s">
        <v>20</v>
      </c>
      <c r="I258" s="5" t="s">
        <v>20</v>
      </c>
      <c r="J258" s="4" t="s">
        <v>20</v>
      </c>
    </row>
    <row r="259" spans="1:10" x14ac:dyDescent="0.25">
      <c r="A259" s="15">
        <v>2</v>
      </c>
      <c r="B259" s="6">
        <v>287</v>
      </c>
      <c r="C259" t="s">
        <v>25</v>
      </c>
      <c r="D259" t="s">
        <v>3</v>
      </c>
      <c r="E259" t="s">
        <v>37</v>
      </c>
      <c r="F259" s="3">
        <v>2</v>
      </c>
      <c r="G259" s="3">
        <v>3</v>
      </c>
      <c r="H259" s="4"/>
      <c r="I259" s="5"/>
      <c r="J259" s="4" t="s">
        <v>20</v>
      </c>
    </row>
    <row r="260" spans="1:10" x14ac:dyDescent="0.25">
      <c r="A260" s="15">
        <v>2</v>
      </c>
      <c r="B260" s="6">
        <v>287</v>
      </c>
      <c r="C260" t="s">
        <v>25</v>
      </c>
      <c r="D260" t="s">
        <v>3</v>
      </c>
      <c r="E260" t="s">
        <v>37</v>
      </c>
      <c r="F260" s="3">
        <v>1</v>
      </c>
      <c r="G260" s="3">
        <v>1</v>
      </c>
      <c r="H260" s="4"/>
      <c r="I260" s="5"/>
      <c r="J260" s="4" t="s">
        <v>20</v>
      </c>
    </row>
    <row r="261" spans="1:10" x14ac:dyDescent="0.25">
      <c r="A261" s="15">
        <v>2</v>
      </c>
      <c r="B261" s="6">
        <v>287</v>
      </c>
      <c r="C261" t="s">
        <v>25</v>
      </c>
      <c r="D261" t="s">
        <v>3</v>
      </c>
      <c r="E261" t="s">
        <v>37</v>
      </c>
      <c r="F261" s="3">
        <v>3</v>
      </c>
      <c r="G261" s="3">
        <v>3</v>
      </c>
      <c r="H261" s="4" t="s">
        <v>20</v>
      </c>
      <c r="I261" s="5" t="s">
        <v>20</v>
      </c>
      <c r="J261" s="4" t="s">
        <v>20</v>
      </c>
    </row>
    <row r="262" spans="1:10" x14ac:dyDescent="0.25">
      <c r="A262" s="15">
        <v>2</v>
      </c>
      <c r="B262" s="6">
        <v>287</v>
      </c>
      <c r="C262" t="s">
        <v>25</v>
      </c>
      <c r="D262" t="s">
        <v>3</v>
      </c>
      <c r="E262" t="s">
        <v>37</v>
      </c>
      <c r="F262" s="3">
        <v>3</v>
      </c>
      <c r="G262" s="3">
        <v>2</v>
      </c>
      <c r="H262" s="4" t="s">
        <v>20</v>
      </c>
      <c r="I262" s="5"/>
      <c r="J262" s="4"/>
    </row>
    <row r="263" spans="1:10" x14ac:dyDescent="0.25">
      <c r="A263" s="15">
        <v>2</v>
      </c>
      <c r="B263" s="6">
        <v>288</v>
      </c>
      <c r="C263" t="s">
        <v>44</v>
      </c>
      <c r="D263" t="s">
        <v>3</v>
      </c>
      <c r="E263" t="s">
        <v>37</v>
      </c>
      <c r="F263" s="3">
        <v>3</v>
      </c>
      <c r="G263" s="3">
        <v>0</v>
      </c>
      <c r="H263" s="4"/>
      <c r="I263" s="5"/>
      <c r="J263" s="4"/>
    </row>
    <row r="264" spans="1:10" x14ac:dyDescent="0.25">
      <c r="A264" s="15">
        <v>2</v>
      </c>
      <c r="B264" s="6">
        <v>288</v>
      </c>
      <c r="C264" t="s">
        <v>44</v>
      </c>
      <c r="D264" t="s">
        <v>3</v>
      </c>
      <c r="E264" t="s">
        <v>37</v>
      </c>
      <c r="F264" s="3">
        <v>3</v>
      </c>
      <c r="G264" s="3">
        <v>0</v>
      </c>
      <c r="H264" s="4"/>
      <c r="I264" s="5"/>
      <c r="J264" s="4"/>
    </row>
    <row r="265" spans="1:10" x14ac:dyDescent="0.25">
      <c r="A265" s="15">
        <v>2</v>
      </c>
      <c r="B265" s="6">
        <v>288</v>
      </c>
      <c r="C265" t="s">
        <v>44</v>
      </c>
      <c r="D265" t="s">
        <v>3</v>
      </c>
      <c r="E265" t="s">
        <v>37</v>
      </c>
      <c r="F265" s="3">
        <v>3</v>
      </c>
      <c r="G265" s="3">
        <v>0</v>
      </c>
      <c r="H265" s="4"/>
      <c r="I265" s="5" t="s">
        <v>20</v>
      </c>
      <c r="J265" s="4"/>
    </row>
    <row r="266" spans="1:10" x14ac:dyDescent="0.25">
      <c r="A266" s="15">
        <v>2</v>
      </c>
      <c r="B266" s="6">
        <v>288</v>
      </c>
      <c r="C266" t="s">
        <v>44</v>
      </c>
      <c r="D266" t="s">
        <v>3</v>
      </c>
      <c r="E266" t="s">
        <v>37</v>
      </c>
      <c r="F266" s="3">
        <v>3</v>
      </c>
      <c r="G266" s="3">
        <v>0</v>
      </c>
      <c r="H266" s="4"/>
      <c r="I266" s="5" t="s">
        <v>20</v>
      </c>
      <c r="J266" s="4"/>
    </row>
    <row r="267" spans="1:10" x14ac:dyDescent="0.25">
      <c r="A267" s="15">
        <v>2</v>
      </c>
      <c r="B267" s="6">
        <v>288</v>
      </c>
      <c r="C267" t="s">
        <v>44</v>
      </c>
      <c r="D267" t="s">
        <v>3</v>
      </c>
      <c r="E267" t="s">
        <v>37</v>
      </c>
      <c r="F267" s="3">
        <v>3</v>
      </c>
      <c r="G267" s="3">
        <v>0</v>
      </c>
      <c r="H267" s="4" t="s">
        <v>20</v>
      </c>
      <c r="I267" s="5" t="s">
        <v>20</v>
      </c>
      <c r="J267" s="4" t="s">
        <v>20</v>
      </c>
    </row>
    <row r="268" spans="1:10" x14ac:dyDescent="0.25">
      <c r="A268" s="15">
        <v>2</v>
      </c>
      <c r="B268" s="6">
        <v>288</v>
      </c>
      <c r="C268" t="s">
        <v>44</v>
      </c>
      <c r="D268" t="s">
        <v>3</v>
      </c>
      <c r="E268" t="s">
        <v>37</v>
      </c>
      <c r="F268" s="3">
        <v>2</v>
      </c>
      <c r="G268" s="3">
        <v>0</v>
      </c>
      <c r="H268" s="4"/>
      <c r="I268" s="5" t="s">
        <v>20</v>
      </c>
      <c r="J268" s="4"/>
    </row>
    <row r="269" spans="1:10" x14ac:dyDescent="0.25">
      <c r="A269" s="15">
        <v>2</v>
      </c>
      <c r="B269" s="6">
        <v>288</v>
      </c>
      <c r="C269" t="s">
        <v>44</v>
      </c>
      <c r="D269" t="s">
        <v>3</v>
      </c>
      <c r="E269" t="s">
        <v>37</v>
      </c>
      <c r="F269" s="3">
        <v>3</v>
      </c>
      <c r="G269" s="3">
        <v>0</v>
      </c>
      <c r="H269" s="4"/>
      <c r="I269" s="5"/>
      <c r="J269" s="4"/>
    </row>
    <row r="270" spans="1:10" x14ac:dyDescent="0.25">
      <c r="A270" s="15">
        <v>2</v>
      </c>
      <c r="B270" s="6">
        <v>288</v>
      </c>
      <c r="C270" t="s">
        <v>44</v>
      </c>
      <c r="D270" t="s">
        <v>3</v>
      </c>
      <c r="E270" t="s">
        <v>37</v>
      </c>
      <c r="F270" s="3">
        <v>2</v>
      </c>
      <c r="G270" s="3">
        <v>0</v>
      </c>
      <c r="H270" s="4"/>
      <c r="I270" s="5"/>
      <c r="J270" s="4"/>
    </row>
    <row r="271" spans="1:10" x14ac:dyDescent="0.25">
      <c r="A271" s="15">
        <v>2</v>
      </c>
      <c r="B271" s="6">
        <v>288</v>
      </c>
      <c r="C271" t="s">
        <v>44</v>
      </c>
      <c r="D271" t="s">
        <v>3</v>
      </c>
      <c r="E271" t="s">
        <v>37</v>
      </c>
      <c r="F271" s="3">
        <v>2</v>
      </c>
      <c r="G271" s="3">
        <v>0</v>
      </c>
      <c r="H271" s="4"/>
      <c r="I271" s="5" t="s">
        <v>20</v>
      </c>
      <c r="J271" s="4"/>
    </row>
    <row r="272" spans="1:10" x14ac:dyDescent="0.25">
      <c r="A272" s="15">
        <v>2</v>
      </c>
      <c r="B272" s="6">
        <v>288</v>
      </c>
      <c r="C272" t="s">
        <v>44</v>
      </c>
      <c r="D272" t="s">
        <v>3</v>
      </c>
      <c r="E272" t="s">
        <v>37</v>
      </c>
      <c r="F272" s="3">
        <v>3</v>
      </c>
      <c r="G272" s="3">
        <v>0</v>
      </c>
      <c r="H272" s="4"/>
      <c r="I272" s="5"/>
      <c r="J272" s="4"/>
    </row>
    <row r="273" spans="1:10" x14ac:dyDescent="0.25">
      <c r="A273" s="15">
        <v>2</v>
      </c>
      <c r="B273" s="6">
        <v>289</v>
      </c>
      <c r="C273" t="s">
        <v>18</v>
      </c>
      <c r="D273" t="s">
        <v>3</v>
      </c>
      <c r="E273" t="s">
        <v>19</v>
      </c>
      <c r="F273" s="3">
        <v>2</v>
      </c>
      <c r="G273" s="3">
        <v>0</v>
      </c>
      <c r="H273" s="4" t="s">
        <v>20</v>
      </c>
      <c r="I273" s="5" t="s">
        <v>20</v>
      </c>
      <c r="J273" s="4" t="s">
        <v>20</v>
      </c>
    </row>
    <row r="274" spans="1:10" x14ac:dyDescent="0.25">
      <c r="A274" s="15">
        <v>2</v>
      </c>
      <c r="B274" s="6">
        <v>289</v>
      </c>
      <c r="C274" t="s">
        <v>18</v>
      </c>
      <c r="D274" t="s">
        <v>3</v>
      </c>
      <c r="E274" t="s">
        <v>19</v>
      </c>
      <c r="F274" s="3">
        <v>2</v>
      </c>
      <c r="G274" s="3">
        <v>0</v>
      </c>
      <c r="H274" s="4"/>
      <c r="I274" s="5"/>
      <c r="J274" s="4"/>
    </row>
    <row r="275" spans="1:10" x14ac:dyDescent="0.25">
      <c r="A275" s="15">
        <v>2</v>
      </c>
      <c r="B275" s="6">
        <v>289</v>
      </c>
      <c r="C275" t="s">
        <v>18</v>
      </c>
      <c r="D275" t="s">
        <v>3</v>
      </c>
      <c r="E275" t="s">
        <v>19</v>
      </c>
      <c r="F275" s="3">
        <v>2</v>
      </c>
      <c r="G275" s="3">
        <v>0</v>
      </c>
      <c r="H275" s="4"/>
      <c r="I275" s="5" t="s">
        <v>20</v>
      </c>
      <c r="J275" s="4"/>
    </row>
    <row r="276" spans="1:10" x14ac:dyDescent="0.25">
      <c r="A276" s="15">
        <v>2</v>
      </c>
      <c r="B276" s="6">
        <v>289</v>
      </c>
      <c r="C276" t="s">
        <v>18</v>
      </c>
      <c r="D276" t="s">
        <v>3</v>
      </c>
      <c r="E276" t="s">
        <v>19</v>
      </c>
      <c r="F276" s="3">
        <v>3</v>
      </c>
      <c r="G276" s="3">
        <v>0</v>
      </c>
      <c r="H276" s="4"/>
      <c r="I276" s="5" t="s">
        <v>20</v>
      </c>
      <c r="J276" s="4"/>
    </row>
    <row r="277" spans="1:10" x14ac:dyDescent="0.25">
      <c r="A277" s="15">
        <v>2</v>
      </c>
      <c r="B277" s="6">
        <v>289</v>
      </c>
      <c r="C277" t="s">
        <v>18</v>
      </c>
      <c r="D277" t="s">
        <v>3</v>
      </c>
      <c r="E277" t="s">
        <v>19</v>
      </c>
      <c r="F277" s="3">
        <v>1</v>
      </c>
      <c r="G277" s="3">
        <v>0</v>
      </c>
      <c r="H277" s="4"/>
      <c r="I277" s="5" t="s">
        <v>20</v>
      </c>
      <c r="J277" s="4" t="s">
        <v>20</v>
      </c>
    </row>
    <row r="278" spans="1:10" x14ac:dyDescent="0.25">
      <c r="A278" s="15">
        <v>2</v>
      </c>
      <c r="B278" s="6">
        <v>289</v>
      </c>
      <c r="C278" t="s">
        <v>18</v>
      </c>
      <c r="D278" t="s">
        <v>3</v>
      </c>
      <c r="E278" t="s">
        <v>19</v>
      </c>
      <c r="F278" s="3">
        <v>3</v>
      </c>
      <c r="G278" s="3">
        <v>0</v>
      </c>
      <c r="H278" s="4"/>
      <c r="I278" s="5" t="s">
        <v>20</v>
      </c>
      <c r="J278" s="4"/>
    </row>
    <row r="279" spans="1:10" x14ac:dyDescent="0.25">
      <c r="A279" s="15">
        <v>2</v>
      </c>
      <c r="B279" s="6">
        <v>289</v>
      </c>
      <c r="C279" t="s">
        <v>18</v>
      </c>
      <c r="D279" t="s">
        <v>3</v>
      </c>
      <c r="E279" t="s">
        <v>19</v>
      </c>
      <c r="F279" s="3">
        <v>1</v>
      </c>
      <c r="G279" s="3">
        <v>0</v>
      </c>
      <c r="H279" s="4"/>
      <c r="I279" s="5" t="s">
        <v>20</v>
      </c>
      <c r="J279" s="4"/>
    </row>
    <row r="280" spans="1:10" x14ac:dyDescent="0.25">
      <c r="A280" s="15">
        <v>2</v>
      </c>
      <c r="B280" s="6">
        <v>289</v>
      </c>
      <c r="C280" t="s">
        <v>18</v>
      </c>
      <c r="D280" t="s">
        <v>3</v>
      </c>
      <c r="E280" t="s">
        <v>19</v>
      </c>
      <c r="F280" s="3">
        <v>1</v>
      </c>
      <c r="G280" s="3">
        <v>0</v>
      </c>
      <c r="H280" s="4"/>
      <c r="I280" s="5"/>
      <c r="J280" s="4"/>
    </row>
    <row r="281" spans="1:10" x14ac:dyDescent="0.25">
      <c r="A281" s="15">
        <v>2</v>
      </c>
      <c r="B281" s="6">
        <v>289</v>
      </c>
      <c r="C281" t="s">
        <v>18</v>
      </c>
      <c r="D281" t="s">
        <v>3</v>
      </c>
      <c r="E281" t="s">
        <v>19</v>
      </c>
      <c r="F281" s="3">
        <v>2</v>
      </c>
      <c r="G281" s="3">
        <v>0</v>
      </c>
      <c r="H281" s="4"/>
      <c r="I281" s="5" t="s">
        <v>20</v>
      </c>
      <c r="J281" s="4" t="s">
        <v>20</v>
      </c>
    </row>
    <row r="282" spans="1:10" x14ac:dyDescent="0.25">
      <c r="A282" s="15">
        <v>2</v>
      </c>
      <c r="B282" s="6">
        <v>289</v>
      </c>
      <c r="C282" t="s">
        <v>18</v>
      </c>
      <c r="D282" t="s">
        <v>3</v>
      </c>
      <c r="E282" t="s">
        <v>19</v>
      </c>
      <c r="F282" s="3">
        <v>1</v>
      </c>
      <c r="G282" s="3">
        <v>0</v>
      </c>
      <c r="H282" s="4"/>
      <c r="I282" s="5" t="s">
        <v>20</v>
      </c>
      <c r="J282" s="4"/>
    </row>
    <row r="283" spans="1:10" x14ac:dyDescent="0.25">
      <c r="A283" s="15">
        <v>2</v>
      </c>
      <c r="B283" s="6">
        <v>289</v>
      </c>
      <c r="C283" t="s">
        <v>18</v>
      </c>
      <c r="D283" t="s">
        <v>3</v>
      </c>
      <c r="E283" t="s">
        <v>37</v>
      </c>
      <c r="F283" s="3">
        <v>3</v>
      </c>
      <c r="G283" s="3">
        <v>0</v>
      </c>
      <c r="H283" s="4" t="s">
        <v>20</v>
      </c>
      <c r="I283" s="5" t="s">
        <v>20</v>
      </c>
      <c r="J283" s="4" t="s">
        <v>20</v>
      </c>
    </row>
    <row r="284" spans="1:10" x14ac:dyDescent="0.25">
      <c r="A284" s="15">
        <v>2</v>
      </c>
      <c r="B284" s="6">
        <v>289</v>
      </c>
      <c r="C284" t="s">
        <v>18</v>
      </c>
      <c r="D284" t="s">
        <v>3</v>
      </c>
      <c r="E284" t="s">
        <v>37</v>
      </c>
      <c r="F284" s="3">
        <v>3</v>
      </c>
      <c r="G284" s="3">
        <v>0</v>
      </c>
      <c r="H284" s="4"/>
      <c r="I284" s="5"/>
      <c r="J284" s="4"/>
    </row>
    <row r="285" spans="1:10" x14ac:dyDescent="0.25">
      <c r="A285" s="15">
        <v>2</v>
      </c>
      <c r="B285" s="6">
        <v>289</v>
      </c>
      <c r="C285" t="s">
        <v>18</v>
      </c>
      <c r="D285" t="s">
        <v>3</v>
      </c>
      <c r="E285" t="s">
        <v>37</v>
      </c>
      <c r="F285" s="3">
        <v>3</v>
      </c>
      <c r="G285" s="3">
        <v>0</v>
      </c>
      <c r="H285" s="4"/>
      <c r="I285" s="5" t="s">
        <v>20</v>
      </c>
      <c r="J285" s="4"/>
    </row>
    <row r="286" spans="1:10" x14ac:dyDescent="0.25">
      <c r="A286" s="15">
        <v>2</v>
      </c>
      <c r="B286" s="6">
        <v>289</v>
      </c>
      <c r="C286" t="s">
        <v>18</v>
      </c>
      <c r="D286" t="s">
        <v>3</v>
      </c>
      <c r="E286" t="s">
        <v>37</v>
      </c>
      <c r="F286" s="3">
        <v>3</v>
      </c>
      <c r="G286" s="3">
        <v>0</v>
      </c>
      <c r="H286" s="4"/>
      <c r="I286" s="5" t="s">
        <v>20</v>
      </c>
      <c r="J286" s="4"/>
    </row>
    <row r="287" spans="1:10" x14ac:dyDescent="0.25">
      <c r="A287" s="15">
        <v>2</v>
      </c>
      <c r="B287" s="6">
        <v>289</v>
      </c>
      <c r="C287" t="s">
        <v>18</v>
      </c>
      <c r="D287" t="s">
        <v>3</v>
      </c>
      <c r="E287" t="s">
        <v>37</v>
      </c>
      <c r="F287" s="3">
        <v>2</v>
      </c>
      <c r="G287" s="3">
        <v>0</v>
      </c>
      <c r="H287" s="4"/>
      <c r="I287" s="5" t="s">
        <v>20</v>
      </c>
      <c r="J287" s="4" t="s">
        <v>20</v>
      </c>
    </row>
    <row r="288" spans="1:10" x14ac:dyDescent="0.25">
      <c r="A288" s="15">
        <v>2</v>
      </c>
      <c r="B288" s="6">
        <v>289</v>
      </c>
      <c r="C288" t="s">
        <v>18</v>
      </c>
      <c r="D288" t="s">
        <v>3</v>
      </c>
      <c r="E288" t="s">
        <v>37</v>
      </c>
      <c r="F288" s="3">
        <v>3</v>
      </c>
      <c r="G288" s="3">
        <v>0</v>
      </c>
      <c r="H288" s="4"/>
      <c r="I288" s="5" t="s">
        <v>20</v>
      </c>
      <c r="J288" s="4"/>
    </row>
    <row r="289" spans="1:10" x14ac:dyDescent="0.25">
      <c r="A289" s="15">
        <v>2</v>
      </c>
      <c r="B289" s="6">
        <v>289</v>
      </c>
      <c r="C289" t="s">
        <v>18</v>
      </c>
      <c r="D289" t="s">
        <v>3</v>
      </c>
      <c r="E289" t="s">
        <v>37</v>
      </c>
      <c r="F289" s="3">
        <v>1</v>
      </c>
      <c r="G289" s="3">
        <v>0</v>
      </c>
      <c r="H289" s="4"/>
      <c r="I289" s="5" t="s">
        <v>20</v>
      </c>
      <c r="J289" s="4"/>
    </row>
    <row r="290" spans="1:10" x14ac:dyDescent="0.25">
      <c r="A290" s="15">
        <v>2</v>
      </c>
      <c r="B290" s="6">
        <v>289</v>
      </c>
      <c r="C290" t="s">
        <v>18</v>
      </c>
      <c r="D290" t="s">
        <v>3</v>
      </c>
      <c r="E290" t="s">
        <v>37</v>
      </c>
      <c r="F290" s="3">
        <v>1</v>
      </c>
      <c r="G290" s="3">
        <v>0</v>
      </c>
      <c r="H290" s="4"/>
      <c r="I290" s="5"/>
      <c r="J290" s="4"/>
    </row>
    <row r="291" spans="1:10" x14ac:dyDescent="0.25">
      <c r="A291" s="15">
        <v>2</v>
      </c>
      <c r="B291" s="6">
        <v>289</v>
      </c>
      <c r="C291" t="s">
        <v>18</v>
      </c>
      <c r="D291" t="s">
        <v>3</v>
      </c>
      <c r="E291" t="s">
        <v>37</v>
      </c>
      <c r="F291" s="3">
        <v>1</v>
      </c>
      <c r="G291" s="3">
        <v>0</v>
      </c>
      <c r="H291" s="4"/>
      <c r="I291" s="5" t="s">
        <v>20</v>
      </c>
      <c r="J291" s="4" t="s">
        <v>20</v>
      </c>
    </row>
    <row r="292" spans="1:10" x14ac:dyDescent="0.25">
      <c r="A292" s="15">
        <v>2</v>
      </c>
      <c r="B292" s="6">
        <v>289</v>
      </c>
      <c r="C292" t="s">
        <v>18</v>
      </c>
      <c r="D292" t="s">
        <v>3</v>
      </c>
      <c r="E292" t="s">
        <v>37</v>
      </c>
      <c r="F292" s="3">
        <v>1</v>
      </c>
      <c r="G292" s="3">
        <v>0</v>
      </c>
      <c r="H292" s="4"/>
      <c r="I292" s="5" t="s">
        <v>20</v>
      </c>
      <c r="J292" s="4"/>
    </row>
    <row r="293" spans="1:10" x14ac:dyDescent="0.25">
      <c r="A293" s="15">
        <v>2</v>
      </c>
      <c r="B293" s="6">
        <v>285</v>
      </c>
      <c r="C293" t="s">
        <v>51</v>
      </c>
      <c r="D293" t="s">
        <v>3</v>
      </c>
      <c r="E293" t="s">
        <v>37</v>
      </c>
      <c r="F293" s="3">
        <v>3</v>
      </c>
      <c r="G293" s="3">
        <v>1</v>
      </c>
      <c r="H293" s="4"/>
      <c r="I293" s="5" t="s">
        <v>20</v>
      </c>
      <c r="J293" s="4"/>
    </row>
    <row r="294" spans="1:10" x14ac:dyDescent="0.25">
      <c r="A294" s="15">
        <v>2</v>
      </c>
      <c r="B294" s="6">
        <v>285</v>
      </c>
      <c r="C294" t="s">
        <v>51</v>
      </c>
      <c r="D294" t="s">
        <v>3</v>
      </c>
      <c r="E294" t="s">
        <v>37</v>
      </c>
      <c r="F294" s="3">
        <v>2</v>
      </c>
      <c r="G294" s="3">
        <v>2</v>
      </c>
      <c r="H294" s="4"/>
      <c r="I294" s="5" t="s">
        <v>20</v>
      </c>
      <c r="J294" s="4"/>
    </row>
    <row r="295" spans="1:10" x14ac:dyDescent="0.25">
      <c r="A295" s="15">
        <v>2</v>
      </c>
      <c r="B295" s="6">
        <v>285</v>
      </c>
      <c r="C295" t="s">
        <v>51</v>
      </c>
      <c r="D295" t="s">
        <v>3</v>
      </c>
      <c r="E295" t="s">
        <v>37</v>
      </c>
      <c r="F295" s="3">
        <v>2</v>
      </c>
      <c r="G295" s="3">
        <v>2</v>
      </c>
      <c r="H295" s="4"/>
      <c r="I295" s="5" t="s">
        <v>20</v>
      </c>
      <c r="J295" s="4"/>
    </row>
    <row r="296" spans="1:10" x14ac:dyDescent="0.25">
      <c r="A296" s="15">
        <v>2</v>
      </c>
      <c r="B296" s="6">
        <v>285</v>
      </c>
      <c r="C296" t="s">
        <v>51</v>
      </c>
      <c r="D296" t="s">
        <v>3</v>
      </c>
      <c r="E296" t="s">
        <v>37</v>
      </c>
      <c r="F296" s="3">
        <v>2</v>
      </c>
      <c r="G296" s="3">
        <v>3</v>
      </c>
      <c r="H296" s="4" t="s">
        <v>20</v>
      </c>
      <c r="I296" s="5"/>
      <c r="J296" s="4"/>
    </row>
    <row r="297" spans="1:10" x14ac:dyDescent="0.25">
      <c r="A297" s="15">
        <v>2</v>
      </c>
      <c r="B297" s="6">
        <v>285</v>
      </c>
      <c r="C297" t="s">
        <v>51</v>
      </c>
      <c r="D297" t="s">
        <v>3</v>
      </c>
      <c r="E297" t="s">
        <v>37</v>
      </c>
      <c r="F297" s="3">
        <v>0</v>
      </c>
      <c r="G297" s="3">
        <v>3</v>
      </c>
      <c r="H297" s="4" t="s">
        <v>20</v>
      </c>
      <c r="I297" s="5"/>
      <c r="J297" s="4" t="s">
        <v>20</v>
      </c>
    </row>
    <row r="298" spans="1:10" x14ac:dyDescent="0.25">
      <c r="A298" s="15">
        <v>2</v>
      </c>
      <c r="B298" s="6">
        <v>285</v>
      </c>
      <c r="C298" t="s">
        <v>51</v>
      </c>
      <c r="D298" t="s">
        <v>3</v>
      </c>
      <c r="E298" t="s">
        <v>37</v>
      </c>
      <c r="F298" s="3">
        <v>0</v>
      </c>
      <c r="G298" s="3">
        <v>2</v>
      </c>
      <c r="H298" s="4"/>
      <c r="I298" s="5"/>
      <c r="J298" s="4" t="s">
        <v>20</v>
      </c>
    </row>
    <row r="299" spans="1:10" x14ac:dyDescent="0.25">
      <c r="A299" s="15">
        <v>2</v>
      </c>
      <c r="B299" s="6">
        <v>285</v>
      </c>
      <c r="C299" t="s">
        <v>51</v>
      </c>
      <c r="D299" t="s">
        <v>3</v>
      </c>
      <c r="E299" t="s">
        <v>37</v>
      </c>
      <c r="F299" s="3">
        <v>0</v>
      </c>
      <c r="G299" s="3">
        <v>2</v>
      </c>
      <c r="H299" s="4"/>
      <c r="I299" s="5"/>
      <c r="J299" s="4" t="s">
        <v>20</v>
      </c>
    </row>
    <row r="300" spans="1:10" x14ac:dyDescent="0.25">
      <c r="A300" s="15">
        <v>2</v>
      </c>
      <c r="B300" s="6">
        <v>302</v>
      </c>
      <c r="C300" t="s">
        <v>45</v>
      </c>
      <c r="D300" t="s">
        <v>4</v>
      </c>
      <c r="E300" t="s">
        <v>19</v>
      </c>
      <c r="F300" s="3">
        <v>1</v>
      </c>
      <c r="G300" s="3">
        <v>0</v>
      </c>
      <c r="J300" s="4" t="s">
        <v>30</v>
      </c>
    </row>
    <row r="301" spans="1:10" x14ac:dyDescent="0.25">
      <c r="A301" s="15">
        <v>2</v>
      </c>
      <c r="B301" s="6">
        <v>302</v>
      </c>
      <c r="C301" t="s">
        <v>45</v>
      </c>
      <c r="D301" t="s">
        <v>4</v>
      </c>
      <c r="E301" t="s">
        <v>19</v>
      </c>
      <c r="F301" s="3">
        <v>1</v>
      </c>
      <c r="G301" s="3">
        <v>0</v>
      </c>
      <c r="J301" s="4" t="s">
        <v>30</v>
      </c>
    </row>
    <row r="302" spans="1:10" x14ac:dyDescent="0.25">
      <c r="A302" s="15">
        <v>2</v>
      </c>
      <c r="B302" s="6">
        <v>302</v>
      </c>
      <c r="C302" t="s">
        <v>45</v>
      </c>
      <c r="D302" t="s">
        <v>4</v>
      </c>
      <c r="E302" t="s">
        <v>37</v>
      </c>
      <c r="F302" s="3">
        <v>2</v>
      </c>
      <c r="G302" s="3">
        <v>0</v>
      </c>
      <c r="J302" s="4" t="s">
        <v>30</v>
      </c>
    </row>
    <row r="303" spans="1:10" x14ac:dyDescent="0.25">
      <c r="A303" s="15">
        <v>2</v>
      </c>
      <c r="B303" s="6">
        <v>302</v>
      </c>
      <c r="C303" t="s">
        <v>45</v>
      </c>
      <c r="D303" t="s">
        <v>4</v>
      </c>
      <c r="E303" t="s">
        <v>37</v>
      </c>
      <c r="F303" s="3">
        <v>1</v>
      </c>
      <c r="G303" s="3">
        <v>0</v>
      </c>
      <c r="I303" s="15" t="s">
        <v>30</v>
      </c>
      <c r="J303" s="4"/>
    </row>
    <row r="304" spans="1:10" x14ac:dyDescent="0.25">
      <c r="A304" s="15">
        <v>2</v>
      </c>
      <c r="B304" s="6">
        <v>302</v>
      </c>
      <c r="C304" t="s">
        <v>45</v>
      </c>
      <c r="D304" t="s">
        <v>4</v>
      </c>
      <c r="E304" t="s">
        <v>37</v>
      </c>
      <c r="F304" s="3">
        <v>3</v>
      </c>
      <c r="G304" s="3">
        <v>0</v>
      </c>
      <c r="H304" t="s">
        <v>30</v>
      </c>
      <c r="I304" t="s">
        <v>30</v>
      </c>
      <c r="J304" s="4" t="s">
        <v>30</v>
      </c>
    </row>
    <row r="305" spans="1:10" x14ac:dyDescent="0.25">
      <c r="A305" s="15">
        <v>2</v>
      </c>
      <c r="B305" s="6">
        <v>302</v>
      </c>
      <c r="C305" t="s">
        <v>45</v>
      </c>
      <c r="D305" t="s">
        <v>4</v>
      </c>
      <c r="E305" t="s">
        <v>37</v>
      </c>
      <c r="F305" s="3">
        <v>2</v>
      </c>
      <c r="G305" s="3">
        <v>0</v>
      </c>
      <c r="H305" t="s">
        <v>30</v>
      </c>
      <c r="I305" t="s">
        <v>30</v>
      </c>
      <c r="J305" s="4" t="s">
        <v>30</v>
      </c>
    </row>
    <row r="306" spans="1:10" x14ac:dyDescent="0.25">
      <c r="A306" s="15">
        <v>2</v>
      </c>
      <c r="B306" s="6">
        <v>302</v>
      </c>
      <c r="C306" t="s">
        <v>45</v>
      </c>
      <c r="D306" t="s">
        <v>4</v>
      </c>
      <c r="E306" t="s">
        <v>37</v>
      </c>
      <c r="F306" s="3">
        <v>3</v>
      </c>
      <c r="G306" s="3">
        <v>0</v>
      </c>
      <c r="H306" t="s">
        <v>30</v>
      </c>
      <c r="I306" t="s">
        <v>30</v>
      </c>
      <c r="J306" s="4" t="s">
        <v>30</v>
      </c>
    </row>
    <row r="307" spans="1:10" x14ac:dyDescent="0.25">
      <c r="A307" s="15">
        <v>2</v>
      </c>
      <c r="B307" s="6">
        <v>302</v>
      </c>
      <c r="C307" t="s">
        <v>45</v>
      </c>
      <c r="D307" t="s">
        <v>4</v>
      </c>
      <c r="E307" t="s">
        <v>37</v>
      </c>
      <c r="F307" s="3">
        <v>2</v>
      </c>
      <c r="G307" s="3">
        <v>0</v>
      </c>
      <c r="J307" s="4"/>
    </row>
    <row r="308" spans="1:10" x14ac:dyDescent="0.25">
      <c r="A308" s="15">
        <v>2</v>
      </c>
      <c r="B308" s="6">
        <v>303</v>
      </c>
      <c r="C308" t="s">
        <v>49</v>
      </c>
      <c r="D308" t="s">
        <v>4</v>
      </c>
      <c r="E308" t="s">
        <v>19</v>
      </c>
      <c r="F308" s="3">
        <v>1</v>
      </c>
      <c r="G308" s="3">
        <v>0</v>
      </c>
      <c r="H308" s="15" t="s">
        <v>20</v>
      </c>
      <c r="I308" s="15" t="s">
        <v>20</v>
      </c>
      <c r="J308" s="4" t="s">
        <v>20</v>
      </c>
    </row>
    <row r="309" spans="1:10" x14ac:dyDescent="0.25">
      <c r="A309" s="15">
        <v>2</v>
      </c>
      <c r="B309" s="6">
        <v>303</v>
      </c>
      <c r="C309" t="s">
        <v>49</v>
      </c>
      <c r="D309" t="s">
        <v>4</v>
      </c>
      <c r="E309" t="s">
        <v>19</v>
      </c>
      <c r="F309" s="3">
        <v>1</v>
      </c>
      <c r="G309" s="3">
        <v>0</v>
      </c>
      <c r="J309" s="4"/>
    </row>
    <row r="310" spans="1:10" x14ac:dyDescent="0.25">
      <c r="A310" s="15">
        <v>2</v>
      </c>
      <c r="B310" s="6">
        <v>303</v>
      </c>
      <c r="C310" t="s">
        <v>49</v>
      </c>
      <c r="D310" t="s">
        <v>4</v>
      </c>
      <c r="E310" t="s">
        <v>37</v>
      </c>
      <c r="F310" s="3">
        <v>1</v>
      </c>
      <c r="G310" s="3">
        <v>0</v>
      </c>
      <c r="H310" s="3" t="s">
        <v>20</v>
      </c>
      <c r="I310" s="3" t="s">
        <v>20</v>
      </c>
      <c r="J310" s="3" t="s">
        <v>20</v>
      </c>
    </row>
    <row r="311" spans="1:10" x14ac:dyDescent="0.25">
      <c r="A311" s="15">
        <v>2</v>
      </c>
      <c r="B311" s="6">
        <v>303</v>
      </c>
      <c r="C311" t="s">
        <v>49</v>
      </c>
      <c r="D311" t="s">
        <v>4</v>
      </c>
      <c r="E311" t="s">
        <v>37</v>
      </c>
      <c r="F311" s="3">
        <v>1</v>
      </c>
      <c r="G311" s="3">
        <v>0</v>
      </c>
      <c r="H311" s="3"/>
      <c r="I311" s="3" t="s">
        <v>20</v>
      </c>
      <c r="J311" s="3"/>
    </row>
    <row r="312" spans="1:10" x14ac:dyDescent="0.25">
      <c r="A312" s="15">
        <v>2</v>
      </c>
      <c r="B312" s="6">
        <v>303</v>
      </c>
      <c r="C312" t="s">
        <v>49</v>
      </c>
      <c r="D312" t="s">
        <v>4</v>
      </c>
      <c r="E312" t="s">
        <v>37</v>
      </c>
      <c r="F312" s="3">
        <v>1</v>
      </c>
      <c r="G312" s="3">
        <v>0</v>
      </c>
      <c r="H312" s="3" t="s">
        <v>20</v>
      </c>
      <c r="I312" s="3" t="s">
        <v>20</v>
      </c>
      <c r="J312" s="3" t="s">
        <v>20</v>
      </c>
    </row>
    <row r="313" spans="1:10" x14ac:dyDescent="0.25">
      <c r="A313" s="15">
        <v>2</v>
      </c>
      <c r="B313" s="6">
        <v>303</v>
      </c>
      <c r="C313" t="s">
        <v>49</v>
      </c>
      <c r="D313" t="s">
        <v>4</v>
      </c>
      <c r="E313" t="s">
        <v>37</v>
      </c>
      <c r="F313" s="3">
        <v>2</v>
      </c>
      <c r="G313" s="3">
        <v>0</v>
      </c>
      <c r="H313" s="3" t="s">
        <v>20</v>
      </c>
      <c r="I313" s="3" t="s">
        <v>20</v>
      </c>
      <c r="J313" s="3" t="s">
        <v>20</v>
      </c>
    </row>
    <row r="314" spans="1:10" x14ac:dyDescent="0.25">
      <c r="A314" s="15">
        <v>2</v>
      </c>
      <c r="B314" s="6">
        <v>303</v>
      </c>
      <c r="C314" t="s">
        <v>49</v>
      </c>
      <c r="D314" t="s">
        <v>4</v>
      </c>
      <c r="E314" t="s">
        <v>37</v>
      </c>
      <c r="F314" s="3">
        <v>3</v>
      </c>
      <c r="G314" s="3">
        <v>0</v>
      </c>
      <c r="H314" s="3" t="s">
        <v>20</v>
      </c>
      <c r="I314" s="3" t="s">
        <v>20</v>
      </c>
      <c r="J314" s="3" t="s">
        <v>20</v>
      </c>
    </row>
    <row r="315" spans="1:10" x14ac:dyDescent="0.25">
      <c r="A315" s="15">
        <v>2</v>
      </c>
      <c r="B315" s="6">
        <v>303</v>
      </c>
      <c r="C315" t="s">
        <v>49</v>
      </c>
      <c r="D315" t="s">
        <v>4</v>
      </c>
      <c r="E315" t="s">
        <v>37</v>
      </c>
      <c r="F315" s="3">
        <v>1</v>
      </c>
      <c r="G315" s="3">
        <v>0</v>
      </c>
      <c r="H315" s="3"/>
      <c r="I315" s="3" t="s">
        <v>20</v>
      </c>
      <c r="J315" s="3"/>
    </row>
    <row r="316" spans="1:10" x14ac:dyDescent="0.25">
      <c r="A316" s="15">
        <v>2</v>
      </c>
      <c r="B316" s="6">
        <v>303</v>
      </c>
      <c r="C316" t="s">
        <v>49</v>
      </c>
      <c r="D316" t="s">
        <v>4</v>
      </c>
      <c r="E316" t="s">
        <v>37</v>
      </c>
      <c r="F316" s="3">
        <v>1</v>
      </c>
      <c r="G316" s="3">
        <v>0</v>
      </c>
      <c r="H316" s="3"/>
      <c r="I316" s="3"/>
      <c r="J316" s="3"/>
    </row>
    <row r="317" spans="1:10" x14ac:dyDescent="0.25">
      <c r="A317" s="15">
        <v>2</v>
      </c>
      <c r="B317" s="6">
        <v>303</v>
      </c>
      <c r="C317" t="s">
        <v>49</v>
      </c>
      <c r="D317" t="s">
        <v>4</v>
      </c>
      <c r="E317" t="s">
        <v>37</v>
      </c>
      <c r="F317" s="3">
        <v>1</v>
      </c>
      <c r="G317" s="3">
        <v>0</v>
      </c>
      <c r="H317" s="3"/>
      <c r="I317" s="3"/>
      <c r="J317" s="3"/>
    </row>
    <row r="318" spans="1:10" x14ac:dyDescent="0.25">
      <c r="A318" s="15">
        <v>2</v>
      </c>
      <c r="B318" s="6">
        <v>303</v>
      </c>
      <c r="C318" t="s">
        <v>49</v>
      </c>
      <c r="D318" t="s">
        <v>4</v>
      </c>
      <c r="E318" t="s">
        <v>37</v>
      </c>
      <c r="F318" s="3">
        <v>1</v>
      </c>
      <c r="G318" s="3">
        <v>0</v>
      </c>
      <c r="H318" s="3"/>
      <c r="I318" s="3"/>
      <c r="J318" s="3"/>
    </row>
    <row r="339" spans="2:2" x14ac:dyDescent="0.25">
      <c r="B339" s="36"/>
    </row>
    <row r="340" spans="2:2" x14ac:dyDescent="0.25">
      <c r="B340" s="36"/>
    </row>
    <row r="341" spans="2:2" x14ac:dyDescent="0.25">
      <c r="B341" s="36"/>
    </row>
    <row r="342" spans="2:2" x14ac:dyDescent="0.25">
      <c r="B342" s="36"/>
    </row>
    <row r="343" spans="2:2" x14ac:dyDescent="0.25">
      <c r="B343" s="36"/>
    </row>
    <row r="344" spans="2:2" x14ac:dyDescent="0.25">
      <c r="B344" s="36"/>
    </row>
    <row r="345" spans="2:2" x14ac:dyDescent="0.25">
      <c r="B345" s="36"/>
    </row>
    <row r="346" spans="2:2" x14ac:dyDescent="0.25">
      <c r="B346" s="36"/>
    </row>
    <row r="347" spans="2:2" x14ac:dyDescent="0.25">
      <c r="B347" s="37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</sheetData>
  <autoFilter ref="A3:J318" xr:uid="{BB33B6BB-6BF9-4CDE-86A2-7DBFEC55E5D2}"/>
  <mergeCells count="8">
    <mergeCell ref="AW2:BA2"/>
    <mergeCell ref="N1:AF1"/>
    <mergeCell ref="AI1:BA1"/>
    <mergeCell ref="P2:T2"/>
    <mergeCell ref="V2:Z2"/>
    <mergeCell ref="AB2:AF2"/>
    <mergeCell ref="AK2:AO2"/>
    <mergeCell ref="AQ2:AU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D249-48C6-409E-BE87-BCD1B0F7156E}">
  <dimension ref="A1:AB41"/>
  <sheetViews>
    <sheetView workbookViewId="0">
      <selection activeCell="AD11" sqref="AD11"/>
    </sheetView>
  </sheetViews>
  <sheetFormatPr baseColWidth="10" defaultRowHeight="15" x14ac:dyDescent="0.25"/>
  <cols>
    <col min="1" max="1" width="19.140625" bestFit="1" customWidth="1"/>
    <col min="2" max="2" width="12.5703125" customWidth="1"/>
    <col min="3" max="3" width="11.42578125" customWidth="1"/>
    <col min="4" max="12" width="11.42578125" hidden="1" customWidth="1"/>
    <col min="13" max="13" width="5.7109375" hidden="1" customWidth="1"/>
    <col min="14" max="24" width="5.7109375" customWidth="1"/>
  </cols>
  <sheetData>
    <row r="1" spans="1:28" x14ac:dyDescent="0.25">
      <c r="C1" s="57">
        <v>1</v>
      </c>
      <c r="D1" s="57"/>
      <c r="E1" s="57"/>
      <c r="F1" s="57"/>
      <c r="G1" s="57"/>
      <c r="I1" s="57">
        <v>2</v>
      </c>
      <c r="J1" s="57"/>
      <c r="K1" s="57"/>
      <c r="L1" s="57"/>
      <c r="M1" s="57"/>
      <c r="O1" s="57">
        <v>1</v>
      </c>
      <c r="P1" s="57"/>
      <c r="Q1" s="57"/>
      <c r="R1" s="57"/>
      <c r="T1" s="57">
        <v>2</v>
      </c>
      <c r="U1" s="57"/>
      <c r="V1" s="57"/>
      <c r="W1" s="57"/>
      <c r="Y1" s="57" t="s">
        <v>98</v>
      </c>
      <c r="Z1" s="57"/>
      <c r="AA1" s="57"/>
      <c r="AB1" s="57"/>
    </row>
    <row r="2" spans="1:28" x14ac:dyDescent="0.25">
      <c r="A2" s="18" t="s">
        <v>15</v>
      </c>
      <c r="B2" s="35" t="s">
        <v>16</v>
      </c>
      <c r="C2" s="35" t="s">
        <v>17</v>
      </c>
      <c r="D2" s="35">
        <v>0</v>
      </c>
      <c r="E2" s="35">
        <v>1</v>
      </c>
      <c r="F2" s="35">
        <v>2</v>
      </c>
      <c r="G2" s="35">
        <v>3</v>
      </c>
      <c r="I2" s="35" t="s">
        <v>17</v>
      </c>
      <c r="J2" s="35">
        <v>0</v>
      </c>
      <c r="K2" s="35">
        <v>1</v>
      </c>
      <c r="L2" s="35">
        <v>2</v>
      </c>
      <c r="M2" s="35">
        <v>3</v>
      </c>
      <c r="O2" s="35">
        <v>0</v>
      </c>
      <c r="P2" s="35">
        <v>1</v>
      </c>
      <c r="Q2" s="35">
        <v>2</v>
      </c>
      <c r="R2" s="35">
        <v>3</v>
      </c>
      <c r="T2" s="35">
        <v>0</v>
      </c>
      <c r="U2" s="35">
        <v>1</v>
      </c>
      <c r="V2" s="35">
        <v>2</v>
      </c>
      <c r="W2" s="35">
        <v>3</v>
      </c>
      <c r="Y2" s="35">
        <v>0</v>
      </c>
      <c r="Z2" s="35">
        <v>1</v>
      </c>
      <c r="AA2" s="35">
        <v>2</v>
      </c>
      <c r="AB2" s="35">
        <v>3</v>
      </c>
    </row>
    <row r="3" spans="1:28" x14ac:dyDescent="0.25">
      <c r="A3" s="17" t="s">
        <v>21</v>
      </c>
      <c r="B3" s="16" t="s">
        <v>17</v>
      </c>
      <c r="C3" s="15">
        <v>156</v>
      </c>
      <c r="D3" s="15">
        <v>0</v>
      </c>
      <c r="E3" s="15">
        <v>41</v>
      </c>
      <c r="F3" s="15">
        <v>55</v>
      </c>
      <c r="G3" s="15">
        <v>60</v>
      </c>
      <c r="I3" s="15">
        <v>79</v>
      </c>
      <c r="J3" s="15">
        <v>4</v>
      </c>
      <c r="K3" s="15">
        <v>20</v>
      </c>
      <c r="L3" s="15">
        <v>24</v>
      </c>
      <c r="M3" s="15">
        <v>35</v>
      </c>
      <c r="O3" s="38">
        <f>D3/$C3</f>
        <v>0</v>
      </c>
      <c r="P3" s="38">
        <f>E3/$C3</f>
        <v>0.26282051282051283</v>
      </c>
      <c r="Q3" s="38">
        <f t="shared" ref="Q3" si="0">F3/$C3</f>
        <v>0.35256410256410259</v>
      </c>
      <c r="R3" s="39">
        <f>G3/$C3</f>
        <v>0.38461538461538464</v>
      </c>
      <c r="T3" s="38">
        <f>J3/$I3</f>
        <v>5.0632911392405063E-2</v>
      </c>
      <c r="U3" s="38">
        <f t="shared" ref="U3:W3" si="1">K3/$I3</f>
        <v>0.25316455696202533</v>
      </c>
      <c r="V3" s="38">
        <f t="shared" si="1"/>
        <v>0.30379746835443039</v>
      </c>
      <c r="W3" s="38">
        <f t="shared" si="1"/>
        <v>0.44303797468354428</v>
      </c>
      <c r="Y3" s="40">
        <f>O3-T3</f>
        <v>-5.0632911392405063E-2</v>
      </c>
      <c r="Z3" s="40">
        <f t="shared" ref="Z3:AA3" si="2">P3-U3</f>
        <v>9.6559558584874972E-3</v>
      </c>
      <c r="AA3" s="40">
        <f t="shared" si="2"/>
        <v>4.8766634209672199E-2</v>
      </c>
      <c r="AB3" s="40">
        <f>R3-W3</f>
        <v>-5.8422590068159641E-2</v>
      </c>
    </row>
    <row r="4" spans="1:28" x14ac:dyDescent="0.25">
      <c r="A4" s="17" t="s">
        <v>21</v>
      </c>
      <c r="B4" s="16" t="s">
        <v>12</v>
      </c>
      <c r="C4" s="15">
        <v>47</v>
      </c>
      <c r="D4" s="15">
        <v>0</v>
      </c>
      <c r="E4" s="15">
        <v>3</v>
      </c>
      <c r="F4" s="15">
        <v>14</v>
      </c>
      <c r="G4" s="15">
        <v>30</v>
      </c>
      <c r="I4" s="15">
        <v>28</v>
      </c>
      <c r="J4" s="15">
        <v>2</v>
      </c>
      <c r="K4" s="15">
        <v>4</v>
      </c>
      <c r="L4" s="15">
        <v>6</v>
      </c>
      <c r="M4" s="15">
        <v>18</v>
      </c>
      <c r="O4" s="38">
        <f t="shared" ref="O4:O11" si="3">D4/$C4</f>
        <v>0</v>
      </c>
      <c r="P4" s="38">
        <f t="shared" ref="P4:P11" si="4">E4/$C4</f>
        <v>6.3829787234042548E-2</v>
      </c>
      <c r="Q4" s="38">
        <f t="shared" ref="Q4:Q11" si="5">F4/$C4</f>
        <v>0.2978723404255319</v>
      </c>
      <c r="R4" s="39">
        <f t="shared" ref="R4:R10" si="6">G4/$C4</f>
        <v>0.63829787234042556</v>
      </c>
      <c r="T4" s="38">
        <f t="shared" ref="T4:T39" si="7">J4/$I4</f>
        <v>7.1428571428571425E-2</v>
      </c>
      <c r="U4" s="38">
        <f t="shared" ref="U4:U40" si="8">K4/$I4</f>
        <v>0.14285714285714285</v>
      </c>
      <c r="V4" s="38">
        <f t="shared" ref="V4:V40" si="9">L4/$I4</f>
        <v>0.21428571428571427</v>
      </c>
      <c r="W4" s="38">
        <f t="shared" ref="W4:W40" si="10">M4/$I4</f>
        <v>0.6428571428571429</v>
      </c>
      <c r="Y4" s="40">
        <f t="shared" ref="Y4:Y41" si="11">O4-T4</f>
        <v>-7.1428571428571425E-2</v>
      </c>
      <c r="Z4" s="40">
        <f t="shared" ref="Z4:Z41" si="12">P4-U4</f>
        <v>-7.9027355623100301E-2</v>
      </c>
      <c r="AA4" s="40">
        <f t="shared" ref="AA4:AA41" si="13">Q4-V4</f>
        <v>8.3586626139817627E-2</v>
      </c>
      <c r="AB4" s="40">
        <f t="shared" ref="AB4:AB41" si="14">R4-W4</f>
        <v>-4.5592705167173397E-3</v>
      </c>
    </row>
    <row r="5" spans="1:28" x14ac:dyDescent="0.25">
      <c r="A5" s="17" t="s">
        <v>21</v>
      </c>
      <c r="B5" s="16" t="s">
        <v>13</v>
      </c>
      <c r="C5" s="15">
        <v>92</v>
      </c>
      <c r="D5" s="15">
        <v>0</v>
      </c>
      <c r="E5" s="15">
        <v>23</v>
      </c>
      <c r="F5" s="15">
        <v>30</v>
      </c>
      <c r="G5" s="15">
        <v>39</v>
      </c>
      <c r="I5" s="15">
        <v>51</v>
      </c>
      <c r="J5" s="15">
        <v>0</v>
      </c>
      <c r="K5" s="15">
        <v>11</v>
      </c>
      <c r="L5" s="15">
        <v>14</v>
      </c>
      <c r="M5" s="15">
        <v>26</v>
      </c>
      <c r="O5" s="38">
        <f t="shared" si="3"/>
        <v>0</v>
      </c>
      <c r="P5" s="38">
        <f t="shared" si="4"/>
        <v>0.25</v>
      </c>
      <c r="Q5" s="38">
        <f t="shared" si="5"/>
        <v>0.32608695652173914</v>
      </c>
      <c r="R5" s="39">
        <f t="shared" si="6"/>
        <v>0.42391304347826086</v>
      </c>
      <c r="T5" s="38">
        <f t="shared" si="7"/>
        <v>0</v>
      </c>
      <c r="U5" s="38">
        <f t="shared" si="8"/>
        <v>0.21568627450980393</v>
      </c>
      <c r="V5" s="38">
        <f t="shared" si="9"/>
        <v>0.27450980392156865</v>
      </c>
      <c r="W5" s="38">
        <f t="shared" si="10"/>
        <v>0.50980392156862742</v>
      </c>
      <c r="Y5" s="40">
        <f t="shared" si="11"/>
        <v>0</v>
      </c>
      <c r="Z5" s="40">
        <f t="shared" si="12"/>
        <v>3.4313725490196068E-2</v>
      </c>
      <c r="AA5" s="40">
        <f t="shared" si="13"/>
        <v>5.1577152600170484E-2</v>
      </c>
      <c r="AB5" s="40">
        <f>R5-W5</f>
        <v>-8.5890878090366551E-2</v>
      </c>
    </row>
    <row r="6" spans="1:28" x14ac:dyDescent="0.25">
      <c r="A6" s="17" t="s">
        <v>21</v>
      </c>
      <c r="B6" s="16" t="s">
        <v>14</v>
      </c>
      <c r="C6" s="15">
        <v>61</v>
      </c>
      <c r="D6" s="15">
        <v>0</v>
      </c>
      <c r="E6" s="15">
        <v>9</v>
      </c>
      <c r="F6" s="15">
        <v>21</v>
      </c>
      <c r="G6" s="15">
        <v>31</v>
      </c>
      <c r="I6" s="15">
        <v>35</v>
      </c>
      <c r="J6" s="15">
        <v>4</v>
      </c>
      <c r="K6" s="15">
        <v>7</v>
      </c>
      <c r="L6" s="15">
        <v>11</v>
      </c>
      <c r="M6" s="15">
        <v>17</v>
      </c>
      <c r="O6" s="38">
        <f t="shared" si="3"/>
        <v>0</v>
      </c>
      <c r="P6" s="38">
        <f t="shared" si="4"/>
        <v>0.14754098360655737</v>
      </c>
      <c r="Q6" s="38">
        <f t="shared" si="5"/>
        <v>0.34426229508196721</v>
      </c>
      <c r="R6" s="39">
        <f t="shared" si="6"/>
        <v>0.50819672131147542</v>
      </c>
      <c r="T6" s="38">
        <f t="shared" si="7"/>
        <v>0.11428571428571428</v>
      </c>
      <c r="U6" s="38">
        <f t="shared" si="8"/>
        <v>0.2</v>
      </c>
      <c r="V6" s="38">
        <f t="shared" si="9"/>
        <v>0.31428571428571428</v>
      </c>
      <c r="W6" s="38">
        <f t="shared" si="10"/>
        <v>0.48571428571428571</v>
      </c>
      <c r="Y6" s="40">
        <f t="shared" si="11"/>
        <v>-0.11428571428571428</v>
      </c>
      <c r="Z6" s="40">
        <f t="shared" si="12"/>
        <v>-5.2459016393442637E-2</v>
      </c>
      <c r="AA6" s="40">
        <f t="shared" si="13"/>
        <v>2.9976580796252927E-2</v>
      </c>
      <c r="AB6" s="40">
        <f t="shared" si="14"/>
        <v>2.2482435597189709E-2</v>
      </c>
    </row>
    <row r="7" spans="1:28" x14ac:dyDescent="0.25">
      <c r="A7" s="17" t="s">
        <v>21</v>
      </c>
      <c r="B7" s="16" t="s">
        <v>22</v>
      </c>
      <c r="C7" s="15">
        <v>36</v>
      </c>
      <c r="D7" s="15">
        <v>0</v>
      </c>
      <c r="E7" s="15">
        <v>2</v>
      </c>
      <c r="F7" s="15">
        <v>10</v>
      </c>
      <c r="G7" s="15">
        <v>24</v>
      </c>
      <c r="I7" s="15">
        <v>21</v>
      </c>
      <c r="J7" s="15">
        <v>0</v>
      </c>
      <c r="K7" s="15">
        <v>2</v>
      </c>
      <c r="L7" s="15">
        <v>3</v>
      </c>
      <c r="M7" s="15">
        <v>16</v>
      </c>
      <c r="O7" s="38">
        <f t="shared" si="3"/>
        <v>0</v>
      </c>
      <c r="P7" s="38">
        <f t="shared" si="4"/>
        <v>5.5555555555555552E-2</v>
      </c>
      <c r="Q7" s="38">
        <f t="shared" si="5"/>
        <v>0.27777777777777779</v>
      </c>
      <c r="R7" s="39">
        <f t="shared" si="6"/>
        <v>0.66666666666666663</v>
      </c>
      <c r="T7" s="38">
        <f t="shared" si="7"/>
        <v>0</v>
      </c>
      <c r="U7" s="38">
        <f t="shared" si="8"/>
        <v>9.5238095238095233E-2</v>
      </c>
      <c r="V7" s="38">
        <f t="shared" si="9"/>
        <v>0.14285714285714285</v>
      </c>
      <c r="W7" s="38">
        <f t="shared" si="10"/>
        <v>0.76190476190476186</v>
      </c>
      <c r="Y7" s="40">
        <f t="shared" si="11"/>
        <v>0</v>
      </c>
      <c r="Z7" s="40">
        <f t="shared" si="12"/>
        <v>-3.968253968253968E-2</v>
      </c>
      <c r="AA7" s="41">
        <f t="shared" si="13"/>
        <v>0.13492063492063494</v>
      </c>
      <c r="AB7" s="41">
        <f t="shared" si="14"/>
        <v>-9.5238095238095233E-2</v>
      </c>
    </row>
    <row r="8" spans="1:28" x14ac:dyDescent="0.25">
      <c r="A8" s="17" t="s">
        <v>21</v>
      </c>
      <c r="B8" s="16" t="s">
        <v>23</v>
      </c>
      <c r="C8" s="15">
        <v>34</v>
      </c>
      <c r="D8" s="15">
        <v>0</v>
      </c>
      <c r="E8" s="15">
        <v>2</v>
      </c>
      <c r="F8" s="15">
        <v>11</v>
      </c>
      <c r="G8" s="15">
        <v>21</v>
      </c>
      <c r="I8" s="15">
        <v>20</v>
      </c>
      <c r="J8" s="15">
        <v>2</v>
      </c>
      <c r="K8" s="15">
        <v>3</v>
      </c>
      <c r="L8" s="15">
        <v>4</v>
      </c>
      <c r="M8" s="15">
        <v>13</v>
      </c>
      <c r="O8" s="38">
        <f t="shared" si="3"/>
        <v>0</v>
      </c>
      <c r="P8" s="38">
        <f t="shared" si="4"/>
        <v>5.8823529411764705E-2</v>
      </c>
      <c r="Q8" s="38">
        <f t="shared" si="5"/>
        <v>0.3235294117647059</v>
      </c>
      <c r="R8" s="39">
        <f t="shared" si="6"/>
        <v>0.61764705882352944</v>
      </c>
      <c r="T8" s="38">
        <f t="shared" si="7"/>
        <v>0.1</v>
      </c>
      <c r="U8" s="38">
        <f t="shared" si="8"/>
        <v>0.15</v>
      </c>
      <c r="V8" s="38">
        <f t="shared" si="9"/>
        <v>0.2</v>
      </c>
      <c r="W8" s="38">
        <f t="shared" si="10"/>
        <v>0.65</v>
      </c>
      <c r="Y8" s="40">
        <f t="shared" si="11"/>
        <v>-0.1</v>
      </c>
      <c r="Z8" s="40">
        <f t="shared" si="12"/>
        <v>-9.1176470588235289E-2</v>
      </c>
      <c r="AA8" s="41">
        <f t="shared" si="13"/>
        <v>0.12352941176470589</v>
      </c>
      <c r="AB8" s="40">
        <f t="shared" si="14"/>
        <v>-3.2352941176470584E-2</v>
      </c>
    </row>
    <row r="9" spans="1:28" x14ac:dyDescent="0.25">
      <c r="A9" s="17" t="s">
        <v>21</v>
      </c>
      <c r="B9" s="16" t="s">
        <v>24</v>
      </c>
      <c r="C9" s="15">
        <v>44</v>
      </c>
      <c r="D9" s="15">
        <v>0</v>
      </c>
      <c r="E9" s="15">
        <v>6</v>
      </c>
      <c r="F9" s="15">
        <v>13</v>
      </c>
      <c r="G9" s="15">
        <v>25</v>
      </c>
      <c r="I9" s="15">
        <v>24</v>
      </c>
      <c r="J9" s="15">
        <v>0</v>
      </c>
      <c r="K9" s="15">
        <v>4</v>
      </c>
      <c r="L9" s="15">
        <v>6</v>
      </c>
      <c r="M9" s="15">
        <v>14</v>
      </c>
      <c r="O9" s="38">
        <f t="shared" si="3"/>
        <v>0</v>
      </c>
      <c r="P9" s="38">
        <f t="shared" si="4"/>
        <v>0.13636363636363635</v>
      </c>
      <c r="Q9" s="38">
        <f t="shared" si="5"/>
        <v>0.29545454545454547</v>
      </c>
      <c r="R9" s="39">
        <f t="shared" si="6"/>
        <v>0.56818181818181823</v>
      </c>
      <c r="T9" s="38">
        <f t="shared" si="7"/>
        <v>0</v>
      </c>
      <c r="U9" s="38">
        <f t="shared" si="8"/>
        <v>0.16666666666666666</v>
      </c>
      <c r="V9" s="38">
        <f t="shared" si="9"/>
        <v>0.25</v>
      </c>
      <c r="W9" s="38">
        <f t="shared" si="10"/>
        <v>0.58333333333333337</v>
      </c>
      <c r="Y9" s="40">
        <f t="shared" si="11"/>
        <v>0</v>
      </c>
      <c r="Z9" s="40">
        <f t="shared" si="12"/>
        <v>-3.0303030303030304E-2</v>
      </c>
      <c r="AA9" s="40">
        <f t="shared" si="13"/>
        <v>4.545454545454547E-2</v>
      </c>
      <c r="AB9" s="40">
        <f t="shared" si="14"/>
        <v>-1.5151515151515138E-2</v>
      </c>
    </row>
    <row r="10" spans="1:28" x14ac:dyDescent="0.25">
      <c r="A10" s="17" t="s">
        <v>21</v>
      </c>
      <c r="B10" s="16" t="s">
        <v>26</v>
      </c>
      <c r="C10" s="15">
        <v>31</v>
      </c>
      <c r="D10" s="15">
        <v>0</v>
      </c>
      <c r="E10" s="15">
        <v>2</v>
      </c>
      <c r="F10" s="15">
        <v>8</v>
      </c>
      <c r="G10" s="15">
        <v>21</v>
      </c>
      <c r="I10" s="15">
        <v>17</v>
      </c>
      <c r="J10" s="15">
        <v>0</v>
      </c>
      <c r="K10" s="15">
        <v>2</v>
      </c>
      <c r="L10" s="15">
        <v>3</v>
      </c>
      <c r="M10" s="15">
        <v>12</v>
      </c>
      <c r="O10" s="38">
        <f t="shared" si="3"/>
        <v>0</v>
      </c>
      <c r="P10" s="38">
        <f t="shared" si="4"/>
        <v>6.4516129032258063E-2</v>
      </c>
      <c r="Q10" s="38">
        <f t="shared" si="5"/>
        <v>0.25806451612903225</v>
      </c>
      <c r="R10" s="39">
        <f t="shared" si="6"/>
        <v>0.67741935483870963</v>
      </c>
      <c r="T10" s="38">
        <f t="shared" si="7"/>
        <v>0</v>
      </c>
      <c r="U10" s="38">
        <f t="shared" si="8"/>
        <v>0.11764705882352941</v>
      </c>
      <c r="V10" s="38">
        <f t="shared" si="9"/>
        <v>0.17647058823529413</v>
      </c>
      <c r="W10" s="38">
        <f t="shared" si="10"/>
        <v>0.70588235294117652</v>
      </c>
      <c r="Y10" s="40">
        <f t="shared" si="11"/>
        <v>0</v>
      </c>
      <c r="Z10" s="40">
        <f t="shared" si="12"/>
        <v>-5.3130929791271347E-2</v>
      </c>
      <c r="AA10" s="40">
        <f t="shared" si="13"/>
        <v>8.1593927893738122E-2</v>
      </c>
      <c r="AB10" s="40">
        <f t="shared" si="14"/>
        <v>-2.8462998102466885E-2</v>
      </c>
    </row>
    <row r="11" spans="1:28" x14ac:dyDescent="0.25">
      <c r="A11" s="17" t="s">
        <v>21</v>
      </c>
      <c r="B11" s="16" t="s">
        <v>27</v>
      </c>
      <c r="C11" s="15">
        <v>39</v>
      </c>
      <c r="D11" s="15">
        <v>0</v>
      </c>
      <c r="E11" s="15">
        <v>14</v>
      </c>
      <c r="F11" s="15">
        <v>16</v>
      </c>
      <c r="G11" s="15">
        <v>9</v>
      </c>
      <c r="I11" s="15">
        <v>13</v>
      </c>
      <c r="J11" s="15">
        <v>0</v>
      </c>
      <c r="K11" s="15">
        <v>5</v>
      </c>
      <c r="L11" s="15">
        <v>3</v>
      </c>
      <c r="M11" s="15">
        <v>5</v>
      </c>
      <c r="O11" s="38">
        <f t="shared" si="3"/>
        <v>0</v>
      </c>
      <c r="P11" s="38">
        <f t="shared" si="4"/>
        <v>0.35897435897435898</v>
      </c>
      <c r="Q11" s="38">
        <f t="shared" si="5"/>
        <v>0.41025641025641024</v>
      </c>
      <c r="R11" s="39">
        <f>G11/$C11</f>
        <v>0.23076923076923078</v>
      </c>
      <c r="T11" s="38">
        <f t="shared" si="7"/>
        <v>0</v>
      </c>
      <c r="U11" s="38">
        <f t="shared" si="8"/>
        <v>0.38461538461538464</v>
      </c>
      <c r="V11" s="38">
        <f t="shared" si="9"/>
        <v>0.23076923076923078</v>
      </c>
      <c r="W11" s="38">
        <f t="shared" si="10"/>
        <v>0.38461538461538464</v>
      </c>
      <c r="Y11" s="40">
        <f t="shared" si="11"/>
        <v>0</v>
      </c>
      <c r="Z11" s="40">
        <f t="shared" si="12"/>
        <v>-2.5641025641025661E-2</v>
      </c>
      <c r="AA11" s="41">
        <f t="shared" si="13"/>
        <v>0.17948717948717946</v>
      </c>
      <c r="AB11" s="41">
        <f t="shared" si="14"/>
        <v>-0.15384615384615385</v>
      </c>
    </row>
    <row r="12" spans="1:28" x14ac:dyDescent="0.25">
      <c r="C12" s="15"/>
      <c r="I12" s="15"/>
      <c r="T12" s="38"/>
      <c r="U12" s="38"/>
      <c r="V12" s="38"/>
      <c r="W12" s="38"/>
      <c r="Y12" s="40"/>
      <c r="Z12" s="40"/>
      <c r="AA12" s="40"/>
      <c r="AB12" s="40"/>
    </row>
    <row r="13" spans="1:28" x14ac:dyDescent="0.25">
      <c r="A13" s="17" t="s">
        <v>31</v>
      </c>
      <c r="B13" s="16" t="s">
        <v>17</v>
      </c>
      <c r="C13" s="15">
        <v>83</v>
      </c>
      <c r="D13" s="15">
        <v>73</v>
      </c>
      <c r="E13" s="15">
        <v>20</v>
      </c>
      <c r="F13" s="15">
        <v>29</v>
      </c>
      <c r="G13" s="15">
        <v>34</v>
      </c>
      <c r="I13" s="15">
        <v>40</v>
      </c>
      <c r="J13" s="15">
        <v>43</v>
      </c>
      <c r="K13" s="15">
        <v>10</v>
      </c>
      <c r="L13" s="15">
        <v>16</v>
      </c>
      <c r="M13" s="15">
        <v>14</v>
      </c>
      <c r="O13" s="38">
        <f>D13/$C13</f>
        <v>0.87951807228915657</v>
      </c>
      <c r="P13" s="38">
        <f>E13/$C13</f>
        <v>0.24096385542168675</v>
      </c>
      <c r="Q13" s="38">
        <f t="shared" ref="Q13:Q21" si="15">F13/$C13</f>
        <v>0.3493975903614458</v>
      </c>
      <c r="R13" s="39">
        <f>G13/$C13</f>
        <v>0.40963855421686746</v>
      </c>
      <c r="T13" s="38">
        <f t="shared" si="7"/>
        <v>1.075</v>
      </c>
      <c r="U13" s="38">
        <f t="shared" si="8"/>
        <v>0.25</v>
      </c>
      <c r="V13" s="38">
        <f t="shared" si="9"/>
        <v>0.4</v>
      </c>
      <c r="W13" s="38">
        <f t="shared" si="10"/>
        <v>0.35</v>
      </c>
      <c r="Y13" s="40">
        <f t="shared" si="11"/>
        <v>-0.19548192771084338</v>
      </c>
      <c r="Z13" s="40">
        <f t="shared" si="12"/>
        <v>-9.0361445783132543E-3</v>
      </c>
      <c r="AA13" s="40">
        <f t="shared" si="13"/>
        <v>-5.0602409638554224E-2</v>
      </c>
      <c r="AB13" s="40">
        <f t="shared" si="14"/>
        <v>5.9638554216867479E-2</v>
      </c>
    </row>
    <row r="14" spans="1:28" x14ac:dyDescent="0.25">
      <c r="A14" s="17" t="s">
        <v>31</v>
      </c>
      <c r="B14" s="16" t="s">
        <v>12</v>
      </c>
      <c r="C14" s="15">
        <v>35</v>
      </c>
      <c r="D14" s="15">
        <v>12</v>
      </c>
      <c r="E14" s="15">
        <v>5</v>
      </c>
      <c r="F14" s="15">
        <v>12</v>
      </c>
      <c r="G14" s="15">
        <v>18</v>
      </c>
      <c r="I14" s="15">
        <v>18</v>
      </c>
      <c r="J14" s="15">
        <v>12</v>
      </c>
      <c r="K14" s="15">
        <v>2</v>
      </c>
      <c r="L14" s="15">
        <v>9</v>
      </c>
      <c r="M14" s="15">
        <v>7</v>
      </c>
      <c r="O14" s="38">
        <f t="shared" ref="O14:O21" si="16">D14/$C14</f>
        <v>0.34285714285714286</v>
      </c>
      <c r="P14" s="38">
        <f t="shared" ref="P14:P21" si="17">E14/$C14</f>
        <v>0.14285714285714285</v>
      </c>
      <c r="Q14" s="38">
        <f t="shared" si="15"/>
        <v>0.34285714285714286</v>
      </c>
      <c r="R14" s="39">
        <f t="shared" ref="R14:R20" si="18">G14/$C14</f>
        <v>0.51428571428571423</v>
      </c>
      <c r="T14" s="38">
        <f t="shared" si="7"/>
        <v>0.66666666666666663</v>
      </c>
      <c r="U14" s="38">
        <f t="shared" si="8"/>
        <v>0.1111111111111111</v>
      </c>
      <c r="V14" s="38">
        <f t="shared" si="9"/>
        <v>0.5</v>
      </c>
      <c r="W14" s="38">
        <f t="shared" si="10"/>
        <v>0.3888888888888889</v>
      </c>
      <c r="Y14" s="40">
        <f t="shared" si="11"/>
        <v>-0.32380952380952377</v>
      </c>
      <c r="Z14" s="40">
        <f t="shared" si="12"/>
        <v>3.1746031746031744E-2</v>
      </c>
      <c r="AA14" s="41">
        <f t="shared" si="13"/>
        <v>-0.15714285714285714</v>
      </c>
      <c r="AB14" s="41">
        <f t="shared" si="14"/>
        <v>0.12539682539682534</v>
      </c>
    </row>
    <row r="15" spans="1:28" x14ac:dyDescent="0.25">
      <c r="A15" s="17" t="s">
        <v>31</v>
      </c>
      <c r="B15" s="16" t="s">
        <v>13</v>
      </c>
      <c r="C15" s="15">
        <v>44</v>
      </c>
      <c r="D15" s="15">
        <v>48</v>
      </c>
      <c r="E15" s="15">
        <v>10</v>
      </c>
      <c r="F15" s="15">
        <v>16</v>
      </c>
      <c r="G15" s="15">
        <v>18</v>
      </c>
      <c r="I15" s="15">
        <v>22</v>
      </c>
      <c r="J15" s="15">
        <v>29</v>
      </c>
      <c r="K15" s="15">
        <v>6</v>
      </c>
      <c r="L15" s="15">
        <v>8</v>
      </c>
      <c r="M15" s="15">
        <v>8</v>
      </c>
      <c r="O15" s="38">
        <f t="shared" si="16"/>
        <v>1.0909090909090908</v>
      </c>
      <c r="P15" s="38">
        <f t="shared" si="17"/>
        <v>0.22727272727272727</v>
      </c>
      <c r="Q15" s="38">
        <f t="shared" si="15"/>
        <v>0.36363636363636365</v>
      </c>
      <c r="R15" s="39">
        <f t="shared" si="18"/>
        <v>0.40909090909090912</v>
      </c>
      <c r="T15" s="38">
        <f t="shared" si="7"/>
        <v>1.3181818181818181</v>
      </c>
      <c r="U15" s="38">
        <f t="shared" si="8"/>
        <v>0.27272727272727271</v>
      </c>
      <c r="V15" s="38">
        <f t="shared" si="9"/>
        <v>0.36363636363636365</v>
      </c>
      <c r="W15" s="38">
        <f t="shared" si="10"/>
        <v>0.36363636363636365</v>
      </c>
      <c r="Y15" s="40">
        <f t="shared" si="11"/>
        <v>-0.22727272727272729</v>
      </c>
      <c r="Z15" s="40">
        <f t="shared" si="12"/>
        <v>-4.5454545454545442E-2</v>
      </c>
      <c r="AA15" s="40">
        <f t="shared" si="13"/>
        <v>0</v>
      </c>
      <c r="AB15" s="40">
        <f t="shared" si="14"/>
        <v>4.545454545454547E-2</v>
      </c>
    </row>
    <row r="16" spans="1:28" x14ac:dyDescent="0.25">
      <c r="A16" s="17" t="s">
        <v>31</v>
      </c>
      <c r="B16" s="16" t="s">
        <v>14</v>
      </c>
      <c r="C16" s="15">
        <v>41</v>
      </c>
      <c r="D16" s="15">
        <v>20</v>
      </c>
      <c r="E16" s="15">
        <v>8</v>
      </c>
      <c r="F16" s="15">
        <v>12</v>
      </c>
      <c r="G16" s="15">
        <v>21</v>
      </c>
      <c r="I16" s="15">
        <v>23</v>
      </c>
      <c r="J16" s="15">
        <v>16</v>
      </c>
      <c r="K16" s="15">
        <v>4</v>
      </c>
      <c r="L16" s="15">
        <v>8</v>
      </c>
      <c r="M16" s="15">
        <v>11</v>
      </c>
      <c r="O16" s="38">
        <f t="shared" si="16"/>
        <v>0.48780487804878048</v>
      </c>
      <c r="P16" s="38">
        <f t="shared" si="17"/>
        <v>0.1951219512195122</v>
      </c>
      <c r="Q16" s="38">
        <f t="shared" si="15"/>
        <v>0.29268292682926828</v>
      </c>
      <c r="R16" s="39">
        <f t="shared" si="18"/>
        <v>0.51219512195121952</v>
      </c>
      <c r="T16" s="38">
        <f t="shared" si="7"/>
        <v>0.69565217391304346</v>
      </c>
      <c r="U16" s="38">
        <f t="shared" si="8"/>
        <v>0.17391304347826086</v>
      </c>
      <c r="V16" s="38">
        <f t="shared" si="9"/>
        <v>0.34782608695652173</v>
      </c>
      <c r="W16" s="38">
        <f t="shared" si="10"/>
        <v>0.47826086956521741</v>
      </c>
      <c r="Y16" s="40">
        <f t="shared" si="11"/>
        <v>-0.20784729586426298</v>
      </c>
      <c r="Z16" s="40">
        <f t="shared" si="12"/>
        <v>2.1208907741251337E-2</v>
      </c>
      <c r="AA16" s="40">
        <f t="shared" si="13"/>
        <v>-5.5143160127253454E-2</v>
      </c>
      <c r="AB16" s="40">
        <f t="shared" si="14"/>
        <v>3.3934252386002117E-2</v>
      </c>
    </row>
    <row r="17" spans="1:28" x14ac:dyDescent="0.25">
      <c r="A17" s="17" t="s">
        <v>31</v>
      </c>
      <c r="B17" s="16" t="s">
        <v>22</v>
      </c>
      <c r="C17" s="15">
        <v>28</v>
      </c>
      <c r="D17" s="15">
        <v>8</v>
      </c>
      <c r="E17" s="15">
        <v>5</v>
      </c>
      <c r="F17" s="15">
        <v>10</v>
      </c>
      <c r="G17" s="15">
        <v>13</v>
      </c>
      <c r="I17" s="15">
        <v>9</v>
      </c>
      <c r="J17" s="15">
        <v>12</v>
      </c>
      <c r="K17" s="15">
        <v>0</v>
      </c>
      <c r="L17" s="15">
        <v>6</v>
      </c>
      <c r="M17" s="15">
        <v>3</v>
      </c>
      <c r="O17" s="38">
        <f t="shared" si="16"/>
        <v>0.2857142857142857</v>
      </c>
      <c r="P17" s="38">
        <f t="shared" si="17"/>
        <v>0.17857142857142858</v>
      </c>
      <c r="Q17" s="38">
        <f t="shared" si="15"/>
        <v>0.35714285714285715</v>
      </c>
      <c r="R17" s="39">
        <f t="shared" si="18"/>
        <v>0.4642857142857143</v>
      </c>
      <c r="T17" s="38">
        <f t="shared" si="7"/>
        <v>1.3333333333333333</v>
      </c>
      <c r="U17" s="38">
        <f t="shared" si="8"/>
        <v>0</v>
      </c>
      <c r="V17" s="38">
        <f t="shared" si="9"/>
        <v>0.66666666666666663</v>
      </c>
      <c r="W17" s="38">
        <f t="shared" si="10"/>
        <v>0.33333333333333331</v>
      </c>
      <c r="Y17" s="40">
        <f t="shared" si="11"/>
        <v>-1.0476190476190474</v>
      </c>
      <c r="Z17" s="41">
        <f t="shared" si="12"/>
        <v>0.17857142857142858</v>
      </c>
      <c r="AA17" s="41">
        <f t="shared" si="13"/>
        <v>-0.30952380952380948</v>
      </c>
      <c r="AB17" s="41">
        <f t="shared" si="14"/>
        <v>0.13095238095238099</v>
      </c>
    </row>
    <row r="18" spans="1:28" x14ac:dyDescent="0.25">
      <c r="A18" s="17" t="s">
        <v>31</v>
      </c>
      <c r="B18" s="16" t="s">
        <v>23</v>
      </c>
      <c r="C18" s="15">
        <v>25</v>
      </c>
      <c r="D18" s="6">
        <v>9</v>
      </c>
      <c r="E18" s="6">
        <v>5</v>
      </c>
      <c r="F18" s="6">
        <v>8</v>
      </c>
      <c r="G18" s="6">
        <v>12</v>
      </c>
      <c r="I18" s="15">
        <v>10</v>
      </c>
      <c r="J18" s="6">
        <v>12</v>
      </c>
      <c r="K18" s="6">
        <v>0</v>
      </c>
      <c r="L18" s="6">
        <v>4</v>
      </c>
      <c r="M18" s="6">
        <v>6</v>
      </c>
      <c r="O18" s="38">
        <f t="shared" si="16"/>
        <v>0.36</v>
      </c>
      <c r="P18" s="38">
        <f t="shared" si="17"/>
        <v>0.2</v>
      </c>
      <c r="Q18" s="38">
        <f t="shared" si="15"/>
        <v>0.32</v>
      </c>
      <c r="R18" s="39">
        <f t="shared" si="18"/>
        <v>0.48</v>
      </c>
      <c r="T18" s="38">
        <f t="shared" si="7"/>
        <v>1.2</v>
      </c>
      <c r="U18" s="38">
        <f t="shared" si="8"/>
        <v>0</v>
      </c>
      <c r="V18" s="38">
        <f t="shared" si="9"/>
        <v>0.4</v>
      </c>
      <c r="W18" s="38">
        <f t="shared" si="10"/>
        <v>0.6</v>
      </c>
      <c r="Y18" s="40">
        <f t="shared" si="11"/>
        <v>-0.84</v>
      </c>
      <c r="Z18" s="41">
        <f t="shared" si="12"/>
        <v>0.2</v>
      </c>
      <c r="AA18" s="40">
        <f t="shared" si="13"/>
        <v>-8.0000000000000016E-2</v>
      </c>
      <c r="AB18" s="40">
        <f t="shared" si="14"/>
        <v>-0.12</v>
      </c>
    </row>
    <row r="19" spans="1:28" x14ac:dyDescent="0.25">
      <c r="A19" s="17" t="s">
        <v>31</v>
      </c>
      <c r="B19" s="16" t="s">
        <v>24</v>
      </c>
      <c r="C19" s="15">
        <v>30</v>
      </c>
      <c r="D19" s="15">
        <v>14</v>
      </c>
      <c r="E19" s="15">
        <v>8</v>
      </c>
      <c r="F19" s="15">
        <v>9</v>
      </c>
      <c r="G19" s="15">
        <v>13</v>
      </c>
      <c r="I19" s="15">
        <v>10</v>
      </c>
      <c r="J19" s="15">
        <v>14</v>
      </c>
      <c r="K19" s="15">
        <v>2</v>
      </c>
      <c r="L19" s="15">
        <v>2</v>
      </c>
      <c r="M19" s="15">
        <v>6</v>
      </c>
      <c r="O19" s="38">
        <f t="shared" si="16"/>
        <v>0.46666666666666667</v>
      </c>
      <c r="P19" s="38">
        <f t="shared" si="17"/>
        <v>0.26666666666666666</v>
      </c>
      <c r="Q19" s="38">
        <f t="shared" si="15"/>
        <v>0.3</v>
      </c>
      <c r="R19" s="39">
        <f t="shared" si="18"/>
        <v>0.43333333333333335</v>
      </c>
      <c r="T19" s="38">
        <f t="shared" si="7"/>
        <v>1.4</v>
      </c>
      <c r="U19" s="38">
        <f t="shared" si="8"/>
        <v>0.2</v>
      </c>
      <c r="V19" s="38">
        <f t="shared" si="9"/>
        <v>0.2</v>
      </c>
      <c r="W19" s="38">
        <f t="shared" si="10"/>
        <v>0.6</v>
      </c>
      <c r="Y19" s="40">
        <f t="shared" si="11"/>
        <v>-0.93333333333333324</v>
      </c>
      <c r="Z19" s="40">
        <f t="shared" si="12"/>
        <v>6.6666666666666652E-2</v>
      </c>
      <c r="AA19" s="40">
        <f t="shared" si="13"/>
        <v>9.9999999999999978E-2</v>
      </c>
      <c r="AB19" s="40">
        <f t="shared" si="14"/>
        <v>-0.16666666666666663</v>
      </c>
    </row>
    <row r="20" spans="1:28" x14ac:dyDescent="0.25">
      <c r="A20" s="17" t="s">
        <v>31</v>
      </c>
      <c r="B20" s="16" t="s">
        <v>26</v>
      </c>
      <c r="C20" s="15">
        <v>23</v>
      </c>
      <c r="D20" s="15">
        <v>8</v>
      </c>
      <c r="E20" s="15">
        <v>5</v>
      </c>
      <c r="F20" s="15">
        <v>8</v>
      </c>
      <c r="G20" s="15">
        <v>10</v>
      </c>
      <c r="I20" s="15">
        <v>5</v>
      </c>
      <c r="J20" s="15">
        <v>12</v>
      </c>
      <c r="K20" s="15">
        <v>0</v>
      </c>
      <c r="L20" s="15">
        <v>2</v>
      </c>
      <c r="M20" s="15">
        <v>3</v>
      </c>
      <c r="O20" s="38">
        <f t="shared" si="16"/>
        <v>0.34782608695652173</v>
      </c>
      <c r="P20" s="38">
        <f t="shared" si="17"/>
        <v>0.21739130434782608</v>
      </c>
      <c r="Q20" s="38">
        <f t="shared" si="15"/>
        <v>0.34782608695652173</v>
      </c>
      <c r="R20" s="39">
        <f t="shared" si="18"/>
        <v>0.43478260869565216</v>
      </c>
      <c r="T20" s="38">
        <f t="shared" si="7"/>
        <v>2.4</v>
      </c>
      <c r="U20" s="38">
        <f t="shared" si="8"/>
        <v>0</v>
      </c>
      <c r="V20" s="38">
        <f t="shared" si="9"/>
        <v>0.4</v>
      </c>
      <c r="W20" s="38">
        <f t="shared" si="10"/>
        <v>0.6</v>
      </c>
      <c r="Y20" s="40">
        <f t="shared" si="11"/>
        <v>-2.052173913043478</v>
      </c>
      <c r="Z20" s="40">
        <f t="shared" si="12"/>
        <v>0.21739130434782608</v>
      </c>
      <c r="AA20" s="40">
        <f t="shared" si="13"/>
        <v>-5.2173913043478293E-2</v>
      </c>
      <c r="AB20" s="40">
        <f t="shared" si="14"/>
        <v>-0.16521739130434782</v>
      </c>
    </row>
    <row r="21" spans="1:28" x14ac:dyDescent="0.25">
      <c r="A21" s="17" t="s">
        <v>31</v>
      </c>
      <c r="B21" s="16" t="s">
        <v>27</v>
      </c>
      <c r="C21" s="15">
        <v>23</v>
      </c>
      <c r="D21" s="15">
        <v>16</v>
      </c>
      <c r="E21" s="15">
        <v>10</v>
      </c>
      <c r="F21" s="15">
        <v>8</v>
      </c>
      <c r="G21" s="15">
        <v>5</v>
      </c>
      <c r="I21" s="15">
        <v>1</v>
      </c>
      <c r="J21" s="15">
        <v>12</v>
      </c>
      <c r="K21" s="15">
        <v>0</v>
      </c>
      <c r="L21" s="15">
        <v>1</v>
      </c>
      <c r="M21" s="15">
        <v>0</v>
      </c>
      <c r="O21" s="38">
        <f t="shared" si="16"/>
        <v>0.69565217391304346</v>
      </c>
      <c r="P21" s="38">
        <f t="shared" si="17"/>
        <v>0.43478260869565216</v>
      </c>
      <c r="Q21" s="38">
        <f t="shared" si="15"/>
        <v>0.34782608695652173</v>
      </c>
      <c r="R21" s="39">
        <f>G21/$C21</f>
        <v>0.21739130434782608</v>
      </c>
      <c r="T21" s="38">
        <f t="shared" si="7"/>
        <v>12</v>
      </c>
      <c r="U21" s="38">
        <f t="shared" si="8"/>
        <v>0</v>
      </c>
      <c r="V21" s="38">
        <f t="shared" si="9"/>
        <v>1</v>
      </c>
      <c r="W21" s="38">
        <f t="shared" si="10"/>
        <v>0</v>
      </c>
      <c r="Y21" s="40">
        <f t="shared" si="11"/>
        <v>-11.304347826086957</v>
      </c>
      <c r="Z21" s="41">
        <f t="shared" si="12"/>
        <v>0.43478260869565216</v>
      </c>
      <c r="AA21" s="41">
        <f t="shared" si="13"/>
        <v>-0.65217391304347827</v>
      </c>
      <c r="AB21" s="40">
        <f t="shared" si="14"/>
        <v>0.21739130434782608</v>
      </c>
    </row>
    <row r="22" spans="1:28" x14ac:dyDescent="0.25">
      <c r="A22" s="17"/>
      <c r="C22" s="15"/>
      <c r="I22" s="15"/>
      <c r="T22" s="38"/>
      <c r="U22" s="38"/>
      <c r="V22" s="38"/>
      <c r="W22" s="38"/>
      <c r="Y22" s="40"/>
      <c r="Z22" s="40"/>
      <c r="AA22" s="40"/>
      <c r="AB22" s="40"/>
    </row>
    <row r="23" spans="1:28" x14ac:dyDescent="0.25">
      <c r="A23" s="17" t="s">
        <v>19</v>
      </c>
      <c r="B23" s="16" t="s">
        <v>17</v>
      </c>
      <c r="C23" s="15">
        <v>53</v>
      </c>
      <c r="D23" s="15">
        <v>0</v>
      </c>
      <c r="E23" s="15">
        <v>27</v>
      </c>
      <c r="F23" s="15">
        <v>18</v>
      </c>
      <c r="G23" s="15">
        <v>8</v>
      </c>
      <c r="I23" s="15">
        <v>23</v>
      </c>
      <c r="J23" s="15">
        <v>0</v>
      </c>
      <c r="K23" s="15">
        <v>10</v>
      </c>
      <c r="L23" s="15">
        <v>9</v>
      </c>
      <c r="M23" s="15">
        <v>4</v>
      </c>
      <c r="O23" s="38">
        <f>D23/$C23</f>
        <v>0</v>
      </c>
      <c r="P23" s="38">
        <f>E23/$C23</f>
        <v>0.50943396226415094</v>
      </c>
      <c r="Q23" s="38">
        <f t="shared" ref="Q23:Q31" si="19">F23/$C23</f>
        <v>0.33962264150943394</v>
      </c>
      <c r="R23" s="39">
        <f>G23/$C23</f>
        <v>0.15094339622641509</v>
      </c>
      <c r="T23" s="38">
        <f t="shared" si="7"/>
        <v>0</v>
      </c>
      <c r="U23" s="38">
        <f t="shared" si="8"/>
        <v>0.43478260869565216</v>
      </c>
      <c r="V23" s="38">
        <f t="shared" si="9"/>
        <v>0.39130434782608697</v>
      </c>
      <c r="W23" s="38">
        <f t="shared" si="10"/>
        <v>0.17391304347826086</v>
      </c>
      <c r="Y23" s="40">
        <f t="shared" si="11"/>
        <v>0</v>
      </c>
      <c r="Z23" s="40">
        <f t="shared" si="12"/>
        <v>7.4651353568498779E-2</v>
      </c>
      <c r="AA23" s="40">
        <f t="shared" si="13"/>
        <v>-5.1681706316653031E-2</v>
      </c>
      <c r="AB23" s="40">
        <f t="shared" si="14"/>
        <v>-2.2969647251845776E-2</v>
      </c>
    </row>
    <row r="24" spans="1:28" x14ac:dyDescent="0.25">
      <c r="A24" s="17" t="s">
        <v>19</v>
      </c>
      <c r="B24" s="16" t="s">
        <v>12</v>
      </c>
      <c r="C24" s="15">
        <v>19</v>
      </c>
      <c r="D24" s="15">
        <v>0</v>
      </c>
      <c r="E24" s="15">
        <v>6</v>
      </c>
      <c r="F24" s="15">
        <v>8</v>
      </c>
      <c r="G24" s="15">
        <v>5</v>
      </c>
      <c r="I24" s="15">
        <v>6</v>
      </c>
      <c r="J24" s="15">
        <v>0</v>
      </c>
      <c r="K24" s="15">
        <v>2</v>
      </c>
      <c r="L24" s="15">
        <v>2</v>
      </c>
      <c r="M24" s="15">
        <v>2</v>
      </c>
      <c r="O24" s="38">
        <f t="shared" ref="O24:O31" si="20">D24/$C24</f>
        <v>0</v>
      </c>
      <c r="P24" s="38">
        <f t="shared" ref="P24:P31" si="21">E24/$C24</f>
        <v>0.31578947368421051</v>
      </c>
      <c r="Q24" s="38">
        <f t="shared" si="19"/>
        <v>0.42105263157894735</v>
      </c>
      <c r="R24" s="39">
        <f t="shared" ref="R24:R30" si="22">G24/$C24</f>
        <v>0.26315789473684209</v>
      </c>
      <c r="T24" s="38">
        <f t="shared" si="7"/>
        <v>0</v>
      </c>
      <c r="U24" s="38">
        <f t="shared" si="8"/>
        <v>0.33333333333333331</v>
      </c>
      <c r="V24" s="38">
        <f t="shared" si="9"/>
        <v>0.33333333333333331</v>
      </c>
      <c r="W24" s="38">
        <f t="shared" si="10"/>
        <v>0.33333333333333331</v>
      </c>
      <c r="Y24" s="40">
        <f t="shared" si="11"/>
        <v>0</v>
      </c>
      <c r="Z24" s="40">
        <f t="shared" si="12"/>
        <v>-1.7543859649122806E-2</v>
      </c>
      <c r="AA24" s="40">
        <f t="shared" si="13"/>
        <v>8.771929824561403E-2</v>
      </c>
      <c r="AB24" s="40">
        <f t="shared" si="14"/>
        <v>-7.0175438596491224E-2</v>
      </c>
    </row>
    <row r="25" spans="1:28" x14ac:dyDescent="0.25">
      <c r="A25" s="17" t="s">
        <v>19</v>
      </c>
      <c r="B25" s="16" t="s">
        <v>13</v>
      </c>
      <c r="C25" s="15">
        <v>35</v>
      </c>
      <c r="D25" s="15">
        <v>0</v>
      </c>
      <c r="E25" s="15">
        <v>17</v>
      </c>
      <c r="F25" s="15">
        <v>13</v>
      </c>
      <c r="G25" s="15">
        <v>5</v>
      </c>
      <c r="I25" s="15">
        <v>16</v>
      </c>
      <c r="J25" s="15">
        <v>0</v>
      </c>
      <c r="K25" s="15">
        <v>6</v>
      </c>
      <c r="L25" s="15">
        <v>7</v>
      </c>
      <c r="M25" s="15">
        <v>3</v>
      </c>
      <c r="O25" s="38">
        <f t="shared" si="20"/>
        <v>0</v>
      </c>
      <c r="P25" s="38">
        <f t="shared" si="21"/>
        <v>0.48571428571428571</v>
      </c>
      <c r="Q25" s="38">
        <f t="shared" si="19"/>
        <v>0.37142857142857144</v>
      </c>
      <c r="R25" s="39">
        <f t="shared" si="22"/>
        <v>0.14285714285714285</v>
      </c>
      <c r="T25" s="38">
        <f t="shared" si="7"/>
        <v>0</v>
      </c>
      <c r="U25" s="38">
        <f t="shared" si="8"/>
        <v>0.375</v>
      </c>
      <c r="V25" s="38">
        <f t="shared" si="9"/>
        <v>0.4375</v>
      </c>
      <c r="W25" s="38">
        <f t="shared" si="10"/>
        <v>0.1875</v>
      </c>
      <c r="Y25" s="40">
        <f t="shared" si="11"/>
        <v>0</v>
      </c>
      <c r="Z25" s="41">
        <f t="shared" si="12"/>
        <v>0.11071428571428571</v>
      </c>
      <c r="AA25" s="40">
        <f t="shared" si="13"/>
        <v>-6.6071428571428559E-2</v>
      </c>
      <c r="AB25" s="40">
        <f t="shared" si="14"/>
        <v>-4.4642857142857151E-2</v>
      </c>
    </row>
    <row r="26" spans="1:28" x14ac:dyDescent="0.25">
      <c r="A26" s="17" t="s">
        <v>19</v>
      </c>
      <c r="B26" s="16" t="s">
        <v>14</v>
      </c>
      <c r="C26" s="15">
        <v>27</v>
      </c>
      <c r="D26" s="15">
        <v>0</v>
      </c>
      <c r="E26" s="15">
        <v>12</v>
      </c>
      <c r="F26" s="15">
        <v>10</v>
      </c>
      <c r="G26" s="15">
        <v>5</v>
      </c>
      <c r="I26" s="15">
        <v>11</v>
      </c>
      <c r="J26" s="15">
        <v>0</v>
      </c>
      <c r="K26" s="15">
        <v>4</v>
      </c>
      <c r="L26" s="15">
        <v>6</v>
      </c>
      <c r="M26" s="15">
        <v>1</v>
      </c>
      <c r="N26" t="s">
        <v>97</v>
      </c>
      <c r="O26" s="38">
        <f t="shared" si="20"/>
        <v>0</v>
      </c>
      <c r="P26" s="38">
        <f t="shared" si="21"/>
        <v>0.44444444444444442</v>
      </c>
      <c r="Q26" s="38">
        <f t="shared" si="19"/>
        <v>0.37037037037037035</v>
      </c>
      <c r="R26" s="39">
        <f t="shared" si="22"/>
        <v>0.18518518518518517</v>
      </c>
      <c r="T26" s="38">
        <f t="shared" si="7"/>
        <v>0</v>
      </c>
      <c r="U26" s="38">
        <f t="shared" si="8"/>
        <v>0.36363636363636365</v>
      </c>
      <c r="V26" s="38">
        <f t="shared" si="9"/>
        <v>0.54545454545454541</v>
      </c>
      <c r="W26" s="38">
        <f t="shared" si="10"/>
        <v>9.0909090909090912E-2</v>
      </c>
      <c r="Y26" s="40">
        <f t="shared" si="11"/>
        <v>0</v>
      </c>
      <c r="Z26" s="40">
        <f t="shared" si="12"/>
        <v>8.0808080808080773E-2</v>
      </c>
      <c r="AA26" s="41">
        <f t="shared" si="13"/>
        <v>-0.17508417508417506</v>
      </c>
      <c r="AB26" s="40">
        <f t="shared" si="14"/>
        <v>9.4276094276094263E-2</v>
      </c>
    </row>
    <row r="27" spans="1:28" x14ac:dyDescent="0.25">
      <c r="A27" s="17" t="s">
        <v>19</v>
      </c>
      <c r="B27" s="16" t="s">
        <v>22</v>
      </c>
      <c r="C27" s="15">
        <v>13</v>
      </c>
      <c r="D27" s="15">
        <v>0</v>
      </c>
      <c r="E27" s="15">
        <v>4</v>
      </c>
      <c r="F27" s="15">
        <v>6</v>
      </c>
      <c r="G27" s="15">
        <v>3</v>
      </c>
      <c r="I27" s="15">
        <v>5</v>
      </c>
      <c r="J27" s="15">
        <v>0</v>
      </c>
      <c r="K27" s="15">
        <v>2</v>
      </c>
      <c r="L27" s="15">
        <v>2</v>
      </c>
      <c r="M27" s="15">
        <v>1</v>
      </c>
      <c r="O27" s="38">
        <f t="shared" si="20"/>
        <v>0</v>
      </c>
      <c r="P27" s="38">
        <f t="shared" si="21"/>
        <v>0.30769230769230771</v>
      </c>
      <c r="Q27" s="38">
        <f t="shared" si="19"/>
        <v>0.46153846153846156</v>
      </c>
      <c r="R27" s="39">
        <f t="shared" si="22"/>
        <v>0.23076923076923078</v>
      </c>
      <c r="T27" s="38">
        <f t="shared" si="7"/>
        <v>0</v>
      </c>
      <c r="U27" s="38">
        <f t="shared" si="8"/>
        <v>0.4</v>
      </c>
      <c r="V27" s="38">
        <f t="shared" si="9"/>
        <v>0.4</v>
      </c>
      <c r="W27" s="38">
        <f t="shared" si="10"/>
        <v>0.2</v>
      </c>
      <c r="Y27" s="40">
        <f t="shared" si="11"/>
        <v>0</v>
      </c>
      <c r="Z27" s="40">
        <f t="shared" si="12"/>
        <v>-9.2307692307692313E-2</v>
      </c>
      <c r="AA27" s="40">
        <f t="shared" si="13"/>
        <v>6.1538461538461542E-2</v>
      </c>
      <c r="AB27" s="40">
        <f t="shared" si="14"/>
        <v>3.0769230769230771E-2</v>
      </c>
    </row>
    <row r="28" spans="1:28" x14ac:dyDescent="0.25">
      <c r="A28" s="17" t="s">
        <v>19</v>
      </c>
      <c r="B28" s="16" t="s">
        <v>23</v>
      </c>
      <c r="C28" s="15">
        <v>15</v>
      </c>
      <c r="D28" s="15">
        <v>0</v>
      </c>
      <c r="E28" s="15">
        <v>6</v>
      </c>
      <c r="F28" s="15">
        <v>6</v>
      </c>
      <c r="G28" s="15">
        <v>3</v>
      </c>
      <c r="I28" s="15">
        <v>4</v>
      </c>
      <c r="J28" s="15">
        <v>0</v>
      </c>
      <c r="K28" s="15">
        <v>1</v>
      </c>
      <c r="L28" s="15">
        <v>2</v>
      </c>
      <c r="M28" s="15">
        <v>1</v>
      </c>
      <c r="O28" s="38">
        <f t="shared" si="20"/>
        <v>0</v>
      </c>
      <c r="P28" s="38">
        <f t="shared" si="21"/>
        <v>0.4</v>
      </c>
      <c r="Q28" s="38">
        <f t="shared" si="19"/>
        <v>0.4</v>
      </c>
      <c r="R28" s="39">
        <f t="shared" si="22"/>
        <v>0.2</v>
      </c>
      <c r="T28" s="38">
        <f t="shared" si="7"/>
        <v>0</v>
      </c>
      <c r="U28" s="38">
        <f t="shared" si="8"/>
        <v>0.25</v>
      </c>
      <c r="V28" s="38">
        <f t="shared" si="9"/>
        <v>0.5</v>
      </c>
      <c r="W28" s="38">
        <f t="shared" si="10"/>
        <v>0.25</v>
      </c>
      <c r="Y28" s="40">
        <f t="shared" si="11"/>
        <v>0</v>
      </c>
      <c r="Z28" s="41">
        <f t="shared" si="12"/>
        <v>0.15000000000000002</v>
      </c>
      <c r="AA28" s="41">
        <f t="shared" si="13"/>
        <v>-9.9999999999999978E-2</v>
      </c>
      <c r="AB28" s="40">
        <f t="shared" si="14"/>
        <v>-4.9999999999999989E-2</v>
      </c>
    </row>
    <row r="29" spans="1:28" x14ac:dyDescent="0.25">
      <c r="A29" s="17" t="s">
        <v>19</v>
      </c>
      <c r="B29" s="16" t="s">
        <v>24</v>
      </c>
      <c r="C29" s="15">
        <v>21</v>
      </c>
      <c r="D29" s="15">
        <v>0</v>
      </c>
      <c r="E29" s="15">
        <v>8</v>
      </c>
      <c r="F29" s="15">
        <v>9</v>
      </c>
      <c r="G29" s="15">
        <v>4</v>
      </c>
      <c r="I29" s="15">
        <v>8</v>
      </c>
      <c r="J29" s="15">
        <v>0</v>
      </c>
      <c r="K29" s="15">
        <v>2</v>
      </c>
      <c r="L29" s="15">
        <v>5</v>
      </c>
      <c r="M29" s="15">
        <v>1</v>
      </c>
      <c r="O29" s="38">
        <f t="shared" si="20"/>
        <v>0</v>
      </c>
      <c r="P29" s="38">
        <f t="shared" si="21"/>
        <v>0.38095238095238093</v>
      </c>
      <c r="Q29" s="38">
        <f t="shared" si="19"/>
        <v>0.42857142857142855</v>
      </c>
      <c r="R29" s="39">
        <f t="shared" si="22"/>
        <v>0.19047619047619047</v>
      </c>
      <c r="T29" s="38">
        <f t="shared" si="7"/>
        <v>0</v>
      </c>
      <c r="U29" s="38">
        <f t="shared" si="8"/>
        <v>0.25</v>
      </c>
      <c r="V29" s="38">
        <f t="shared" si="9"/>
        <v>0.625</v>
      </c>
      <c r="W29" s="38">
        <f t="shared" si="10"/>
        <v>0.125</v>
      </c>
      <c r="Y29" s="40">
        <f t="shared" si="11"/>
        <v>0</v>
      </c>
      <c r="Z29" s="41">
        <f t="shared" si="12"/>
        <v>0.13095238095238093</v>
      </c>
      <c r="AA29" s="41">
        <f t="shared" si="13"/>
        <v>-0.19642857142857145</v>
      </c>
      <c r="AB29" s="40">
        <f t="shared" si="14"/>
        <v>6.5476190476190466E-2</v>
      </c>
    </row>
    <row r="30" spans="1:28" x14ac:dyDescent="0.25">
      <c r="A30" s="17" t="s">
        <v>19</v>
      </c>
      <c r="B30" s="16" t="s">
        <v>26</v>
      </c>
      <c r="C30" s="15">
        <v>13</v>
      </c>
      <c r="D30" s="15">
        <v>0</v>
      </c>
      <c r="E30" s="15">
        <v>4</v>
      </c>
      <c r="F30" s="15">
        <v>6</v>
      </c>
      <c r="G30" s="15">
        <v>3</v>
      </c>
      <c r="I30" s="15">
        <v>4</v>
      </c>
      <c r="J30" s="15">
        <v>0</v>
      </c>
      <c r="K30" s="15">
        <v>1</v>
      </c>
      <c r="L30" s="15">
        <v>2</v>
      </c>
      <c r="M30" s="15">
        <v>1</v>
      </c>
      <c r="O30" s="38">
        <f t="shared" si="20"/>
        <v>0</v>
      </c>
      <c r="P30" s="38">
        <f t="shared" si="21"/>
        <v>0.30769230769230771</v>
      </c>
      <c r="Q30" s="38">
        <f t="shared" si="19"/>
        <v>0.46153846153846156</v>
      </c>
      <c r="R30" s="39">
        <f t="shared" si="22"/>
        <v>0.23076923076923078</v>
      </c>
      <c r="T30" s="38">
        <f t="shared" si="7"/>
        <v>0</v>
      </c>
      <c r="U30" s="38">
        <f t="shared" si="8"/>
        <v>0.25</v>
      </c>
      <c r="V30" s="38">
        <f t="shared" si="9"/>
        <v>0.5</v>
      </c>
      <c r="W30" s="38">
        <f t="shared" si="10"/>
        <v>0.25</v>
      </c>
      <c r="Y30" s="40">
        <f t="shared" si="11"/>
        <v>0</v>
      </c>
      <c r="Z30" s="40">
        <f t="shared" si="12"/>
        <v>5.7692307692307709E-2</v>
      </c>
      <c r="AA30" s="40">
        <f t="shared" si="13"/>
        <v>-3.8461538461538436E-2</v>
      </c>
      <c r="AB30" s="40">
        <f t="shared" si="14"/>
        <v>-1.9230769230769218E-2</v>
      </c>
    </row>
    <row r="31" spans="1:28" x14ac:dyDescent="0.25">
      <c r="A31" s="17" t="s">
        <v>19</v>
      </c>
      <c r="B31" s="16" t="s">
        <v>27</v>
      </c>
      <c r="C31" s="15">
        <v>8</v>
      </c>
      <c r="D31" s="15">
        <v>0</v>
      </c>
      <c r="E31" s="15">
        <v>6</v>
      </c>
      <c r="F31" s="15">
        <v>2</v>
      </c>
      <c r="G31" s="15">
        <v>0</v>
      </c>
      <c r="I31" s="15">
        <v>3</v>
      </c>
      <c r="J31" s="15">
        <v>0</v>
      </c>
      <c r="K31" s="15">
        <v>2</v>
      </c>
      <c r="L31" s="15">
        <v>1</v>
      </c>
      <c r="M31" s="15">
        <v>0</v>
      </c>
      <c r="O31" s="38">
        <f t="shared" si="20"/>
        <v>0</v>
      </c>
      <c r="P31" s="38">
        <f t="shared" si="21"/>
        <v>0.75</v>
      </c>
      <c r="Q31" s="38">
        <f t="shared" si="19"/>
        <v>0.25</v>
      </c>
      <c r="R31" s="39">
        <f>G31/$C31</f>
        <v>0</v>
      </c>
      <c r="T31" s="38">
        <f t="shared" si="7"/>
        <v>0</v>
      </c>
      <c r="U31" s="38">
        <f t="shared" si="8"/>
        <v>0.66666666666666663</v>
      </c>
      <c r="V31" s="38">
        <f t="shared" si="9"/>
        <v>0.33333333333333331</v>
      </c>
      <c r="W31" s="38">
        <f t="shared" si="10"/>
        <v>0</v>
      </c>
      <c r="Y31" s="40">
        <f t="shared" si="11"/>
        <v>0</v>
      </c>
      <c r="Z31" s="40">
        <f t="shared" si="12"/>
        <v>8.333333333333337E-2</v>
      </c>
      <c r="AA31" s="40">
        <f t="shared" si="13"/>
        <v>-8.3333333333333315E-2</v>
      </c>
      <c r="AB31" s="40">
        <f t="shared" si="14"/>
        <v>0</v>
      </c>
    </row>
    <row r="32" spans="1:28" x14ac:dyDescent="0.25">
      <c r="A32" s="17"/>
      <c r="C32" s="15"/>
      <c r="I32" s="15"/>
      <c r="T32" s="38"/>
      <c r="U32" s="38"/>
      <c r="V32" s="38"/>
      <c r="W32" s="38"/>
      <c r="Y32" s="40"/>
      <c r="Z32" s="40"/>
      <c r="AA32" s="40"/>
      <c r="AB32" s="40"/>
    </row>
    <row r="33" spans="1:28" x14ac:dyDescent="0.25">
      <c r="A33" s="17" t="s">
        <v>38</v>
      </c>
      <c r="B33" s="16" t="s">
        <v>17</v>
      </c>
      <c r="C33" s="15">
        <v>27</v>
      </c>
      <c r="D33" s="15">
        <v>26</v>
      </c>
      <c r="E33" s="15">
        <v>8</v>
      </c>
      <c r="F33" s="15">
        <v>8</v>
      </c>
      <c r="G33" s="15">
        <v>11</v>
      </c>
      <c r="I33" s="15">
        <v>7</v>
      </c>
      <c r="J33" s="15">
        <v>16</v>
      </c>
      <c r="K33" s="15">
        <v>4</v>
      </c>
      <c r="L33" s="15">
        <v>3</v>
      </c>
      <c r="M33" s="15">
        <v>0</v>
      </c>
      <c r="O33" s="38">
        <f>D33/$C33</f>
        <v>0.96296296296296291</v>
      </c>
      <c r="P33" s="38">
        <f>E33/$C33</f>
        <v>0.29629629629629628</v>
      </c>
      <c r="Q33" s="38">
        <f t="shared" ref="Q33:Q41" si="23">F33/$C33</f>
        <v>0.29629629629629628</v>
      </c>
      <c r="R33" s="39">
        <f>G33/$C33</f>
        <v>0.40740740740740738</v>
      </c>
      <c r="T33" s="38">
        <f>J33/$I33</f>
        <v>2.2857142857142856</v>
      </c>
      <c r="U33" s="38">
        <f t="shared" si="8"/>
        <v>0.5714285714285714</v>
      </c>
      <c r="V33" s="38">
        <f t="shared" si="9"/>
        <v>0.42857142857142855</v>
      </c>
      <c r="W33" s="38">
        <f t="shared" si="10"/>
        <v>0</v>
      </c>
      <c r="Y33" s="40">
        <f t="shared" si="11"/>
        <v>-1.3227513227513228</v>
      </c>
      <c r="Z33" s="41">
        <f t="shared" si="12"/>
        <v>-0.27513227513227512</v>
      </c>
      <c r="AA33" s="41">
        <f t="shared" si="13"/>
        <v>-0.13227513227513227</v>
      </c>
      <c r="AB33" s="41">
        <f t="shared" si="14"/>
        <v>0.40740740740740738</v>
      </c>
    </row>
    <row r="34" spans="1:28" x14ac:dyDescent="0.25">
      <c r="A34" s="17" t="s">
        <v>38</v>
      </c>
      <c r="B34" s="16" t="s">
        <v>12</v>
      </c>
      <c r="C34" s="15">
        <v>13</v>
      </c>
      <c r="D34" s="15">
        <v>6</v>
      </c>
      <c r="E34" s="15">
        <v>3</v>
      </c>
      <c r="F34" s="15">
        <v>6</v>
      </c>
      <c r="G34" s="15">
        <v>4</v>
      </c>
      <c r="I34" s="15">
        <v>4</v>
      </c>
      <c r="J34" s="15">
        <v>2</v>
      </c>
      <c r="K34" s="15">
        <v>2</v>
      </c>
      <c r="L34" s="15">
        <v>2</v>
      </c>
      <c r="M34" s="15">
        <v>0</v>
      </c>
      <c r="O34" s="38">
        <f t="shared" ref="O34:O41" si="24">D34/$C34</f>
        <v>0.46153846153846156</v>
      </c>
      <c r="P34" s="38">
        <f t="shared" ref="P34:P41" si="25">E34/$C34</f>
        <v>0.23076923076923078</v>
      </c>
      <c r="Q34" s="38">
        <f t="shared" si="23"/>
        <v>0.46153846153846156</v>
      </c>
      <c r="R34" s="39">
        <f t="shared" ref="R34:R40" si="26">G34/$C34</f>
        <v>0.30769230769230771</v>
      </c>
      <c r="T34" s="38">
        <f t="shared" si="7"/>
        <v>0.5</v>
      </c>
      <c r="U34" s="38">
        <f t="shared" si="8"/>
        <v>0.5</v>
      </c>
      <c r="V34" s="38">
        <f t="shared" si="9"/>
        <v>0.5</v>
      </c>
      <c r="W34" s="38">
        <f t="shared" si="10"/>
        <v>0</v>
      </c>
      <c r="Y34" s="40">
        <f t="shared" si="11"/>
        <v>-3.8461538461538436E-2</v>
      </c>
      <c r="Z34" s="41">
        <f t="shared" si="12"/>
        <v>-0.26923076923076922</v>
      </c>
      <c r="AA34" s="40">
        <f t="shared" si="13"/>
        <v>-3.8461538461538436E-2</v>
      </c>
      <c r="AB34" s="41">
        <f t="shared" si="14"/>
        <v>0.30769230769230771</v>
      </c>
    </row>
    <row r="35" spans="1:28" x14ac:dyDescent="0.25">
      <c r="A35" s="17" t="s">
        <v>38</v>
      </c>
      <c r="B35" s="16" t="s">
        <v>13</v>
      </c>
      <c r="C35" s="15">
        <v>19</v>
      </c>
      <c r="D35" s="15">
        <v>16</v>
      </c>
      <c r="E35" s="15">
        <v>6</v>
      </c>
      <c r="F35" s="15">
        <v>4</v>
      </c>
      <c r="G35" s="15">
        <v>9</v>
      </c>
      <c r="I35" s="15">
        <v>6</v>
      </c>
      <c r="J35" s="15">
        <v>10</v>
      </c>
      <c r="K35" s="15">
        <v>3</v>
      </c>
      <c r="L35" s="15">
        <v>3</v>
      </c>
      <c r="M35" s="15">
        <v>0</v>
      </c>
      <c r="O35" s="38">
        <f t="shared" si="24"/>
        <v>0.84210526315789469</v>
      </c>
      <c r="P35" s="38">
        <f t="shared" si="25"/>
        <v>0.31578947368421051</v>
      </c>
      <c r="Q35" s="38">
        <f t="shared" si="23"/>
        <v>0.21052631578947367</v>
      </c>
      <c r="R35" s="39">
        <f t="shared" si="26"/>
        <v>0.47368421052631576</v>
      </c>
      <c r="T35" s="38">
        <f t="shared" si="7"/>
        <v>1.6666666666666667</v>
      </c>
      <c r="U35" s="38">
        <f t="shared" si="8"/>
        <v>0.5</v>
      </c>
      <c r="V35" s="38">
        <f t="shared" si="9"/>
        <v>0.5</v>
      </c>
      <c r="W35" s="38">
        <f t="shared" si="10"/>
        <v>0</v>
      </c>
      <c r="Y35" s="40">
        <f t="shared" si="11"/>
        <v>-0.82456140350877205</v>
      </c>
      <c r="Z35" s="41">
        <f t="shared" si="12"/>
        <v>-0.18421052631578949</v>
      </c>
      <c r="AA35" s="41">
        <f t="shared" si="13"/>
        <v>-0.28947368421052633</v>
      </c>
      <c r="AB35" s="41">
        <f t="shared" si="14"/>
        <v>0.47368421052631576</v>
      </c>
    </row>
    <row r="36" spans="1:28" x14ac:dyDescent="0.25">
      <c r="A36" s="17" t="s">
        <v>38</v>
      </c>
      <c r="B36" s="16" t="s">
        <v>14</v>
      </c>
      <c r="C36" s="15">
        <v>17</v>
      </c>
      <c r="D36" s="15">
        <v>10</v>
      </c>
      <c r="E36" s="15">
        <v>5</v>
      </c>
      <c r="F36" s="15">
        <v>5</v>
      </c>
      <c r="G36" s="15">
        <v>7</v>
      </c>
      <c r="I36" s="15">
        <v>4</v>
      </c>
      <c r="J36" s="15">
        <v>7</v>
      </c>
      <c r="K36" s="15">
        <v>2</v>
      </c>
      <c r="L36" s="15">
        <v>2</v>
      </c>
      <c r="M36" s="15">
        <v>0</v>
      </c>
      <c r="O36" s="38">
        <f t="shared" si="24"/>
        <v>0.58823529411764708</v>
      </c>
      <c r="P36" s="38">
        <f t="shared" si="25"/>
        <v>0.29411764705882354</v>
      </c>
      <c r="Q36" s="38">
        <f t="shared" si="23"/>
        <v>0.29411764705882354</v>
      </c>
      <c r="R36" s="39">
        <f t="shared" si="26"/>
        <v>0.41176470588235292</v>
      </c>
      <c r="T36" s="38">
        <f t="shared" si="7"/>
        <v>1.75</v>
      </c>
      <c r="U36" s="38">
        <f t="shared" si="8"/>
        <v>0.5</v>
      </c>
      <c r="V36" s="38">
        <f t="shared" si="9"/>
        <v>0.5</v>
      </c>
      <c r="W36" s="38">
        <f t="shared" si="10"/>
        <v>0</v>
      </c>
      <c r="Y36" s="40">
        <f t="shared" si="11"/>
        <v>-1.1617647058823528</v>
      </c>
      <c r="Z36" s="41">
        <f t="shared" si="12"/>
        <v>-0.20588235294117646</v>
      </c>
      <c r="AA36" s="41">
        <f t="shared" si="13"/>
        <v>-0.20588235294117646</v>
      </c>
      <c r="AB36" s="41">
        <f t="shared" si="14"/>
        <v>0.41176470588235292</v>
      </c>
    </row>
    <row r="37" spans="1:28" x14ac:dyDescent="0.25">
      <c r="A37" s="17" t="s">
        <v>38</v>
      </c>
      <c r="B37" s="16" t="s">
        <v>22</v>
      </c>
      <c r="C37" s="15">
        <v>10</v>
      </c>
      <c r="D37" s="15">
        <v>3</v>
      </c>
      <c r="E37" s="15">
        <v>3</v>
      </c>
      <c r="F37" s="15">
        <v>3</v>
      </c>
      <c r="G37" s="15">
        <v>4</v>
      </c>
      <c r="I37" s="15">
        <v>3</v>
      </c>
      <c r="J37" s="15">
        <v>2</v>
      </c>
      <c r="K37" s="15">
        <v>1</v>
      </c>
      <c r="L37" s="15">
        <v>2</v>
      </c>
      <c r="M37" s="15">
        <v>0</v>
      </c>
      <c r="O37" s="38">
        <f t="shared" si="24"/>
        <v>0.3</v>
      </c>
      <c r="P37" s="38">
        <f t="shared" si="25"/>
        <v>0.3</v>
      </c>
      <c r="Q37" s="38">
        <f t="shared" si="23"/>
        <v>0.3</v>
      </c>
      <c r="R37" s="39">
        <f t="shared" si="26"/>
        <v>0.4</v>
      </c>
      <c r="T37" s="38">
        <f t="shared" si="7"/>
        <v>0.66666666666666663</v>
      </c>
      <c r="U37" s="38">
        <f t="shared" si="8"/>
        <v>0.33333333333333331</v>
      </c>
      <c r="V37" s="38">
        <f t="shared" si="9"/>
        <v>0.66666666666666663</v>
      </c>
      <c r="W37" s="38">
        <f t="shared" si="10"/>
        <v>0</v>
      </c>
      <c r="Y37" s="40">
        <f t="shared" si="11"/>
        <v>-0.36666666666666664</v>
      </c>
      <c r="Z37" s="40">
        <f t="shared" si="12"/>
        <v>-3.3333333333333326E-2</v>
      </c>
      <c r="AA37" s="41">
        <f t="shared" si="13"/>
        <v>-0.36666666666666664</v>
      </c>
      <c r="AB37" s="41">
        <f t="shared" si="14"/>
        <v>0.4</v>
      </c>
    </row>
    <row r="38" spans="1:28" x14ac:dyDescent="0.25">
      <c r="A38" s="17" t="s">
        <v>38</v>
      </c>
      <c r="B38" s="16" t="s">
        <v>23</v>
      </c>
      <c r="C38" s="15">
        <v>10</v>
      </c>
      <c r="D38" s="15">
        <v>5</v>
      </c>
      <c r="E38" s="15">
        <v>3</v>
      </c>
      <c r="F38" s="15">
        <v>3</v>
      </c>
      <c r="G38" s="15">
        <v>4</v>
      </c>
      <c r="I38" s="15">
        <v>2</v>
      </c>
      <c r="J38" s="15">
        <v>2</v>
      </c>
      <c r="K38" s="15">
        <v>1</v>
      </c>
      <c r="L38" s="15">
        <v>1</v>
      </c>
      <c r="M38" s="15">
        <v>0</v>
      </c>
      <c r="O38" s="38">
        <f t="shared" si="24"/>
        <v>0.5</v>
      </c>
      <c r="P38" s="38">
        <f t="shared" si="25"/>
        <v>0.3</v>
      </c>
      <c r="Q38" s="38">
        <f t="shared" si="23"/>
        <v>0.3</v>
      </c>
      <c r="R38" s="39">
        <f t="shared" si="26"/>
        <v>0.4</v>
      </c>
      <c r="T38" s="38">
        <f t="shared" si="7"/>
        <v>1</v>
      </c>
      <c r="U38" s="38">
        <f t="shared" si="8"/>
        <v>0.5</v>
      </c>
      <c r="V38" s="38">
        <f t="shared" si="9"/>
        <v>0.5</v>
      </c>
      <c r="W38" s="38">
        <f t="shared" si="10"/>
        <v>0</v>
      </c>
      <c r="Y38" s="40">
        <f t="shared" si="11"/>
        <v>-0.5</v>
      </c>
      <c r="Z38" s="41">
        <f t="shared" si="12"/>
        <v>-0.2</v>
      </c>
      <c r="AA38" s="41">
        <f t="shared" si="13"/>
        <v>-0.2</v>
      </c>
      <c r="AB38" s="41">
        <f t="shared" si="14"/>
        <v>0.4</v>
      </c>
    </row>
    <row r="39" spans="1:28" x14ac:dyDescent="0.25">
      <c r="A39" s="17" t="s">
        <v>38</v>
      </c>
      <c r="B39" s="16" t="s">
        <v>24</v>
      </c>
      <c r="C39" s="15">
        <v>15</v>
      </c>
      <c r="D39" s="15">
        <v>6</v>
      </c>
      <c r="E39" s="15">
        <v>4</v>
      </c>
      <c r="F39" s="15">
        <v>4</v>
      </c>
      <c r="G39" s="15">
        <v>7</v>
      </c>
      <c r="I39" s="15">
        <v>4</v>
      </c>
      <c r="J39" s="15">
        <v>4</v>
      </c>
      <c r="K39" s="15">
        <v>2</v>
      </c>
      <c r="L39" s="15">
        <v>2</v>
      </c>
      <c r="M39" s="15">
        <v>0</v>
      </c>
      <c r="O39" s="38">
        <f t="shared" si="24"/>
        <v>0.4</v>
      </c>
      <c r="P39" s="38">
        <f t="shared" si="25"/>
        <v>0.26666666666666666</v>
      </c>
      <c r="Q39" s="38">
        <f t="shared" si="23"/>
        <v>0.26666666666666666</v>
      </c>
      <c r="R39" s="39">
        <f t="shared" si="26"/>
        <v>0.46666666666666667</v>
      </c>
      <c r="T39" s="38">
        <f t="shared" si="7"/>
        <v>1</v>
      </c>
      <c r="U39" s="38">
        <f t="shared" si="8"/>
        <v>0.5</v>
      </c>
      <c r="V39" s="38">
        <f t="shared" si="9"/>
        <v>0.5</v>
      </c>
      <c r="W39" s="38">
        <f t="shared" si="10"/>
        <v>0</v>
      </c>
      <c r="Y39" s="40">
        <f t="shared" si="11"/>
        <v>-0.6</v>
      </c>
      <c r="Z39" s="41">
        <f t="shared" si="12"/>
        <v>-0.23333333333333334</v>
      </c>
      <c r="AA39" s="41">
        <f t="shared" si="13"/>
        <v>-0.23333333333333334</v>
      </c>
      <c r="AB39" s="41">
        <f t="shared" si="14"/>
        <v>0.46666666666666667</v>
      </c>
    </row>
    <row r="40" spans="1:28" x14ac:dyDescent="0.25">
      <c r="A40" s="17" t="s">
        <v>38</v>
      </c>
      <c r="B40" s="16" t="s">
        <v>26</v>
      </c>
      <c r="C40" s="15">
        <v>10</v>
      </c>
      <c r="D40" s="15">
        <v>3</v>
      </c>
      <c r="E40" s="15">
        <v>3</v>
      </c>
      <c r="F40" s="15">
        <v>3</v>
      </c>
      <c r="G40" s="15">
        <v>4</v>
      </c>
      <c r="I40" s="15">
        <v>2</v>
      </c>
      <c r="J40" s="15">
        <v>2</v>
      </c>
      <c r="K40" s="15">
        <v>1</v>
      </c>
      <c r="L40" s="15">
        <v>1</v>
      </c>
      <c r="M40" s="15">
        <v>0</v>
      </c>
      <c r="O40" s="38">
        <f t="shared" si="24"/>
        <v>0.3</v>
      </c>
      <c r="P40" s="38">
        <f t="shared" si="25"/>
        <v>0.3</v>
      </c>
      <c r="Q40" s="38">
        <f t="shared" si="23"/>
        <v>0.3</v>
      </c>
      <c r="R40" s="39">
        <f t="shared" si="26"/>
        <v>0.4</v>
      </c>
      <c r="T40" s="38">
        <f>J40/$I40</f>
        <v>1</v>
      </c>
      <c r="U40" s="38">
        <f t="shared" si="8"/>
        <v>0.5</v>
      </c>
      <c r="V40" s="38">
        <f t="shared" si="9"/>
        <v>0.5</v>
      </c>
      <c r="W40" s="38">
        <f t="shared" si="10"/>
        <v>0</v>
      </c>
      <c r="Y40" s="40">
        <f t="shared" si="11"/>
        <v>-0.7</v>
      </c>
      <c r="Z40" s="41">
        <f t="shared" si="12"/>
        <v>-0.2</v>
      </c>
      <c r="AA40" s="41">
        <f t="shared" si="13"/>
        <v>-0.2</v>
      </c>
      <c r="AB40" s="41">
        <f t="shared" si="14"/>
        <v>0.4</v>
      </c>
    </row>
    <row r="41" spans="1:28" x14ac:dyDescent="0.25">
      <c r="A41" s="17" t="s">
        <v>38</v>
      </c>
      <c r="B41" s="16" t="s">
        <v>27</v>
      </c>
      <c r="C41" s="15">
        <v>3</v>
      </c>
      <c r="D41" s="15">
        <v>5</v>
      </c>
      <c r="E41" s="15">
        <v>1</v>
      </c>
      <c r="F41" s="15">
        <v>0</v>
      </c>
      <c r="G41" s="15">
        <v>2</v>
      </c>
      <c r="I41" s="15">
        <v>0</v>
      </c>
      <c r="J41" s="15">
        <v>3</v>
      </c>
      <c r="K41" s="15">
        <v>0</v>
      </c>
      <c r="L41" s="15">
        <v>0</v>
      </c>
      <c r="M41" s="15">
        <v>0</v>
      </c>
      <c r="O41" s="38">
        <f t="shared" si="24"/>
        <v>1.6666666666666667</v>
      </c>
      <c r="P41" s="38">
        <f t="shared" si="25"/>
        <v>0.33333333333333331</v>
      </c>
      <c r="Q41" s="38">
        <f t="shared" si="23"/>
        <v>0</v>
      </c>
      <c r="R41" s="39">
        <f>G41/$C41</f>
        <v>0.66666666666666663</v>
      </c>
      <c r="T41" s="38">
        <v>0</v>
      </c>
      <c r="U41" s="38">
        <v>0</v>
      </c>
      <c r="V41" s="38">
        <v>0</v>
      </c>
      <c r="W41" s="38">
        <v>0</v>
      </c>
      <c r="Y41" s="40">
        <f t="shared" si="11"/>
        <v>1.6666666666666667</v>
      </c>
      <c r="Z41" s="41">
        <f t="shared" si="12"/>
        <v>0.33333333333333331</v>
      </c>
      <c r="AA41" s="40">
        <f t="shared" si="13"/>
        <v>0</v>
      </c>
      <c r="AB41" s="41">
        <f t="shared" si="14"/>
        <v>0.66666666666666663</v>
      </c>
    </row>
  </sheetData>
  <mergeCells count="5">
    <mergeCell ref="Y1:AB1"/>
    <mergeCell ref="C1:G1"/>
    <mergeCell ref="I1:M1"/>
    <mergeCell ref="O1:R1"/>
    <mergeCell ref="T1:W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381-109E-4186-AF97-D616057442A7}">
  <dimension ref="A1:N298"/>
  <sheetViews>
    <sheetView workbookViewId="0">
      <selection activeCell="N29" sqref="N29"/>
    </sheetView>
  </sheetViews>
  <sheetFormatPr baseColWidth="10" defaultColWidth="11.42578125" defaultRowHeight="15" x14ac:dyDescent="0.25"/>
  <cols>
    <col min="14" max="14" width="7.140625" style="6" customWidth="1"/>
  </cols>
  <sheetData>
    <row r="1" spans="1:14" x14ac:dyDescent="0.25">
      <c r="A1" s="20"/>
      <c r="B1" s="20"/>
      <c r="C1" s="20"/>
      <c r="D1" s="20"/>
      <c r="E1" s="20"/>
      <c r="F1" s="20"/>
      <c r="G1" s="20"/>
      <c r="H1" s="20"/>
      <c r="I1" s="20"/>
      <c r="N1" s="31"/>
    </row>
    <row r="2" spans="1:14" x14ac:dyDescent="0.25">
      <c r="A2" s="33" t="s">
        <v>6</v>
      </c>
      <c r="B2" s="33" t="s">
        <v>7</v>
      </c>
      <c r="C2" s="33" t="s">
        <v>8</v>
      </c>
      <c r="D2" s="33" t="s">
        <v>9</v>
      </c>
      <c r="E2" s="33" t="s">
        <v>10</v>
      </c>
      <c r="F2" s="33" t="s">
        <v>11</v>
      </c>
      <c r="G2" s="33" t="s">
        <v>12</v>
      </c>
      <c r="H2" s="33" t="s">
        <v>13</v>
      </c>
      <c r="I2" s="33" t="s">
        <v>14</v>
      </c>
      <c r="N2" s="6">
        <v>192</v>
      </c>
    </row>
    <row r="3" spans="1:14" x14ac:dyDescent="0.25">
      <c r="A3">
        <v>194</v>
      </c>
      <c r="B3" t="s">
        <v>18</v>
      </c>
      <c r="C3" t="s">
        <v>3</v>
      </c>
      <c r="D3" t="s">
        <v>19</v>
      </c>
      <c r="E3" s="6">
        <v>1</v>
      </c>
      <c r="F3" s="6">
        <v>0</v>
      </c>
      <c r="G3" s="6" t="s">
        <v>20</v>
      </c>
      <c r="H3" s="6" t="s">
        <v>20</v>
      </c>
      <c r="I3" s="6" t="s">
        <v>20</v>
      </c>
      <c r="N3" s="6">
        <v>194</v>
      </c>
    </row>
    <row r="4" spans="1:14" x14ac:dyDescent="0.25">
      <c r="A4">
        <v>194</v>
      </c>
      <c r="B4" t="s">
        <v>18</v>
      </c>
      <c r="C4" t="s">
        <v>3</v>
      </c>
      <c r="D4" t="s">
        <v>19</v>
      </c>
      <c r="E4" s="6">
        <v>1</v>
      </c>
      <c r="F4" s="6">
        <v>0</v>
      </c>
      <c r="G4" s="6"/>
      <c r="H4" s="6"/>
      <c r="I4" s="6"/>
      <c r="N4" s="6">
        <v>195</v>
      </c>
    </row>
    <row r="5" spans="1:14" x14ac:dyDescent="0.25">
      <c r="A5">
        <v>194</v>
      </c>
      <c r="B5" t="s">
        <v>18</v>
      </c>
      <c r="C5" t="s">
        <v>3</v>
      </c>
      <c r="D5" t="s">
        <v>19</v>
      </c>
      <c r="E5" s="6">
        <v>1</v>
      </c>
      <c r="F5" s="6">
        <v>0</v>
      </c>
      <c r="G5" s="6"/>
      <c r="H5" s="6" t="s">
        <v>20</v>
      </c>
      <c r="I5" s="6"/>
      <c r="N5" s="6">
        <v>204</v>
      </c>
    </row>
    <row r="6" spans="1:14" x14ac:dyDescent="0.25">
      <c r="A6">
        <v>194</v>
      </c>
      <c r="B6" t="s">
        <v>18</v>
      </c>
      <c r="C6" t="s">
        <v>3</v>
      </c>
      <c r="D6" t="s">
        <v>19</v>
      </c>
      <c r="E6" s="6">
        <v>1</v>
      </c>
      <c r="F6" s="6">
        <v>0</v>
      </c>
      <c r="G6" s="6"/>
      <c r="H6" s="6" t="s">
        <v>20</v>
      </c>
      <c r="I6" s="6" t="s">
        <v>20</v>
      </c>
      <c r="N6" s="6">
        <v>205</v>
      </c>
    </row>
    <row r="7" spans="1:14" x14ac:dyDescent="0.25">
      <c r="A7">
        <v>194</v>
      </c>
      <c r="B7" t="s">
        <v>18</v>
      </c>
      <c r="C7" t="s">
        <v>3</v>
      </c>
      <c r="D7" t="s">
        <v>19</v>
      </c>
      <c r="E7" s="6">
        <v>1</v>
      </c>
      <c r="F7" s="6">
        <v>0</v>
      </c>
      <c r="G7" s="6"/>
      <c r="H7" s="6"/>
      <c r="I7" s="6"/>
      <c r="N7" s="6">
        <v>206</v>
      </c>
    </row>
    <row r="8" spans="1:14" x14ac:dyDescent="0.25">
      <c r="A8">
        <v>194</v>
      </c>
      <c r="B8" t="s">
        <v>18</v>
      </c>
      <c r="C8" t="s">
        <v>3</v>
      </c>
      <c r="D8" t="s">
        <v>19</v>
      </c>
      <c r="E8" s="6">
        <v>1</v>
      </c>
      <c r="F8" s="6">
        <v>0</v>
      </c>
      <c r="G8" s="6"/>
      <c r="H8" s="6" t="s">
        <v>20</v>
      </c>
      <c r="I8" s="6"/>
      <c r="N8" s="6">
        <v>208</v>
      </c>
    </row>
    <row r="9" spans="1:14" x14ac:dyDescent="0.25">
      <c r="A9">
        <v>194</v>
      </c>
      <c r="B9" t="s">
        <v>18</v>
      </c>
      <c r="C9" t="s">
        <v>3</v>
      </c>
      <c r="D9" t="s">
        <v>19</v>
      </c>
      <c r="E9" s="6">
        <v>1</v>
      </c>
      <c r="F9" s="6">
        <v>0</v>
      </c>
      <c r="G9" s="6"/>
      <c r="H9" s="6" t="s">
        <v>20</v>
      </c>
      <c r="I9" s="6"/>
      <c r="N9" s="6">
        <v>220</v>
      </c>
    </row>
    <row r="10" spans="1:14" x14ac:dyDescent="0.25">
      <c r="A10">
        <v>206</v>
      </c>
      <c r="B10" t="s">
        <v>25</v>
      </c>
      <c r="C10" t="s">
        <v>3</v>
      </c>
      <c r="D10" t="s">
        <v>19</v>
      </c>
      <c r="E10" s="3">
        <v>2</v>
      </c>
      <c r="F10" s="3">
        <v>1</v>
      </c>
      <c r="G10" s="4"/>
      <c r="H10" s="4" t="s">
        <v>20</v>
      </c>
      <c r="I10" s="4"/>
      <c r="N10" s="6">
        <v>221</v>
      </c>
    </row>
    <row r="11" spans="1:14" x14ac:dyDescent="0.25">
      <c r="A11">
        <v>206</v>
      </c>
      <c r="B11" t="s">
        <v>25</v>
      </c>
      <c r="C11" t="s">
        <v>3</v>
      </c>
      <c r="D11" t="s">
        <v>19</v>
      </c>
      <c r="E11" s="3">
        <v>1</v>
      </c>
      <c r="F11" s="3">
        <v>0</v>
      </c>
      <c r="G11" s="4"/>
      <c r="H11" s="5" t="s">
        <v>20</v>
      </c>
      <c r="I11" s="4"/>
      <c r="N11" s="6">
        <v>222</v>
      </c>
    </row>
    <row r="12" spans="1:14" x14ac:dyDescent="0.25">
      <c r="A12">
        <v>256</v>
      </c>
      <c r="B12" t="s">
        <v>34</v>
      </c>
      <c r="C12" t="s">
        <v>3</v>
      </c>
      <c r="D12" t="s">
        <v>19</v>
      </c>
      <c r="E12" s="3">
        <v>2</v>
      </c>
      <c r="F12" s="3">
        <v>3</v>
      </c>
      <c r="G12" s="4" t="s">
        <v>20</v>
      </c>
      <c r="H12" s="5" t="s">
        <v>20</v>
      </c>
      <c r="I12" s="4" t="s">
        <v>20</v>
      </c>
      <c r="N12" s="6">
        <v>227</v>
      </c>
    </row>
    <row r="13" spans="1:14" x14ac:dyDescent="0.25">
      <c r="A13">
        <v>256</v>
      </c>
      <c r="B13" t="s">
        <v>34</v>
      </c>
      <c r="C13" t="s">
        <v>3</v>
      </c>
      <c r="D13" t="s">
        <v>19</v>
      </c>
      <c r="E13" s="3">
        <v>1</v>
      </c>
      <c r="F13" s="3">
        <v>3</v>
      </c>
      <c r="G13" s="4" t="s">
        <v>20</v>
      </c>
      <c r="H13" s="5" t="s">
        <v>20</v>
      </c>
      <c r="I13" s="4" t="s">
        <v>20</v>
      </c>
      <c r="N13" s="6">
        <v>228</v>
      </c>
    </row>
    <row r="14" spans="1:14" x14ac:dyDescent="0.25">
      <c r="A14">
        <v>256</v>
      </c>
      <c r="B14" t="s">
        <v>34</v>
      </c>
      <c r="C14" t="s">
        <v>3</v>
      </c>
      <c r="D14" t="s">
        <v>19</v>
      </c>
      <c r="E14" s="3">
        <v>1</v>
      </c>
      <c r="F14" s="3">
        <v>1</v>
      </c>
      <c r="G14" s="4"/>
      <c r="H14" s="5" t="s">
        <v>20</v>
      </c>
      <c r="I14" s="4"/>
      <c r="N14" s="6">
        <v>233</v>
      </c>
    </row>
    <row r="15" spans="1:14" x14ac:dyDescent="0.25">
      <c r="A15">
        <v>256</v>
      </c>
      <c r="B15" t="s">
        <v>34</v>
      </c>
      <c r="C15" t="s">
        <v>3</v>
      </c>
      <c r="D15" t="s">
        <v>19</v>
      </c>
      <c r="E15" s="3">
        <v>1</v>
      </c>
      <c r="F15" s="3">
        <v>3</v>
      </c>
      <c r="G15" s="4"/>
      <c r="H15" s="5"/>
      <c r="I15" s="4"/>
      <c r="N15" s="6">
        <v>242</v>
      </c>
    </row>
    <row r="16" spans="1:14" x14ac:dyDescent="0.25">
      <c r="A16">
        <v>256</v>
      </c>
      <c r="B16" t="s">
        <v>34</v>
      </c>
      <c r="C16" t="s">
        <v>3</v>
      </c>
      <c r="D16" t="s">
        <v>19</v>
      </c>
      <c r="E16" s="3">
        <v>3</v>
      </c>
      <c r="F16" s="3">
        <v>3</v>
      </c>
      <c r="G16" s="4"/>
      <c r="H16" s="5" t="s">
        <v>30</v>
      </c>
      <c r="I16" s="4"/>
      <c r="N16" s="6">
        <v>249</v>
      </c>
    </row>
    <row r="17" spans="1:14" x14ac:dyDescent="0.25">
      <c r="N17" s="6">
        <v>256</v>
      </c>
    </row>
    <row r="18" spans="1:14" x14ac:dyDescent="0.25">
      <c r="F18" s="23">
        <f>AVERAGE(F3:F16)</f>
        <v>1</v>
      </c>
      <c r="N18" s="6">
        <v>259</v>
      </c>
    </row>
    <row r="19" spans="1:14" x14ac:dyDescent="0.25">
      <c r="F19" s="23"/>
      <c r="N19" s="6">
        <v>269</v>
      </c>
    </row>
    <row r="20" spans="1:14" x14ac:dyDescent="0.25">
      <c r="N20" s="6">
        <v>271</v>
      </c>
    </row>
    <row r="21" spans="1:14" x14ac:dyDescent="0.25">
      <c r="N21" s="6">
        <v>272</v>
      </c>
    </row>
    <row r="22" spans="1:14" x14ac:dyDescent="0.25">
      <c r="N22" s="6">
        <v>274</v>
      </c>
    </row>
    <row r="23" spans="1:14" x14ac:dyDescent="0.25">
      <c r="A23" s="20"/>
      <c r="B23" s="20"/>
      <c r="C23" s="20"/>
      <c r="D23" s="20"/>
      <c r="E23" s="20"/>
      <c r="F23" s="20"/>
      <c r="G23" s="20"/>
      <c r="H23" s="20"/>
      <c r="I23" s="20"/>
      <c r="N23" s="6">
        <v>279</v>
      </c>
    </row>
    <row r="24" spans="1:14" x14ac:dyDescent="0.25">
      <c r="A24" s="33" t="s">
        <v>6</v>
      </c>
      <c r="B24" s="33" t="s">
        <v>7</v>
      </c>
      <c r="C24" s="33" t="s">
        <v>8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13</v>
      </c>
      <c r="I24" s="33" t="s">
        <v>14</v>
      </c>
      <c r="N24" s="6">
        <v>280</v>
      </c>
    </row>
    <row r="25" spans="1:14" x14ac:dyDescent="0.25">
      <c r="A25">
        <v>221</v>
      </c>
      <c r="B25" t="s">
        <v>28</v>
      </c>
      <c r="C25" t="s">
        <v>3</v>
      </c>
      <c r="D25" t="s">
        <v>19</v>
      </c>
      <c r="E25" s="3">
        <v>1</v>
      </c>
      <c r="F25" s="3">
        <v>3</v>
      </c>
      <c r="G25" s="4" t="s">
        <v>20</v>
      </c>
      <c r="H25" s="4" t="s">
        <v>20</v>
      </c>
      <c r="I25" s="4" t="s">
        <v>20</v>
      </c>
      <c r="N25" s="6">
        <v>282</v>
      </c>
    </row>
    <row r="26" spans="1:14" x14ac:dyDescent="0.25">
      <c r="A26">
        <v>220</v>
      </c>
      <c r="B26" t="s">
        <v>32</v>
      </c>
      <c r="C26" t="s">
        <v>3</v>
      </c>
      <c r="D26" t="s">
        <v>19</v>
      </c>
      <c r="E26" s="3">
        <v>2</v>
      </c>
      <c r="F26" s="3">
        <v>3</v>
      </c>
      <c r="G26" s="4"/>
      <c r="H26" s="4"/>
      <c r="I26" s="4"/>
      <c r="N26" s="6">
        <v>285</v>
      </c>
    </row>
    <row r="27" spans="1:14" x14ac:dyDescent="0.25">
      <c r="A27">
        <v>220</v>
      </c>
      <c r="B27" t="s">
        <v>32</v>
      </c>
      <c r="C27" t="s">
        <v>3</v>
      </c>
      <c r="D27" t="s">
        <v>19</v>
      </c>
      <c r="E27" s="3">
        <v>1</v>
      </c>
      <c r="F27" s="3">
        <v>1</v>
      </c>
      <c r="G27" s="4"/>
      <c r="H27" s="4"/>
      <c r="I27" s="4"/>
      <c r="N27" s="6">
        <v>287</v>
      </c>
    </row>
    <row r="28" spans="1:14" x14ac:dyDescent="0.25">
      <c r="A28">
        <v>205</v>
      </c>
      <c r="B28" t="s">
        <v>33</v>
      </c>
      <c r="C28" t="s">
        <v>3</v>
      </c>
      <c r="D28" t="s">
        <v>19</v>
      </c>
      <c r="E28" s="3">
        <v>2</v>
      </c>
      <c r="F28" s="3">
        <v>2</v>
      </c>
      <c r="G28" s="4" t="s">
        <v>20</v>
      </c>
      <c r="H28" s="5"/>
      <c r="I28" s="4"/>
      <c r="N28" s="6">
        <v>288</v>
      </c>
    </row>
    <row r="29" spans="1:14" x14ac:dyDescent="0.25">
      <c r="A29">
        <v>205</v>
      </c>
      <c r="B29" t="s">
        <v>33</v>
      </c>
      <c r="C29" t="s">
        <v>3</v>
      </c>
      <c r="D29" t="s">
        <v>19</v>
      </c>
      <c r="E29" s="3">
        <v>1</v>
      </c>
      <c r="F29" s="3">
        <v>3</v>
      </c>
      <c r="G29" s="4"/>
      <c r="H29" s="5" t="s">
        <v>20</v>
      </c>
      <c r="I29" s="4" t="s">
        <v>20</v>
      </c>
      <c r="N29" s="6">
        <v>289</v>
      </c>
    </row>
    <row r="30" spans="1:14" x14ac:dyDescent="0.25">
      <c r="A30">
        <v>205</v>
      </c>
      <c r="B30" t="s">
        <v>33</v>
      </c>
      <c r="C30" t="s">
        <v>3</v>
      </c>
      <c r="D30" t="s">
        <v>19</v>
      </c>
      <c r="E30" s="3">
        <v>1</v>
      </c>
      <c r="F30" s="3">
        <v>3</v>
      </c>
      <c r="G30" s="4"/>
      <c r="H30" s="5" t="s">
        <v>20</v>
      </c>
      <c r="I30" s="4"/>
      <c r="N30"/>
    </row>
    <row r="31" spans="1:14" x14ac:dyDescent="0.25">
      <c r="N31"/>
    </row>
    <row r="32" spans="1:14" x14ac:dyDescent="0.25">
      <c r="F32" s="23">
        <f>AVERAGE(F25:F30)</f>
        <v>2.5</v>
      </c>
      <c r="N32"/>
    </row>
    <row r="33" spans="14:14" x14ac:dyDescent="0.25">
      <c r="N33"/>
    </row>
    <row r="34" spans="14:14" x14ac:dyDescent="0.25">
      <c r="N34"/>
    </row>
    <row r="35" spans="14:14" x14ac:dyDescent="0.25">
      <c r="N35"/>
    </row>
    <row r="36" spans="14:14" x14ac:dyDescent="0.25">
      <c r="N36"/>
    </row>
    <row r="37" spans="14:14" x14ac:dyDescent="0.25">
      <c r="N37"/>
    </row>
    <row r="38" spans="14:14" x14ac:dyDescent="0.25">
      <c r="N38"/>
    </row>
    <row r="39" spans="14:14" x14ac:dyDescent="0.25">
      <c r="N39"/>
    </row>
    <row r="40" spans="14:14" x14ac:dyDescent="0.25">
      <c r="N40"/>
    </row>
    <row r="41" spans="14:14" x14ac:dyDescent="0.25">
      <c r="N41"/>
    </row>
    <row r="42" spans="14:14" x14ac:dyDescent="0.25">
      <c r="N42"/>
    </row>
    <row r="43" spans="14:14" x14ac:dyDescent="0.25">
      <c r="N43"/>
    </row>
    <row r="44" spans="14:14" x14ac:dyDescent="0.25">
      <c r="N44"/>
    </row>
    <row r="45" spans="14:14" x14ac:dyDescent="0.25">
      <c r="N45"/>
    </row>
    <row r="46" spans="14:14" x14ac:dyDescent="0.25">
      <c r="N46"/>
    </row>
    <row r="47" spans="14:14" x14ac:dyDescent="0.25">
      <c r="N47"/>
    </row>
    <row r="48" spans="14:14" x14ac:dyDescent="0.25">
      <c r="N48"/>
    </row>
    <row r="49" spans="14:14" x14ac:dyDescent="0.25">
      <c r="N49"/>
    </row>
    <row r="50" spans="14:14" x14ac:dyDescent="0.25">
      <c r="N50"/>
    </row>
    <row r="51" spans="14:14" x14ac:dyDescent="0.25">
      <c r="N51"/>
    </row>
    <row r="52" spans="14:14" x14ac:dyDescent="0.25">
      <c r="N52"/>
    </row>
    <row r="53" spans="14:14" x14ac:dyDescent="0.25">
      <c r="N53"/>
    </row>
    <row r="54" spans="14:14" x14ac:dyDescent="0.25">
      <c r="N54"/>
    </row>
    <row r="55" spans="14:14" x14ac:dyDescent="0.25">
      <c r="N55"/>
    </row>
    <row r="56" spans="14:14" x14ac:dyDescent="0.25">
      <c r="N56"/>
    </row>
    <row r="57" spans="14:14" x14ac:dyDescent="0.25">
      <c r="N57"/>
    </row>
    <row r="58" spans="14:14" x14ac:dyDescent="0.25">
      <c r="N58"/>
    </row>
    <row r="59" spans="14:14" x14ac:dyDescent="0.25">
      <c r="N59"/>
    </row>
    <row r="60" spans="14:14" x14ac:dyDescent="0.25">
      <c r="N60"/>
    </row>
    <row r="61" spans="14:14" x14ac:dyDescent="0.25">
      <c r="N61"/>
    </row>
    <row r="62" spans="14:14" x14ac:dyDescent="0.25">
      <c r="N62"/>
    </row>
    <row r="63" spans="14:14" x14ac:dyDescent="0.25">
      <c r="N63"/>
    </row>
    <row r="64" spans="14:14" x14ac:dyDescent="0.25">
      <c r="N64"/>
    </row>
    <row r="65" spans="14:14" x14ac:dyDescent="0.25">
      <c r="N65"/>
    </row>
    <row r="66" spans="14:14" x14ac:dyDescent="0.25">
      <c r="N66"/>
    </row>
    <row r="67" spans="14:14" x14ac:dyDescent="0.25">
      <c r="N67"/>
    </row>
    <row r="68" spans="14:14" x14ac:dyDescent="0.25">
      <c r="N68"/>
    </row>
    <row r="69" spans="14:14" x14ac:dyDescent="0.25">
      <c r="N69"/>
    </row>
    <row r="70" spans="14:14" x14ac:dyDescent="0.25">
      <c r="N70"/>
    </row>
    <row r="71" spans="14:14" x14ac:dyDescent="0.25">
      <c r="N71"/>
    </row>
    <row r="72" spans="14:14" x14ac:dyDescent="0.25">
      <c r="N72"/>
    </row>
    <row r="73" spans="14:14" x14ac:dyDescent="0.25">
      <c r="N73"/>
    </row>
    <row r="74" spans="14:14" x14ac:dyDescent="0.25">
      <c r="N74"/>
    </row>
    <row r="75" spans="14:14" x14ac:dyDescent="0.25">
      <c r="N75"/>
    </row>
    <row r="76" spans="14:14" x14ac:dyDescent="0.25">
      <c r="N76"/>
    </row>
    <row r="77" spans="14:14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  <row r="103" spans="14:14" x14ac:dyDescent="0.25">
      <c r="N103"/>
    </row>
    <row r="104" spans="14:14" x14ac:dyDescent="0.25">
      <c r="N104"/>
    </row>
    <row r="105" spans="14:14" x14ac:dyDescent="0.25">
      <c r="N105"/>
    </row>
    <row r="106" spans="14:14" x14ac:dyDescent="0.25">
      <c r="N106"/>
    </row>
    <row r="107" spans="14:14" x14ac:dyDescent="0.25">
      <c r="N107"/>
    </row>
    <row r="108" spans="14:14" x14ac:dyDescent="0.25">
      <c r="N108"/>
    </row>
    <row r="109" spans="14:14" x14ac:dyDescent="0.25">
      <c r="N109"/>
    </row>
    <row r="110" spans="14:14" x14ac:dyDescent="0.25">
      <c r="N110"/>
    </row>
    <row r="111" spans="14:14" x14ac:dyDescent="0.25">
      <c r="N111"/>
    </row>
    <row r="112" spans="14:14" x14ac:dyDescent="0.25">
      <c r="N112"/>
    </row>
    <row r="113" spans="14:14" x14ac:dyDescent="0.25">
      <c r="N113"/>
    </row>
    <row r="114" spans="14:14" x14ac:dyDescent="0.25">
      <c r="N114"/>
    </row>
    <row r="115" spans="14:14" x14ac:dyDescent="0.25">
      <c r="N115"/>
    </row>
    <row r="116" spans="14:14" x14ac:dyDescent="0.25">
      <c r="N116"/>
    </row>
    <row r="117" spans="14:14" x14ac:dyDescent="0.25">
      <c r="N117"/>
    </row>
    <row r="118" spans="14:14" x14ac:dyDescent="0.25">
      <c r="N118"/>
    </row>
    <row r="119" spans="14:14" x14ac:dyDescent="0.25">
      <c r="N119"/>
    </row>
    <row r="120" spans="14:14" x14ac:dyDescent="0.25">
      <c r="N120"/>
    </row>
    <row r="121" spans="14:14" x14ac:dyDescent="0.25">
      <c r="N121"/>
    </row>
    <row r="122" spans="14:14" x14ac:dyDescent="0.25">
      <c r="N122"/>
    </row>
    <row r="123" spans="14:14" x14ac:dyDescent="0.25">
      <c r="N123"/>
    </row>
    <row r="124" spans="14:14" x14ac:dyDescent="0.25">
      <c r="N124"/>
    </row>
    <row r="125" spans="14:14" x14ac:dyDescent="0.25">
      <c r="N125"/>
    </row>
    <row r="126" spans="14:14" x14ac:dyDescent="0.25">
      <c r="N126"/>
    </row>
    <row r="127" spans="14:14" x14ac:dyDescent="0.25">
      <c r="N127"/>
    </row>
    <row r="128" spans="14:14" x14ac:dyDescent="0.25">
      <c r="N128"/>
    </row>
    <row r="129" spans="14:14" x14ac:dyDescent="0.25">
      <c r="N129"/>
    </row>
    <row r="130" spans="14:14" x14ac:dyDescent="0.25">
      <c r="N130"/>
    </row>
    <row r="131" spans="14:14" x14ac:dyDescent="0.25">
      <c r="N131"/>
    </row>
    <row r="132" spans="14:14" x14ac:dyDescent="0.25">
      <c r="N132"/>
    </row>
    <row r="133" spans="14:14" x14ac:dyDescent="0.25">
      <c r="N133"/>
    </row>
    <row r="134" spans="14:14" x14ac:dyDescent="0.25">
      <c r="N134"/>
    </row>
    <row r="135" spans="14:14" x14ac:dyDescent="0.25">
      <c r="N135"/>
    </row>
    <row r="136" spans="14:14" x14ac:dyDescent="0.25">
      <c r="N136"/>
    </row>
    <row r="137" spans="14:14" x14ac:dyDescent="0.25">
      <c r="N137"/>
    </row>
    <row r="138" spans="14:14" x14ac:dyDescent="0.25">
      <c r="N138"/>
    </row>
    <row r="139" spans="14:14" x14ac:dyDescent="0.25">
      <c r="N139"/>
    </row>
    <row r="140" spans="14:14" x14ac:dyDescent="0.25">
      <c r="N140"/>
    </row>
    <row r="141" spans="14:14" x14ac:dyDescent="0.25">
      <c r="N141"/>
    </row>
    <row r="142" spans="14:14" x14ac:dyDescent="0.25">
      <c r="N142"/>
    </row>
    <row r="143" spans="14:14" x14ac:dyDescent="0.25">
      <c r="N143"/>
    </row>
    <row r="144" spans="14:14" x14ac:dyDescent="0.25">
      <c r="N144"/>
    </row>
    <row r="145" spans="14:14" x14ac:dyDescent="0.25">
      <c r="N145"/>
    </row>
    <row r="146" spans="14:14" x14ac:dyDescent="0.25">
      <c r="N146"/>
    </row>
    <row r="147" spans="14:14" x14ac:dyDescent="0.25">
      <c r="N147"/>
    </row>
    <row r="148" spans="14:14" x14ac:dyDescent="0.25">
      <c r="N148"/>
    </row>
    <row r="149" spans="14:14" x14ac:dyDescent="0.25">
      <c r="N149"/>
    </row>
    <row r="150" spans="14:14" x14ac:dyDescent="0.25">
      <c r="N150"/>
    </row>
    <row r="151" spans="14:14" x14ac:dyDescent="0.25">
      <c r="N151"/>
    </row>
    <row r="152" spans="14:14" x14ac:dyDescent="0.25">
      <c r="N152"/>
    </row>
    <row r="153" spans="14:14" x14ac:dyDescent="0.25">
      <c r="N153"/>
    </row>
    <row r="154" spans="14:14" x14ac:dyDescent="0.25">
      <c r="N154"/>
    </row>
    <row r="155" spans="14:14" x14ac:dyDescent="0.25">
      <c r="N155"/>
    </row>
    <row r="156" spans="14:14" x14ac:dyDescent="0.25">
      <c r="N156"/>
    </row>
    <row r="157" spans="14:14" x14ac:dyDescent="0.25">
      <c r="N157"/>
    </row>
    <row r="158" spans="14:14" x14ac:dyDescent="0.25">
      <c r="N158"/>
    </row>
    <row r="159" spans="14:14" x14ac:dyDescent="0.25">
      <c r="N159"/>
    </row>
    <row r="160" spans="14:14" x14ac:dyDescent="0.25">
      <c r="N160"/>
    </row>
    <row r="161" spans="14:14" x14ac:dyDescent="0.25">
      <c r="N161"/>
    </row>
    <row r="162" spans="14:14" x14ac:dyDescent="0.25">
      <c r="N162"/>
    </row>
    <row r="163" spans="14:14" x14ac:dyDescent="0.25">
      <c r="N163"/>
    </row>
    <row r="164" spans="14:14" x14ac:dyDescent="0.25">
      <c r="N164"/>
    </row>
    <row r="165" spans="14:14" x14ac:dyDescent="0.25">
      <c r="N165"/>
    </row>
    <row r="166" spans="14:14" x14ac:dyDescent="0.25">
      <c r="N166"/>
    </row>
    <row r="167" spans="14:14" x14ac:dyDescent="0.25">
      <c r="N167"/>
    </row>
    <row r="168" spans="14:14" x14ac:dyDescent="0.25">
      <c r="N168"/>
    </row>
    <row r="169" spans="14:14" x14ac:dyDescent="0.25">
      <c r="N169"/>
    </row>
    <row r="170" spans="14:14" x14ac:dyDescent="0.25">
      <c r="N170"/>
    </row>
    <row r="171" spans="14:14" x14ac:dyDescent="0.25">
      <c r="N171"/>
    </row>
    <row r="172" spans="14:14" x14ac:dyDescent="0.25">
      <c r="N172"/>
    </row>
    <row r="173" spans="14:14" x14ac:dyDescent="0.25">
      <c r="N173"/>
    </row>
    <row r="174" spans="14:14" x14ac:dyDescent="0.25">
      <c r="N174"/>
    </row>
    <row r="175" spans="14:14" x14ac:dyDescent="0.25">
      <c r="N175"/>
    </row>
    <row r="176" spans="14:14" x14ac:dyDescent="0.25">
      <c r="N176"/>
    </row>
    <row r="177" spans="14:14" x14ac:dyDescent="0.25">
      <c r="N177"/>
    </row>
    <row r="178" spans="14:14" x14ac:dyDescent="0.25">
      <c r="N178"/>
    </row>
    <row r="179" spans="14:14" x14ac:dyDescent="0.25">
      <c r="N179"/>
    </row>
    <row r="180" spans="14:14" x14ac:dyDescent="0.25">
      <c r="N180"/>
    </row>
    <row r="181" spans="14:14" x14ac:dyDescent="0.25">
      <c r="N181"/>
    </row>
    <row r="182" spans="14:14" x14ac:dyDescent="0.25">
      <c r="N182"/>
    </row>
    <row r="183" spans="14:14" x14ac:dyDescent="0.25">
      <c r="N183"/>
    </row>
    <row r="184" spans="14:14" x14ac:dyDescent="0.25">
      <c r="N184"/>
    </row>
    <row r="185" spans="14:14" x14ac:dyDescent="0.25">
      <c r="N185"/>
    </row>
    <row r="186" spans="14:14" x14ac:dyDescent="0.25">
      <c r="N186"/>
    </row>
    <row r="187" spans="14:14" x14ac:dyDescent="0.25">
      <c r="N187"/>
    </row>
    <row r="188" spans="14:14" x14ac:dyDescent="0.25">
      <c r="N188"/>
    </row>
    <row r="189" spans="14:14" x14ac:dyDescent="0.25">
      <c r="N189"/>
    </row>
    <row r="190" spans="14:14" x14ac:dyDescent="0.25">
      <c r="N190"/>
    </row>
    <row r="191" spans="14:14" x14ac:dyDescent="0.25">
      <c r="N191"/>
    </row>
    <row r="192" spans="14:14" x14ac:dyDescent="0.25">
      <c r="N192"/>
    </row>
    <row r="193" spans="14:14" x14ac:dyDescent="0.25">
      <c r="N193"/>
    </row>
    <row r="194" spans="14:14" x14ac:dyDescent="0.25">
      <c r="N194"/>
    </row>
    <row r="195" spans="14:14" x14ac:dyDescent="0.25">
      <c r="N195"/>
    </row>
    <row r="196" spans="14:14" x14ac:dyDescent="0.25">
      <c r="N196"/>
    </row>
    <row r="197" spans="14:14" x14ac:dyDescent="0.25">
      <c r="N197"/>
    </row>
    <row r="198" spans="14:14" x14ac:dyDescent="0.25">
      <c r="N198"/>
    </row>
    <row r="199" spans="14:14" x14ac:dyDescent="0.25">
      <c r="N199"/>
    </row>
    <row r="200" spans="14:14" x14ac:dyDescent="0.25">
      <c r="N200"/>
    </row>
    <row r="201" spans="14:14" x14ac:dyDescent="0.25">
      <c r="N201"/>
    </row>
    <row r="202" spans="14:14" x14ac:dyDescent="0.25">
      <c r="N202"/>
    </row>
    <row r="203" spans="14:14" x14ac:dyDescent="0.25">
      <c r="N203"/>
    </row>
    <row r="204" spans="14:14" x14ac:dyDescent="0.25">
      <c r="N204"/>
    </row>
    <row r="205" spans="14:14" x14ac:dyDescent="0.25">
      <c r="N205"/>
    </row>
    <row r="206" spans="14:14" x14ac:dyDescent="0.25">
      <c r="N206"/>
    </row>
    <row r="207" spans="14:14" x14ac:dyDescent="0.25">
      <c r="N207"/>
    </row>
    <row r="208" spans="14:14" x14ac:dyDescent="0.25">
      <c r="N208"/>
    </row>
    <row r="209" spans="14:14" x14ac:dyDescent="0.25">
      <c r="N209"/>
    </row>
    <row r="210" spans="14:14" x14ac:dyDescent="0.25">
      <c r="N210"/>
    </row>
    <row r="211" spans="14:14" x14ac:dyDescent="0.25">
      <c r="N211"/>
    </row>
    <row r="212" spans="14:14" x14ac:dyDescent="0.25">
      <c r="N212"/>
    </row>
    <row r="213" spans="14:14" x14ac:dyDescent="0.25">
      <c r="N213"/>
    </row>
    <row r="214" spans="14:14" x14ac:dyDescent="0.25">
      <c r="N214"/>
    </row>
    <row r="215" spans="14:14" x14ac:dyDescent="0.25">
      <c r="N215"/>
    </row>
    <row r="216" spans="14:14" x14ac:dyDescent="0.25">
      <c r="N216"/>
    </row>
    <row r="217" spans="14:14" x14ac:dyDescent="0.25">
      <c r="N217"/>
    </row>
    <row r="218" spans="14:14" x14ac:dyDescent="0.25">
      <c r="N218"/>
    </row>
    <row r="219" spans="14:14" x14ac:dyDescent="0.25">
      <c r="N219"/>
    </row>
    <row r="220" spans="14:14" x14ac:dyDescent="0.25">
      <c r="N220"/>
    </row>
    <row r="221" spans="14:14" x14ac:dyDescent="0.25">
      <c r="N221"/>
    </row>
    <row r="222" spans="14:14" x14ac:dyDescent="0.25">
      <c r="N222"/>
    </row>
    <row r="223" spans="14:14" x14ac:dyDescent="0.25">
      <c r="N223"/>
    </row>
    <row r="224" spans="14:14" x14ac:dyDescent="0.25">
      <c r="N224"/>
    </row>
    <row r="225" spans="14:14" x14ac:dyDescent="0.25">
      <c r="N225"/>
    </row>
    <row r="226" spans="14:14" x14ac:dyDescent="0.25">
      <c r="N226"/>
    </row>
    <row r="227" spans="14:14" x14ac:dyDescent="0.25">
      <c r="N227"/>
    </row>
    <row r="228" spans="14:14" x14ac:dyDescent="0.25">
      <c r="N228"/>
    </row>
    <row r="229" spans="14:14" x14ac:dyDescent="0.25">
      <c r="N229"/>
    </row>
    <row r="230" spans="14:14" x14ac:dyDescent="0.25">
      <c r="N230"/>
    </row>
    <row r="231" spans="14:14" x14ac:dyDescent="0.25">
      <c r="N231"/>
    </row>
    <row r="232" spans="14:14" x14ac:dyDescent="0.25">
      <c r="N232"/>
    </row>
    <row r="233" spans="14:14" x14ac:dyDescent="0.25">
      <c r="N233"/>
    </row>
    <row r="234" spans="14:14" x14ac:dyDescent="0.25">
      <c r="N234"/>
    </row>
    <row r="235" spans="14:14" x14ac:dyDescent="0.25">
      <c r="N235"/>
    </row>
    <row r="236" spans="14:14" x14ac:dyDescent="0.25">
      <c r="N236"/>
    </row>
    <row r="237" spans="14:14" x14ac:dyDescent="0.25">
      <c r="N237"/>
    </row>
    <row r="238" spans="14:14" x14ac:dyDescent="0.25">
      <c r="N238"/>
    </row>
    <row r="239" spans="14:14" x14ac:dyDescent="0.25">
      <c r="N239"/>
    </row>
    <row r="240" spans="14:14" x14ac:dyDescent="0.25">
      <c r="N240"/>
    </row>
    <row r="241" spans="14:14" x14ac:dyDescent="0.25">
      <c r="N241"/>
    </row>
    <row r="242" spans="14:14" x14ac:dyDescent="0.25">
      <c r="N242"/>
    </row>
    <row r="243" spans="14:14" x14ac:dyDescent="0.25">
      <c r="N243"/>
    </row>
    <row r="244" spans="14:14" x14ac:dyDescent="0.25">
      <c r="N244"/>
    </row>
    <row r="245" spans="14:14" x14ac:dyDescent="0.25">
      <c r="N245"/>
    </row>
    <row r="246" spans="14:14" x14ac:dyDescent="0.25">
      <c r="N246"/>
    </row>
    <row r="247" spans="14:14" x14ac:dyDescent="0.25">
      <c r="N247"/>
    </row>
    <row r="248" spans="14:14" x14ac:dyDescent="0.25">
      <c r="N248"/>
    </row>
    <row r="249" spans="14:14" x14ac:dyDescent="0.25">
      <c r="N249"/>
    </row>
    <row r="250" spans="14:14" x14ac:dyDescent="0.25">
      <c r="N250"/>
    </row>
    <row r="251" spans="14:14" x14ac:dyDescent="0.25">
      <c r="N251"/>
    </row>
    <row r="252" spans="14:14" x14ac:dyDescent="0.25">
      <c r="N252"/>
    </row>
    <row r="253" spans="14:14" x14ac:dyDescent="0.25">
      <c r="N253"/>
    </row>
    <row r="254" spans="14:14" x14ac:dyDescent="0.25">
      <c r="N254"/>
    </row>
    <row r="255" spans="14:14" x14ac:dyDescent="0.25">
      <c r="N255"/>
    </row>
    <row r="256" spans="14:14" x14ac:dyDescent="0.25">
      <c r="N256"/>
    </row>
    <row r="257" spans="14:14" x14ac:dyDescent="0.25">
      <c r="N257"/>
    </row>
    <row r="258" spans="14:14" x14ac:dyDescent="0.25">
      <c r="N258"/>
    </row>
    <row r="259" spans="14:14" x14ac:dyDescent="0.25">
      <c r="N259"/>
    </row>
    <row r="260" spans="14:14" x14ac:dyDescent="0.25">
      <c r="N260"/>
    </row>
    <row r="261" spans="14:14" x14ac:dyDescent="0.25">
      <c r="N261"/>
    </row>
    <row r="262" spans="14:14" x14ac:dyDescent="0.25">
      <c r="N262"/>
    </row>
    <row r="263" spans="14:14" x14ac:dyDescent="0.25">
      <c r="N263"/>
    </row>
    <row r="264" spans="14:14" x14ac:dyDescent="0.25">
      <c r="N264"/>
    </row>
    <row r="265" spans="14:14" x14ac:dyDescent="0.25">
      <c r="N265"/>
    </row>
    <row r="266" spans="14:14" x14ac:dyDescent="0.25">
      <c r="N266"/>
    </row>
    <row r="267" spans="14:14" x14ac:dyDescent="0.25">
      <c r="N267"/>
    </row>
    <row r="268" spans="14:14" x14ac:dyDescent="0.25">
      <c r="N268"/>
    </row>
    <row r="269" spans="14:14" x14ac:dyDescent="0.25">
      <c r="N269"/>
    </row>
    <row r="270" spans="14:14" x14ac:dyDescent="0.25">
      <c r="N270"/>
    </row>
    <row r="271" spans="14:14" x14ac:dyDescent="0.25">
      <c r="N271"/>
    </row>
    <row r="272" spans="14:14" x14ac:dyDescent="0.25">
      <c r="N272"/>
    </row>
    <row r="273" spans="14:14" x14ac:dyDescent="0.25">
      <c r="N273"/>
    </row>
    <row r="274" spans="14:14" x14ac:dyDescent="0.25">
      <c r="N274"/>
    </row>
    <row r="275" spans="14:14" x14ac:dyDescent="0.25">
      <c r="N275"/>
    </row>
    <row r="276" spans="14:14" x14ac:dyDescent="0.25">
      <c r="N276"/>
    </row>
    <row r="277" spans="14:14" x14ac:dyDescent="0.25">
      <c r="N277"/>
    </row>
    <row r="278" spans="14:14" x14ac:dyDescent="0.25">
      <c r="N278"/>
    </row>
    <row r="279" spans="14:14" x14ac:dyDescent="0.25">
      <c r="N279"/>
    </row>
    <row r="280" spans="14:14" x14ac:dyDescent="0.25">
      <c r="N280"/>
    </row>
    <row r="281" spans="14:14" x14ac:dyDescent="0.25">
      <c r="N281"/>
    </row>
    <row r="282" spans="14:14" x14ac:dyDescent="0.25">
      <c r="N282"/>
    </row>
    <row r="283" spans="14:14" x14ac:dyDescent="0.25">
      <c r="N283"/>
    </row>
    <row r="284" spans="14:14" x14ac:dyDescent="0.25">
      <c r="N284"/>
    </row>
    <row r="285" spans="14:14" x14ac:dyDescent="0.25">
      <c r="N285"/>
    </row>
    <row r="286" spans="14:14" x14ac:dyDescent="0.25">
      <c r="N286"/>
    </row>
    <row r="287" spans="14:14" x14ac:dyDescent="0.25">
      <c r="N287"/>
    </row>
    <row r="288" spans="14:14" x14ac:dyDescent="0.25">
      <c r="N288"/>
    </row>
    <row r="289" spans="14:14" x14ac:dyDescent="0.25">
      <c r="N289"/>
    </row>
    <row r="290" spans="14:14" x14ac:dyDescent="0.25">
      <c r="N290"/>
    </row>
    <row r="291" spans="14:14" x14ac:dyDescent="0.25">
      <c r="N291"/>
    </row>
    <row r="292" spans="14:14" x14ac:dyDescent="0.25">
      <c r="N292"/>
    </row>
    <row r="293" spans="14:14" x14ac:dyDescent="0.25">
      <c r="N293"/>
    </row>
    <row r="294" spans="14:14" x14ac:dyDescent="0.25">
      <c r="N294"/>
    </row>
    <row r="295" spans="14:14" x14ac:dyDescent="0.25">
      <c r="N295"/>
    </row>
    <row r="296" spans="14:14" x14ac:dyDescent="0.25">
      <c r="N296"/>
    </row>
    <row r="297" spans="14:14" x14ac:dyDescent="0.25">
      <c r="N297"/>
    </row>
    <row r="298" spans="14:14" x14ac:dyDescent="0.25">
      <c r="N298"/>
    </row>
  </sheetData>
  <autoFilter ref="N1:N298" xr:uid="{F9F4A381-109E-4186-AF97-D616057442A7}">
    <sortState xmlns:xlrd2="http://schemas.microsoft.com/office/spreadsheetml/2017/richdata2" ref="N2:N298">
      <sortCondition ref="N1:N298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B091-F50C-4AC7-B827-C3DAC9E4443C}">
  <dimension ref="B3:L42"/>
  <sheetViews>
    <sheetView zoomScaleNormal="100" workbookViewId="0">
      <selection activeCell="H9" sqref="H9"/>
    </sheetView>
  </sheetViews>
  <sheetFormatPr baseColWidth="10" defaultColWidth="11.42578125" defaultRowHeight="15" x14ac:dyDescent="0.25"/>
  <cols>
    <col min="5" max="5" width="0" hidden="1" customWidth="1"/>
    <col min="9" max="9" width="5.42578125" customWidth="1"/>
  </cols>
  <sheetData>
    <row r="3" spans="2:12" x14ac:dyDescent="0.25">
      <c r="B3" s="19" t="s">
        <v>15</v>
      </c>
      <c r="C3" s="19" t="s">
        <v>16</v>
      </c>
      <c r="D3" s="19" t="s">
        <v>17</v>
      </c>
      <c r="E3" s="19">
        <v>0</v>
      </c>
      <c r="F3" s="19">
        <v>1</v>
      </c>
      <c r="G3" s="19">
        <v>2</v>
      </c>
      <c r="H3" s="19">
        <v>3</v>
      </c>
      <c r="J3" s="19">
        <v>1</v>
      </c>
      <c r="K3" s="19">
        <v>2</v>
      </c>
      <c r="L3" s="19">
        <v>3</v>
      </c>
    </row>
    <row r="4" spans="2:12" x14ac:dyDescent="0.25">
      <c r="B4" t="s">
        <v>21</v>
      </c>
      <c r="C4" t="s">
        <v>17</v>
      </c>
      <c r="D4">
        <v>137</v>
      </c>
      <c r="E4">
        <v>0</v>
      </c>
      <c r="F4">
        <v>35</v>
      </c>
      <c r="G4">
        <v>50</v>
      </c>
      <c r="H4">
        <v>52</v>
      </c>
      <c r="J4" s="21">
        <f>F4/D$4</f>
        <v>0.25547445255474455</v>
      </c>
      <c r="K4" s="21">
        <f t="shared" ref="K4:L4" si="0">G4/$D$4</f>
        <v>0.36496350364963503</v>
      </c>
      <c r="L4" s="21">
        <f t="shared" si="0"/>
        <v>0.37956204379562042</v>
      </c>
    </row>
    <row r="5" spans="2:12" x14ac:dyDescent="0.25">
      <c r="B5" t="s">
        <v>21</v>
      </c>
      <c r="C5" t="s">
        <v>12</v>
      </c>
      <c r="D5">
        <v>40</v>
      </c>
      <c r="E5">
        <v>0</v>
      </c>
      <c r="F5">
        <v>3</v>
      </c>
      <c r="G5">
        <v>14</v>
      </c>
      <c r="H5">
        <v>23</v>
      </c>
      <c r="J5" s="21">
        <f>F5/$D5</f>
        <v>7.4999999999999997E-2</v>
      </c>
      <c r="K5" s="21">
        <f t="shared" ref="K5:L12" si="1">G5/$D5</f>
        <v>0.35</v>
      </c>
      <c r="L5" s="21">
        <f t="shared" si="1"/>
        <v>0.57499999999999996</v>
      </c>
    </row>
    <row r="6" spans="2:12" x14ac:dyDescent="0.25">
      <c r="B6" t="s">
        <v>21</v>
      </c>
      <c r="C6" t="s">
        <v>13</v>
      </c>
      <c r="D6">
        <v>81</v>
      </c>
      <c r="E6">
        <v>0</v>
      </c>
      <c r="F6">
        <v>20</v>
      </c>
      <c r="G6">
        <v>26</v>
      </c>
      <c r="H6">
        <v>35</v>
      </c>
      <c r="J6" s="21">
        <f t="shared" ref="J6:J11" si="2">F6/$D6</f>
        <v>0.24691358024691357</v>
      </c>
      <c r="K6" s="21">
        <f t="shared" si="1"/>
        <v>0.32098765432098764</v>
      </c>
      <c r="L6" s="21">
        <f t="shared" si="1"/>
        <v>0.43209876543209874</v>
      </c>
    </row>
    <row r="7" spans="2:12" x14ac:dyDescent="0.25">
      <c r="B7" t="s">
        <v>21</v>
      </c>
      <c r="C7" t="s">
        <v>14</v>
      </c>
      <c r="D7">
        <v>51</v>
      </c>
      <c r="E7">
        <v>0</v>
      </c>
      <c r="F7">
        <v>7</v>
      </c>
      <c r="G7">
        <v>18</v>
      </c>
      <c r="H7">
        <v>26</v>
      </c>
      <c r="J7" s="21">
        <f t="shared" si="2"/>
        <v>0.13725490196078433</v>
      </c>
      <c r="K7" s="21">
        <f t="shared" si="1"/>
        <v>0.35294117647058826</v>
      </c>
      <c r="L7" s="21">
        <f t="shared" si="1"/>
        <v>0.50980392156862742</v>
      </c>
    </row>
    <row r="8" spans="2:12" x14ac:dyDescent="0.25">
      <c r="B8" t="s">
        <v>21</v>
      </c>
      <c r="C8" t="s">
        <v>22</v>
      </c>
      <c r="D8">
        <v>32</v>
      </c>
      <c r="E8">
        <v>0</v>
      </c>
      <c r="F8">
        <v>2</v>
      </c>
      <c r="G8">
        <v>10</v>
      </c>
      <c r="H8">
        <v>20</v>
      </c>
      <c r="J8" s="21">
        <f t="shared" si="2"/>
        <v>6.25E-2</v>
      </c>
      <c r="K8" s="21">
        <f t="shared" si="1"/>
        <v>0.3125</v>
      </c>
      <c r="L8" s="21">
        <f t="shared" si="1"/>
        <v>0.625</v>
      </c>
    </row>
    <row r="9" spans="2:12" x14ac:dyDescent="0.25">
      <c r="B9" t="s">
        <v>21</v>
      </c>
      <c r="C9" t="s">
        <v>23</v>
      </c>
      <c r="D9">
        <v>30</v>
      </c>
      <c r="E9">
        <v>0</v>
      </c>
      <c r="F9">
        <v>2</v>
      </c>
      <c r="G9">
        <v>11</v>
      </c>
      <c r="H9">
        <v>17</v>
      </c>
      <c r="J9" s="21">
        <f t="shared" si="2"/>
        <v>6.6666666666666666E-2</v>
      </c>
      <c r="K9" s="21">
        <f t="shared" si="1"/>
        <v>0.36666666666666664</v>
      </c>
      <c r="L9" s="21">
        <f t="shared" si="1"/>
        <v>0.56666666666666665</v>
      </c>
    </row>
    <row r="10" spans="2:12" x14ac:dyDescent="0.25">
      <c r="B10" t="s">
        <v>21</v>
      </c>
      <c r="C10" t="s">
        <v>24</v>
      </c>
      <c r="D10">
        <v>38</v>
      </c>
      <c r="E10">
        <v>0</v>
      </c>
      <c r="F10">
        <v>6</v>
      </c>
      <c r="G10">
        <v>11</v>
      </c>
      <c r="H10">
        <v>21</v>
      </c>
      <c r="J10" s="21">
        <f t="shared" si="2"/>
        <v>0.15789473684210525</v>
      </c>
      <c r="K10" s="21">
        <f t="shared" si="1"/>
        <v>0.28947368421052633</v>
      </c>
      <c r="L10" s="21">
        <f t="shared" si="1"/>
        <v>0.55263157894736847</v>
      </c>
    </row>
    <row r="11" spans="2:12" x14ac:dyDescent="0.25">
      <c r="B11" t="s">
        <v>21</v>
      </c>
      <c r="C11" t="s">
        <v>26</v>
      </c>
      <c r="D11">
        <v>27</v>
      </c>
      <c r="E11">
        <v>0</v>
      </c>
      <c r="F11">
        <v>2</v>
      </c>
      <c r="G11">
        <v>8</v>
      </c>
      <c r="H11">
        <v>17</v>
      </c>
      <c r="J11" s="21">
        <f t="shared" si="2"/>
        <v>7.407407407407407E-2</v>
      </c>
      <c r="K11" s="21">
        <f t="shared" si="1"/>
        <v>0.29629629629629628</v>
      </c>
      <c r="L11" s="21">
        <f t="shared" si="1"/>
        <v>0.62962962962962965</v>
      </c>
    </row>
    <row r="12" spans="2:12" x14ac:dyDescent="0.25">
      <c r="B12" t="s">
        <v>21</v>
      </c>
      <c r="C12" t="s">
        <v>27</v>
      </c>
      <c r="D12">
        <v>38</v>
      </c>
      <c r="E12">
        <v>0</v>
      </c>
      <c r="F12">
        <v>13</v>
      </c>
      <c r="G12">
        <v>16</v>
      </c>
      <c r="H12">
        <v>9</v>
      </c>
      <c r="J12" s="21">
        <f>F12/$D12</f>
        <v>0.34210526315789475</v>
      </c>
      <c r="K12" s="21">
        <f t="shared" si="1"/>
        <v>0.42105263157894735</v>
      </c>
      <c r="L12" s="21">
        <f t="shared" si="1"/>
        <v>0.23684210526315788</v>
      </c>
    </row>
    <row r="15" spans="2:12" x14ac:dyDescent="0.25">
      <c r="B15" s="24" t="s">
        <v>52</v>
      </c>
      <c r="C15" s="25"/>
      <c r="D15" s="25"/>
      <c r="E15" s="25"/>
      <c r="F15" s="25"/>
      <c r="G15" s="25"/>
    </row>
    <row r="16" spans="2:12" x14ac:dyDescent="0.25">
      <c r="B16" s="24" t="s">
        <v>56</v>
      </c>
      <c r="C16" s="25"/>
      <c r="D16" s="25"/>
      <c r="E16" s="25"/>
      <c r="F16" s="25"/>
      <c r="G16" s="25"/>
      <c r="H16" s="25"/>
      <c r="I16" s="25"/>
    </row>
    <row r="17" spans="2:10" x14ac:dyDescent="0.25">
      <c r="B17" s="24" t="s">
        <v>57</v>
      </c>
      <c r="C17" s="25"/>
      <c r="D17" s="25"/>
      <c r="E17" s="25"/>
      <c r="F17" s="25"/>
      <c r="G17" s="25"/>
      <c r="H17" s="25"/>
      <c r="I17" s="25"/>
    </row>
    <row r="18" spans="2:10" x14ac:dyDescent="0.25">
      <c r="B18" s="27" t="s">
        <v>53</v>
      </c>
      <c r="C18" s="26"/>
      <c r="D18" s="26"/>
      <c r="E18" s="26"/>
      <c r="F18" s="26"/>
      <c r="G18" s="26"/>
      <c r="H18" s="26"/>
    </row>
    <row r="19" spans="2:10" x14ac:dyDescent="0.25">
      <c r="B19" s="27" t="s">
        <v>54</v>
      </c>
      <c r="C19" s="26"/>
      <c r="D19" s="26"/>
      <c r="E19" s="26"/>
      <c r="F19" s="26"/>
      <c r="G19" s="26"/>
      <c r="H19" s="26"/>
    </row>
    <row r="20" spans="2:10" x14ac:dyDescent="0.25">
      <c r="B20" s="24" t="s">
        <v>55</v>
      </c>
      <c r="C20" s="25"/>
      <c r="D20" s="25"/>
      <c r="E20" s="25"/>
      <c r="F20" s="25"/>
      <c r="G20" s="25"/>
    </row>
    <row r="21" spans="2:10" x14ac:dyDescent="0.25">
      <c r="B21" s="27" t="s">
        <v>58</v>
      </c>
      <c r="C21" s="26"/>
      <c r="D21" s="26"/>
      <c r="E21" s="26"/>
      <c r="F21" s="26"/>
      <c r="G21" s="26"/>
      <c r="H21" s="26"/>
      <c r="I21" s="26"/>
      <c r="J21" s="26"/>
    </row>
    <row r="22" spans="2:10" x14ac:dyDescent="0.25">
      <c r="B22" s="22" t="s">
        <v>59</v>
      </c>
    </row>
    <row r="25" spans="2:10" x14ac:dyDescent="0.25">
      <c r="B25" s="25" t="s">
        <v>60</v>
      </c>
      <c r="C25" s="25"/>
      <c r="D25" s="25"/>
      <c r="E25" s="25"/>
      <c r="F25" s="25"/>
    </row>
    <row r="26" spans="2:10" x14ac:dyDescent="0.25">
      <c r="B26" s="26" t="s">
        <v>61</v>
      </c>
      <c r="C26" s="26"/>
      <c r="D26" s="26"/>
      <c r="E26" s="26"/>
      <c r="F26" s="26"/>
    </row>
    <row r="30" spans="2:10" x14ac:dyDescent="0.25">
      <c r="B30" t="s">
        <v>62</v>
      </c>
    </row>
    <row r="31" spans="2:10" x14ac:dyDescent="0.25">
      <c r="B31" s="22" t="s">
        <v>63</v>
      </c>
    </row>
    <row r="32" spans="2:10" x14ac:dyDescent="0.25">
      <c r="B32" s="22" t="s">
        <v>64</v>
      </c>
    </row>
    <row r="34" spans="2:2" x14ac:dyDescent="0.25">
      <c r="B34" t="s">
        <v>65</v>
      </c>
    </row>
    <row r="35" spans="2:2" x14ac:dyDescent="0.25">
      <c r="B35" s="22" t="s">
        <v>66</v>
      </c>
    </row>
    <row r="37" spans="2:2" x14ac:dyDescent="0.25">
      <c r="B37" t="s">
        <v>67</v>
      </c>
    </row>
    <row r="38" spans="2:2" x14ac:dyDescent="0.25">
      <c r="B38" s="22" t="s">
        <v>68</v>
      </c>
    </row>
    <row r="39" spans="2:2" x14ac:dyDescent="0.25">
      <c r="B39" s="22" t="s">
        <v>69</v>
      </c>
    </row>
    <row r="40" spans="2:2" x14ac:dyDescent="0.25">
      <c r="B40" s="22" t="s">
        <v>70</v>
      </c>
    </row>
    <row r="41" spans="2:2" x14ac:dyDescent="0.25">
      <c r="B41" s="22" t="s">
        <v>71</v>
      </c>
    </row>
    <row r="42" spans="2:2" x14ac:dyDescent="0.25">
      <c r="B42" s="22" t="s">
        <v>72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9FDB-72FE-4C92-AD14-A2B1229AB220}">
  <dimension ref="A1:U182"/>
  <sheetViews>
    <sheetView zoomScale="80" zoomScaleNormal="80" workbookViewId="0">
      <selection activeCell="L38" sqref="L38"/>
    </sheetView>
  </sheetViews>
  <sheetFormatPr baseColWidth="10" defaultColWidth="11.42578125" defaultRowHeight="15" x14ac:dyDescent="0.25"/>
  <sheetData>
    <row r="1" spans="1:20" x14ac:dyDescent="0.25">
      <c r="A1" s="34" t="s">
        <v>6</v>
      </c>
      <c r="B1" s="34" t="s">
        <v>7</v>
      </c>
      <c r="C1" s="34" t="s">
        <v>21</v>
      </c>
      <c r="D1" s="34" t="s">
        <v>11</v>
      </c>
      <c r="E1" s="34" t="s">
        <v>12</v>
      </c>
      <c r="F1" s="34" t="s">
        <v>13</v>
      </c>
      <c r="G1" s="34" t="s">
        <v>14</v>
      </c>
      <c r="I1" s="59" t="s">
        <v>21</v>
      </c>
      <c r="J1" s="59"/>
      <c r="K1" s="59"/>
      <c r="L1" s="59"/>
    </row>
    <row r="2" spans="1:20" x14ac:dyDescent="0.25">
      <c r="A2">
        <v>192</v>
      </c>
      <c r="B2" t="s">
        <v>36</v>
      </c>
      <c r="C2" s="6">
        <v>3</v>
      </c>
      <c r="D2" s="6">
        <v>0</v>
      </c>
      <c r="E2" s="6"/>
      <c r="F2" s="6" t="s">
        <v>30</v>
      </c>
      <c r="G2" s="6"/>
      <c r="I2" s="6">
        <v>0</v>
      </c>
      <c r="J2" s="6">
        <v>1</v>
      </c>
      <c r="K2" s="6">
        <v>2</v>
      </c>
      <c r="L2" s="6">
        <v>3</v>
      </c>
    </row>
    <row r="3" spans="1:20" x14ac:dyDescent="0.25">
      <c r="A3">
        <v>192</v>
      </c>
      <c r="B3" t="s">
        <v>36</v>
      </c>
      <c r="C3" s="6">
        <v>1</v>
      </c>
      <c r="D3" s="6">
        <v>0</v>
      </c>
      <c r="E3" s="6"/>
      <c r="F3" s="6" t="s">
        <v>30</v>
      </c>
      <c r="G3" s="6"/>
      <c r="I3" s="6">
        <f>COUNTIF($C$2:$C$1048576,I2)</f>
        <v>0</v>
      </c>
      <c r="J3" s="6">
        <f>COUNTIF($C$2:$C$1048576,J2)</f>
        <v>31</v>
      </c>
      <c r="K3" s="6">
        <f>COUNTIF($C$2:$C$1048576,K2)</f>
        <v>44</v>
      </c>
      <c r="L3" s="6">
        <f>COUNTIF($C$2:$C$1048576,L2)</f>
        <v>46</v>
      </c>
    </row>
    <row r="4" spans="1:20" x14ac:dyDescent="0.25">
      <c r="A4">
        <v>192</v>
      </c>
      <c r="B4" t="s">
        <v>36</v>
      </c>
      <c r="C4" s="6">
        <v>2</v>
      </c>
      <c r="D4" s="6">
        <v>0</v>
      </c>
      <c r="E4" s="6"/>
      <c r="F4" s="6"/>
      <c r="G4" s="6"/>
    </row>
    <row r="5" spans="1:20" x14ac:dyDescent="0.25">
      <c r="A5">
        <v>192</v>
      </c>
      <c r="B5" t="s">
        <v>36</v>
      </c>
      <c r="C5" s="6">
        <v>1</v>
      </c>
      <c r="D5" s="6">
        <v>0</v>
      </c>
      <c r="E5" s="6"/>
      <c r="F5" s="6"/>
      <c r="G5" s="6" t="s">
        <v>30</v>
      </c>
      <c r="I5" s="59" t="s">
        <v>11</v>
      </c>
      <c r="J5" s="59"/>
      <c r="K5" s="59"/>
      <c r="L5" s="59"/>
    </row>
    <row r="6" spans="1:20" x14ac:dyDescent="0.25">
      <c r="A6">
        <v>192</v>
      </c>
      <c r="B6" t="s">
        <v>36</v>
      </c>
      <c r="C6" s="6">
        <v>1</v>
      </c>
      <c r="D6" s="6">
        <v>0</v>
      </c>
      <c r="E6" s="6"/>
      <c r="F6" s="6"/>
      <c r="G6" s="6"/>
      <c r="I6" s="6">
        <v>0</v>
      </c>
      <c r="J6" s="6">
        <v>1</v>
      </c>
      <c r="K6" s="6">
        <v>2</v>
      </c>
      <c r="L6" s="6">
        <v>3</v>
      </c>
    </row>
    <row r="7" spans="1:20" x14ac:dyDescent="0.25">
      <c r="A7">
        <v>192</v>
      </c>
      <c r="B7" t="s">
        <v>36</v>
      </c>
      <c r="C7" s="6">
        <v>1</v>
      </c>
      <c r="D7" s="6">
        <v>0</v>
      </c>
      <c r="E7" s="6"/>
      <c r="F7" s="6" t="s">
        <v>30</v>
      </c>
      <c r="G7" s="6"/>
      <c r="I7" s="6">
        <f>COUNTIF($D$2:$D$1048576,I6)</f>
        <v>49</v>
      </c>
      <c r="J7" s="6">
        <f>COUNTIF($D$2:$D$1048576,J6)</f>
        <v>14</v>
      </c>
      <c r="K7" s="6">
        <f>COUNTIF($D$2:$D$1048576,K6)</f>
        <v>29</v>
      </c>
      <c r="L7" s="6">
        <f>COUNTIF($D$2:$D$1048576,L6)</f>
        <v>29</v>
      </c>
    </row>
    <row r="8" spans="1:20" x14ac:dyDescent="0.25">
      <c r="A8">
        <v>192</v>
      </c>
      <c r="B8" t="s">
        <v>36</v>
      </c>
      <c r="C8" s="6">
        <v>1</v>
      </c>
      <c r="D8" s="6">
        <v>0</v>
      </c>
      <c r="E8" s="6"/>
      <c r="F8" s="6" t="s">
        <v>30</v>
      </c>
      <c r="G8" s="6"/>
    </row>
    <row r="9" spans="1:20" x14ac:dyDescent="0.25">
      <c r="A9">
        <v>192</v>
      </c>
      <c r="B9" t="s">
        <v>36</v>
      </c>
      <c r="C9" s="6">
        <v>1</v>
      </c>
      <c r="D9" s="6">
        <v>0</v>
      </c>
      <c r="E9" s="6"/>
      <c r="F9" s="6" t="s">
        <v>30</v>
      </c>
      <c r="G9" s="6"/>
    </row>
    <row r="10" spans="1:20" x14ac:dyDescent="0.25">
      <c r="A10">
        <v>192</v>
      </c>
      <c r="B10" t="s">
        <v>36</v>
      </c>
      <c r="C10" s="6">
        <v>1</v>
      </c>
      <c r="D10" s="6">
        <v>0</v>
      </c>
      <c r="E10" s="6"/>
      <c r="F10" s="6" t="s">
        <v>30</v>
      </c>
      <c r="G10" s="6"/>
      <c r="J10" s="34" t="s">
        <v>21</v>
      </c>
      <c r="K10" s="34">
        <v>1</v>
      </c>
      <c r="L10" s="34">
        <v>2</v>
      </c>
      <c r="M10" s="34">
        <v>3</v>
      </c>
      <c r="P10" s="34" t="str">
        <f>I5</f>
        <v>Offline</v>
      </c>
      <c r="Q10" s="34">
        <v>0</v>
      </c>
      <c r="R10" s="34">
        <v>1</v>
      </c>
      <c r="S10" s="34">
        <v>2</v>
      </c>
      <c r="T10" s="34">
        <v>3</v>
      </c>
    </row>
    <row r="11" spans="1:20" x14ac:dyDescent="0.25">
      <c r="A11">
        <v>192</v>
      </c>
      <c r="B11" t="s">
        <v>36</v>
      </c>
      <c r="C11" s="6">
        <v>2</v>
      </c>
      <c r="D11" s="6">
        <v>0</v>
      </c>
      <c r="E11" s="6"/>
      <c r="F11" s="6" t="s">
        <v>30</v>
      </c>
      <c r="G11" s="6"/>
      <c r="I11" s="34" t="s">
        <v>12</v>
      </c>
      <c r="J11" s="6">
        <f>COUNTIF($E$2:$E$984,"x")</f>
        <v>30</v>
      </c>
      <c r="K11" s="6">
        <f>COUNTIFS($E$2:$E$984,"x",$C$2:$C$984,K10)</f>
        <v>2</v>
      </c>
      <c r="L11" s="6">
        <f>COUNTIFS($E$2:$E$984,"x",$C$2:$C$984,L10)</f>
        <v>10</v>
      </c>
      <c r="M11" s="6">
        <f>COUNTIFS($E$2:$E$984,"x",$C$2:$C$984,M10)</f>
        <v>18</v>
      </c>
      <c r="O11" s="34" t="s">
        <v>12</v>
      </c>
      <c r="P11" s="6">
        <f>COUNTIFS($E$2:$E$984,"x",$D$2:$D$984,"&gt;0")</f>
        <v>25</v>
      </c>
      <c r="Q11" s="6">
        <f>COUNTIFS($E$2:$E$984,"x",$D$2:$D$984,Q10)</f>
        <v>5</v>
      </c>
      <c r="R11" s="6">
        <f>COUNTIFS($E$2:$E$984,"x",$D$2:$D$984,R10)</f>
        <v>0</v>
      </c>
      <c r="S11" s="6">
        <f>COUNTIFS($E$2:$E$984,"x",$D$2:$D$984,S10)</f>
        <v>12</v>
      </c>
      <c r="T11" s="6">
        <f>COUNTIFS($E$2:$E$984,"x",$D$2:$D$984,T10)</f>
        <v>13</v>
      </c>
    </row>
    <row r="12" spans="1:20" x14ac:dyDescent="0.25">
      <c r="A12">
        <v>194</v>
      </c>
      <c r="B12" t="s">
        <v>18</v>
      </c>
      <c r="C12" s="3">
        <v>3</v>
      </c>
      <c r="D12" s="3">
        <v>0</v>
      </c>
      <c r="E12" s="4" t="s">
        <v>20</v>
      </c>
      <c r="F12" s="4" t="s">
        <v>20</v>
      </c>
      <c r="G12" s="4" t="s">
        <v>20</v>
      </c>
      <c r="I12" s="34" t="s">
        <v>13</v>
      </c>
      <c r="J12" s="6">
        <f>COUNTIF($F$2:$F$984,"x")</f>
        <v>70</v>
      </c>
      <c r="K12" s="6">
        <f>COUNTIFS($F$2:$F$984,"x",$C$2:$C$984,K10)</f>
        <v>17</v>
      </c>
      <c r="L12" s="6">
        <f>COUNTIFS($F$2:$F$984,"x",$C$2:$C$984,L10)</f>
        <v>23</v>
      </c>
      <c r="M12" s="6">
        <f>COUNTIFS($F$2:$F$984,"x",$C$2:$C$984,M10)</f>
        <v>30</v>
      </c>
      <c r="O12" s="34" t="s">
        <v>13</v>
      </c>
      <c r="P12" s="6">
        <f>COUNTIFS($F$2:$F$984,"x",$D$2:$D$984,"&gt;0")</f>
        <v>35</v>
      </c>
      <c r="Q12" s="6">
        <f>COUNTIFS($F$2:$F$984,"x",$D$2:$D$984,Q10)</f>
        <v>35</v>
      </c>
      <c r="R12" s="6">
        <f>COUNTIFS($F$2:$F$984,"x",$D$2:$D$984,R10)</f>
        <v>5</v>
      </c>
      <c r="S12" s="6">
        <f>COUNTIFS($F$2:$F$984,"x",$D$2:$D$984,S10)</f>
        <v>16</v>
      </c>
      <c r="T12" s="6">
        <f>COUNTIFS($F$2:$F$984,"x",$D$2:$D$984,T10)</f>
        <v>14</v>
      </c>
    </row>
    <row r="13" spans="1:20" x14ac:dyDescent="0.25">
      <c r="A13">
        <v>194</v>
      </c>
      <c r="B13" t="s">
        <v>18</v>
      </c>
      <c r="C13" s="3">
        <v>2</v>
      </c>
      <c r="D13" s="3">
        <v>0</v>
      </c>
      <c r="E13" s="4"/>
      <c r="F13" s="5"/>
      <c r="G13" s="4"/>
      <c r="I13" s="34" t="s">
        <v>14</v>
      </c>
      <c r="J13" s="6">
        <f>COUNTIF($G$2:$G$984,"x")</f>
        <v>42</v>
      </c>
      <c r="K13" s="6">
        <f>COUNTIFS($G$2:$G$984,"x",$C$2:$C$984,K10)</f>
        <v>6</v>
      </c>
      <c r="L13" s="6">
        <f>COUNTIFS($G$2:$G$984,"x",$C$2:$C$984,L10)</f>
        <v>14</v>
      </c>
      <c r="M13" s="6">
        <f>COUNTIFS($G$2:$G$984,"x",$C$2:$C$984,M10)</f>
        <v>22</v>
      </c>
      <c r="O13" s="34" t="s">
        <v>14</v>
      </c>
      <c r="P13" s="6">
        <f>COUNTIFS($G$2:$G$984,"x",$D$2:$D$984,"&gt;0")</f>
        <v>32</v>
      </c>
      <c r="Q13" s="6">
        <f>COUNTIFS($G$2:$G$984,"x",$D$2:$D$984,Q10)</f>
        <v>10</v>
      </c>
      <c r="R13" s="6">
        <f>COUNTIFS($G$2:$G$984,"x",$D$2:$D$984,R10)</f>
        <v>3</v>
      </c>
      <c r="S13" s="6">
        <f>COUNTIFS($G$2:$G$984,"x",$D$2:$D$984,S10)</f>
        <v>12</v>
      </c>
      <c r="T13" s="6">
        <f>COUNTIFS($G$2:$G$984,"x",$D$2:$D$984,T10)</f>
        <v>17</v>
      </c>
    </row>
    <row r="14" spans="1:20" x14ac:dyDescent="0.25">
      <c r="A14">
        <v>194</v>
      </c>
      <c r="B14" t="s">
        <v>18</v>
      </c>
      <c r="C14" s="3">
        <v>1</v>
      </c>
      <c r="D14" s="3">
        <v>0</v>
      </c>
      <c r="E14" s="4"/>
      <c r="F14" s="4" t="s">
        <v>20</v>
      </c>
      <c r="G14" s="4"/>
    </row>
    <row r="15" spans="1:20" x14ac:dyDescent="0.25">
      <c r="A15">
        <v>194</v>
      </c>
      <c r="B15" t="s">
        <v>18</v>
      </c>
      <c r="C15" s="3">
        <v>3</v>
      </c>
      <c r="D15" s="3">
        <v>0</v>
      </c>
      <c r="E15" s="4"/>
      <c r="F15" s="4" t="s">
        <v>20</v>
      </c>
      <c r="G15" s="4"/>
    </row>
    <row r="16" spans="1:20" x14ac:dyDescent="0.25">
      <c r="A16">
        <v>194</v>
      </c>
      <c r="B16" t="s">
        <v>18</v>
      </c>
      <c r="C16" s="3">
        <v>3</v>
      </c>
      <c r="D16" s="3">
        <v>0</v>
      </c>
      <c r="E16" s="4"/>
      <c r="F16" s="4" t="s">
        <v>20</v>
      </c>
      <c r="G16" s="4" t="s">
        <v>20</v>
      </c>
      <c r="J16" s="34" t="s">
        <v>21</v>
      </c>
      <c r="K16" s="34">
        <v>1</v>
      </c>
      <c r="L16" s="34">
        <v>2</v>
      </c>
      <c r="M16" s="34">
        <v>3</v>
      </c>
      <c r="P16" s="34" t="str">
        <f>P10</f>
        <v>Offline</v>
      </c>
      <c r="Q16" s="34">
        <v>0</v>
      </c>
      <c r="R16" s="34">
        <v>1</v>
      </c>
      <c r="S16" s="34">
        <v>2</v>
      </c>
      <c r="T16" s="34">
        <v>3</v>
      </c>
    </row>
    <row r="17" spans="1:21" x14ac:dyDescent="0.25">
      <c r="A17">
        <v>194</v>
      </c>
      <c r="B17" t="s">
        <v>18</v>
      </c>
      <c r="C17" s="3">
        <v>2</v>
      </c>
      <c r="D17" s="3">
        <v>0</v>
      </c>
      <c r="E17" s="4"/>
      <c r="F17" s="5"/>
      <c r="G17" s="4"/>
      <c r="I17" s="34" t="s">
        <v>22</v>
      </c>
      <c r="J17" s="6">
        <f>COUNTIFS(E2:E984,"x",F2:F984,"x")</f>
        <v>24</v>
      </c>
      <c r="K17" s="12">
        <f>COUNTIFS($E$2:$E$984,"x",$F$2:$F$984,"x",$C$2:$C$984,K16)</f>
        <v>1</v>
      </c>
      <c r="L17" s="12">
        <f>COUNTIFS($E$2:$E$984,"x",$F$2:$F$984,"x",$C$2:$C$984,L16)</f>
        <v>7</v>
      </c>
      <c r="M17" s="12">
        <f>COUNTIFS($E$2:$E$984,"x",$F$2:$F$984,"x",$C$2:$C$984,M16)</f>
        <v>16</v>
      </c>
      <c r="O17" s="34" t="s">
        <v>22</v>
      </c>
      <c r="P17" s="6">
        <f>COUNTIFS($D$2:$D$984,"&gt;0",$E$2:$E$984,"x",$F$2:$F$984,"x")</f>
        <v>19</v>
      </c>
      <c r="Q17" s="12">
        <f>COUNTIFS($E$2:$E$984,"x",$F$2:$F$984,"x",$D$2:$D$984,Q16)</f>
        <v>5</v>
      </c>
      <c r="R17" s="12">
        <f>COUNTIFS($E$2:$E$984,"x",$F$2:$F$984,"x",$D$2:$D$984,R16)</f>
        <v>0</v>
      </c>
      <c r="S17" s="12">
        <f>COUNTIFS($E$2:$E$984,"x",$F$2:$F$984,"x",$D$2:$D$984,S16)</f>
        <v>10</v>
      </c>
      <c r="T17" s="12">
        <f>COUNTIFS($E$2:$E$984,"x",$F$2:$F$984,"x",$D$2:$D$984,T16)</f>
        <v>9</v>
      </c>
    </row>
    <row r="18" spans="1:21" x14ac:dyDescent="0.25">
      <c r="A18">
        <v>194</v>
      </c>
      <c r="B18" t="s">
        <v>18</v>
      </c>
      <c r="C18" s="3">
        <v>2</v>
      </c>
      <c r="D18" s="3">
        <v>0</v>
      </c>
      <c r="E18" s="4"/>
      <c r="F18" s="4" t="s">
        <v>20</v>
      </c>
      <c r="G18" s="4"/>
      <c r="I18" s="34" t="s">
        <v>23</v>
      </c>
      <c r="J18" s="6">
        <f>COUNTIFS(E2:E984,"x",G2:G984,"x")</f>
        <v>21</v>
      </c>
      <c r="K18" s="12">
        <f>COUNTIFS($E$2:$E$984,"x",$G$2:$G$984,"x",$C$2:$C$984,K16)</f>
        <v>1</v>
      </c>
      <c r="L18" s="12">
        <f>COUNTIFS($E$2:$E$984,"x",$G$2:$G$984,"x",$C$2:$C$984,L16)</f>
        <v>7</v>
      </c>
      <c r="M18" s="12">
        <f>COUNTIFS($E$2:$E$984,"x",$G$2:$G$984,"x",$C$2:$C$984,M16)</f>
        <v>13</v>
      </c>
      <c r="O18" s="34" t="s">
        <v>23</v>
      </c>
      <c r="P18" s="6">
        <f>COUNTIFS($D$2:$D$984,"&gt;0",$E$2:$E$984,"x",$G$2:$G$984,"x")</f>
        <v>16</v>
      </c>
      <c r="Q18" s="12">
        <f>COUNTIFS($E$2:$E$984,"x",$G$2:$G$984,"x",$D$2:$D$984,Q16)</f>
        <v>5</v>
      </c>
      <c r="R18" s="12">
        <f>COUNTIFS($E$2:$E$984,"x",$G$2:$G$984,"x",$D$2:$D$984,R16)</f>
        <v>0</v>
      </c>
      <c r="S18" s="12">
        <f>COUNTIFS($E$2:$E$984,"x",$G$2:$G$984,"x",$D$2:$D$984,S16)</f>
        <v>8</v>
      </c>
      <c r="T18" s="12">
        <f>COUNTIFS($E$2:$E$984,"x",$G$2:$G$984,"x",$D$2:$D$984,T16)</f>
        <v>8</v>
      </c>
    </row>
    <row r="19" spans="1:21" x14ac:dyDescent="0.25">
      <c r="A19">
        <v>194</v>
      </c>
      <c r="B19" t="s">
        <v>18</v>
      </c>
      <c r="C19" s="3">
        <v>2</v>
      </c>
      <c r="D19" s="3">
        <v>0</v>
      </c>
      <c r="E19" s="4"/>
      <c r="F19" s="4" t="s">
        <v>20</v>
      </c>
      <c r="G19" s="4"/>
      <c r="I19" s="34" t="s">
        <v>24</v>
      </c>
      <c r="J19" s="6">
        <f>COUNTIFS(F2:F984,"x",G2:G984,"x")</f>
        <v>30</v>
      </c>
      <c r="K19" s="12">
        <f>COUNTIFS($G$2:$G$984,"x",$F$2:$F$984,"x",$C$2:$C$984,K16)</f>
        <v>5</v>
      </c>
      <c r="L19" s="12">
        <f>COUNTIFS($G$2:$G$984,"x",$F$2:$F$984,"x",$C$2:$C$984,L16)</f>
        <v>8</v>
      </c>
      <c r="M19" s="12">
        <f>COUNTIFS($G$2:$G$984,"x",$F$2:$F$984,"x",$C$2:$C$984,M16)</f>
        <v>17</v>
      </c>
      <c r="O19" s="34" t="s">
        <v>24</v>
      </c>
      <c r="P19" s="6">
        <f>COUNTIFS($D$2:$D$984,"&gt;0",$G$2:$G$984,"x",$F$2:$F$984,"x")</f>
        <v>21</v>
      </c>
      <c r="Q19" s="12">
        <f>COUNTIFS($G$2:$G$984,"x",$F$2:$F$984,"x",$D$2:$D$984,Q16)</f>
        <v>9</v>
      </c>
      <c r="R19" s="12">
        <f>COUNTIFS($G$2:$G$984,"x",$F$2:$F$984,"x",$D$2:$D$984,R16)</f>
        <v>3</v>
      </c>
      <c r="S19" s="12">
        <f>COUNTIFS($G$2:$G$984,"x",$F$2:$F$984,"x",$D$2:$D$984,S16)</f>
        <v>9</v>
      </c>
      <c r="T19" s="12">
        <f>COUNTIFS($G$2:$G$984,"x",$F$2:$F$984,"x",$D$2:$D$984,T16)</f>
        <v>9</v>
      </c>
    </row>
    <row r="20" spans="1:21" x14ac:dyDescent="0.25">
      <c r="A20">
        <v>194</v>
      </c>
      <c r="B20" t="s">
        <v>18</v>
      </c>
      <c r="C20" s="3">
        <v>2</v>
      </c>
      <c r="D20" s="3">
        <v>0</v>
      </c>
      <c r="E20" s="4"/>
      <c r="F20" s="4" t="s">
        <v>20</v>
      </c>
      <c r="G20" s="4"/>
    </row>
    <row r="21" spans="1:21" x14ac:dyDescent="0.25">
      <c r="A21">
        <v>194</v>
      </c>
      <c r="B21" t="s">
        <v>18</v>
      </c>
      <c r="C21" s="3">
        <v>2</v>
      </c>
      <c r="D21" s="3">
        <v>0</v>
      </c>
      <c r="E21" s="4"/>
      <c r="F21" s="4" t="s">
        <v>20</v>
      </c>
      <c r="G21" s="4"/>
      <c r="J21" s="34" t="s">
        <v>21</v>
      </c>
      <c r="K21" s="34">
        <v>1</v>
      </c>
      <c r="L21" s="34">
        <v>2</v>
      </c>
      <c r="M21" s="34">
        <v>3</v>
      </c>
      <c r="P21" s="34" t="str">
        <f>P16</f>
        <v>Offline</v>
      </c>
      <c r="Q21" s="34">
        <v>0</v>
      </c>
      <c r="R21" s="34">
        <v>1</v>
      </c>
      <c r="S21" s="34">
        <v>2</v>
      </c>
      <c r="T21" s="34">
        <v>3</v>
      </c>
    </row>
    <row r="22" spans="1:21" x14ac:dyDescent="0.25">
      <c r="A22">
        <v>195</v>
      </c>
      <c r="B22" t="s">
        <v>39</v>
      </c>
      <c r="C22" s="3">
        <v>3</v>
      </c>
      <c r="D22" s="3">
        <v>0</v>
      </c>
      <c r="E22" s="4"/>
      <c r="F22" s="5" t="s">
        <v>30</v>
      </c>
      <c r="G22" s="4"/>
      <c r="I22" s="34" t="s">
        <v>26</v>
      </c>
      <c r="J22" s="6">
        <f>COUNTIFS(E2:E984,"x",F2:F984,"x",G2:G984,"x")</f>
        <v>19</v>
      </c>
      <c r="K22" s="12">
        <f>COUNTIFS($E$2:$E$984,"x",$F$2:$F$984,"x",$C$2:$C$984,K21)</f>
        <v>1</v>
      </c>
      <c r="L22" s="12">
        <f>COUNTIFS($E$2:$E$984,"x",$F$2:$F$984,"x",$C$2:$C$984,L21)</f>
        <v>7</v>
      </c>
      <c r="M22" s="12">
        <f>COUNTIFS($E$2:$E$984,"x",$F$2:$F$984,"x",$C$2:$C$984,M21)</f>
        <v>16</v>
      </c>
      <c r="O22" s="34" t="s">
        <v>26</v>
      </c>
      <c r="P22" s="6">
        <f>COUNTIFS($D$2:$D$984,"&gt;0",$E$2:$E$984,"x",$F$2:$F$984,"x",$G$2:$G$984,"x")</f>
        <v>14</v>
      </c>
      <c r="Q22" s="12">
        <f>COUNTIFS($E$2:$E$984,"x",$F$2:$F$984,"x",$D$2:$D$984,Q21)</f>
        <v>5</v>
      </c>
      <c r="R22" s="12">
        <f>COUNTIFS($E$2:$E$984,"x",$F$2:$F$984,"x",$D$2:$D$984,R21)</f>
        <v>0</v>
      </c>
      <c r="S22" s="12">
        <f>COUNTIFS($E$2:$E$984,"x",$F$2:$F$984,"x",$D$2:$D$984,S21)</f>
        <v>10</v>
      </c>
      <c r="T22" s="12">
        <f>COUNTIFS($E$2:$E$984,"x",$F$2:$F$984,"x",$D$2:$D$984,T21)</f>
        <v>9</v>
      </c>
    </row>
    <row r="23" spans="1:21" x14ac:dyDescent="0.25">
      <c r="A23">
        <v>195</v>
      </c>
      <c r="B23" t="s">
        <v>39</v>
      </c>
      <c r="C23" s="3">
        <v>3</v>
      </c>
      <c r="D23" s="3">
        <v>0</v>
      </c>
      <c r="E23" s="4"/>
      <c r="F23" s="5" t="s">
        <v>30</v>
      </c>
      <c r="G23" s="4"/>
      <c r="I23" s="34" t="s">
        <v>27</v>
      </c>
      <c r="J23" s="6">
        <f>COUNTIFS(E3:E122,"",F3:F122,"",G3:G122,"")</f>
        <v>35</v>
      </c>
      <c r="K23" s="6">
        <f>COUNTIFS($E$2:$E$122,"",$F$2:$F$122,"",$G$2:$G$122,"",$C$2:$C$122,K21)</f>
        <v>12</v>
      </c>
      <c r="L23" s="6">
        <f>COUNTIFS($E$2:$E$122,"",$F$2:$F$122,"",$G$2:$G$122,"",$C$2:$C$122,L21)</f>
        <v>14</v>
      </c>
      <c r="M23" s="6">
        <f>COUNTIFS($E$2:$E$122,"",$F$2:$F$122,"",$G$2:$G$122,"",$C$2:$C$122,M21)</f>
        <v>9</v>
      </c>
      <c r="O23" s="34" t="s">
        <v>27</v>
      </c>
      <c r="P23" s="6">
        <f>COUNTIFS($D$2:$D$122,"&gt;0",$E$2:$E$122,"",$F$2:$F$122,"",$G$2:$G$122,"")</f>
        <v>22</v>
      </c>
      <c r="Q23" s="6">
        <f>COUNTIFS($E$2:$E$122,"",$F$2:$F$122,"",$G$2:$G$122,"",$D$2:$D$122,Q21)</f>
        <v>13</v>
      </c>
      <c r="R23" s="6">
        <f>COUNTIFS($E$2:$E$122,"",$F$2:$F$122,"",$G$2:$G$122,"",$D$2:$D$122,R21)</f>
        <v>9</v>
      </c>
      <c r="S23" s="6">
        <f>COUNTIFS($E$2:$E$122,"",$F$2:$F$122,"",$G$2:$G$122,"",$D$2:$D$122,S21)</f>
        <v>8</v>
      </c>
      <c r="T23" s="6">
        <f>COUNTIFS($E$2:$E$122,"",$F$2:$F$122,"",$G$2:$G$122,"",$D$2:$D$122,T21)</f>
        <v>5</v>
      </c>
    </row>
    <row r="24" spans="1:21" x14ac:dyDescent="0.25">
      <c r="A24">
        <v>195</v>
      </c>
      <c r="B24" t="s">
        <v>39</v>
      </c>
      <c r="C24" s="3">
        <v>3</v>
      </c>
      <c r="D24" s="3">
        <v>0</v>
      </c>
      <c r="E24" s="4"/>
      <c r="F24" s="5" t="s">
        <v>30</v>
      </c>
      <c r="G24" s="4"/>
    </row>
    <row r="25" spans="1:21" x14ac:dyDescent="0.25">
      <c r="A25">
        <v>195</v>
      </c>
      <c r="B25" t="s">
        <v>39</v>
      </c>
      <c r="C25" s="3">
        <v>3</v>
      </c>
      <c r="D25" s="3">
        <v>0</v>
      </c>
      <c r="E25" s="4"/>
      <c r="F25" s="5" t="s">
        <v>30</v>
      </c>
      <c r="G25" s="4"/>
    </row>
    <row r="26" spans="1:21" x14ac:dyDescent="0.25">
      <c r="A26">
        <v>195</v>
      </c>
      <c r="B26" t="s">
        <v>39</v>
      </c>
      <c r="C26" s="3">
        <v>2</v>
      </c>
      <c r="D26" s="3">
        <v>0</v>
      </c>
      <c r="E26" s="4"/>
      <c r="F26" s="5" t="s">
        <v>30</v>
      </c>
      <c r="G26" s="4"/>
    </row>
    <row r="27" spans="1:21" x14ac:dyDescent="0.25">
      <c r="A27">
        <v>195</v>
      </c>
      <c r="B27" t="s">
        <v>39</v>
      </c>
      <c r="C27" s="3">
        <v>2</v>
      </c>
      <c r="D27" s="3">
        <v>0</v>
      </c>
      <c r="E27" s="4"/>
      <c r="F27" s="5" t="s">
        <v>30</v>
      </c>
      <c r="G27" s="4"/>
      <c r="I27" s="34" t="str">
        <f>I1</f>
        <v>MS Teams</v>
      </c>
      <c r="J27">
        <v>1</v>
      </c>
      <c r="K27">
        <v>2</v>
      </c>
      <c r="L27">
        <v>3</v>
      </c>
    </row>
    <row r="28" spans="1:21" x14ac:dyDescent="0.25">
      <c r="A28">
        <v>195</v>
      </c>
      <c r="B28" t="s">
        <v>39</v>
      </c>
      <c r="C28" s="3">
        <v>1</v>
      </c>
      <c r="D28" s="3">
        <v>0</v>
      </c>
      <c r="E28" s="4"/>
      <c r="F28" s="5" t="s">
        <v>30</v>
      </c>
      <c r="G28" s="4"/>
      <c r="I28" s="34" t="str">
        <f>I5</f>
        <v>Offline</v>
      </c>
      <c r="J28">
        <f>COUNTIFS($C:$C,J27,$D:$D,"&gt;0")</f>
        <v>15</v>
      </c>
      <c r="K28">
        <f>COUNTIFS($C:$C,K27,$D:$D,"&gt;0")</f>
        <v>26</v>
      </c>
      <c r="L28">
        <f>COUNTIFS($C:$C,L27,$D:$D,"&gt;0")</f>
        <v>31</v>
      </c>
    </row>
    <row r="29" spans="1:21" x14ac:dyDescent="0.25">
      <c r="A29">
        <v>206</v>
      </c>
      <c r="B29" t="s">
        <v>25</v>
      </c>
      <c r="C29" s="3">
        <v>3</v>
      </c>
      <c r="D29" s="3">
        <v>3</v>
      </c>
      <c r="E29" s="4"/>
      <c r="F29" s="5"/>
      <c r="G29" s="4" t="s">
        <v>20</v>
      </c>
    </row>
    <row r="30" spans="1:21" x14ac:dyDescent="0.25">
      <c r="A30">
        <v>206</v>
      </c>
      <c r="B30" t="s">
        <v>25</v>
      </c>
      <c r="C30" s="3">
        <v>2</v>
      </c>
      <c r="D30" s="3">
        <v>3</v>
      </c>
      <c r="E30" s="4" t="s">
        <v>20</v>
      </c>
      <c r="F30" s="5"/>
      <c r="G30" s="4"/>
      <c r="I30" s="34" t="str">
        <f>I1</f>
        <v>MS Teams</v>
      </c>
      <c r="J30">
        <v>1</v>
      </c>
      <c r="K30">
        <v>1</v>
      </c>
      <c r="L30">
        <v>1</v>
      </c>
      <c r="M30">
        <v>1</v>
      </c>
      <c r="N30">
        <v>2</v>
      </c>
      <c r="O30">
        <v>2</v>
      </c>
      <c r="P30">
        <v>2</v>
      </c>
      <c r="Q30">
        <v>2</v>
      </c>
      <c r="R30">
        <v>3</v>
      </c>
      <c r="S30">
        <v>3</v>
      </c>
      <c r="T30">
        <v>3</v>
      </c>
      <c r="U30">
        <v>3</v>
      </c>
    </row>
    <row r="31" spans="1:21" x14ac:dyDescent="0.25">
      <c r="A31">
        <v>206</v>
      </c>
      <c r="B31" t="s">
        <v>25</v>
      </c>
      <c r="C31" s="3">
        <v>2</v>
      </c>
      <c r="D31" s="3">
        <v>2</v>
      </c>
      <c r="E31" s="4"/>
      <c r="F31" s="5" t="s">
        <v>20</v>
      </c>
      <c r="G31" s="4"/>
      <c r="I31" s="34" t="str">
        <f>I5</f>
        <v>Offline</v>
      </c>
      <c r="J31">
        <v>0</v>
      </c>
      <c r="K31">
        <v>1</v>
      </c>
      <c r="L31">
        <v>2</v>
      </c>
      <c r="M31">
        <v>3</v>
      </c>
      <c r="N31">
        <v>0</v>
      </c>
      <c r="O31">
        <v>1</v>
      </c>
      <c r="P31">
        <v>2</v>
      </c>
      <c r="Q31">
        <v>3</v>
      </c>
      <c r="R31">
        <v>0</v>
      </c>
      <c r="S31">
        <v>1</v>
      </c>
      <c r="T31">
        <v>2</v>
      </c>
      <c r="U31">
        <v>3</v>
      </c>
    </row>
    <row r="32" spans="1:21" x14ac:dyDescent="0.25">
      <c r="A32">
        <v>206</v>
      </c>
      <c r="B32" t="s">
        <v>25</v>
      </c>
      <c r="C32" s="3">
        <v>2</v>
      </c>
      <c r="D32" s="3">
        <v>3</v>
      </c>
      <c r="E32" s="4"/>
      <c r="F32" s="5"/>
      <c r="G32" s="4" t="s">
        <v>20</v>
      </c>
      <c r="I32" s="34" t="s">
        <v>10</v>
      </c>
      <c r="J32">
        <f t="shared" ref="J32:U32" si="0">COUNTIFS($C:$C,J30,$D:$D,J31)</f>
        <v>16</v>
      </c>
      <c r="K32">
        <f t="shared" si="0"/>
        <v>7</v>
      </c>
      <c r="L32">
        <f t="shared" si="0"/>
        <v>8</v>
      </c>
      <c r="M32">
        <f t="shared" si="0"/>
        <v>0</v>
      </c>
      <c r="N32">
        <f t="shared" si="0"/>
        <v>18</v>
      </c>
      <c r="O32">
        <f t="shared" si="0"/>
        <v>5</v>
      </c>
      <c r="P32">
        <f t="shared" si="0"/>
        <v>10</v>
      </c>
      <c r="Q32">
        <f t="shared" si="0"/>
        <v>11</v>
      </c>
      <c r="R32">
        <f t="shared" si="0"/>
        <v>15</v>
      </c>
      <c r="S32">
        <f t="shared" si="0"/>
        <v>2</v>
      </c>
      <c r="T32">
        <f t="shared" si="0"/>
        <v>11</v>
      </c>
      <c r="U32">
        <f t="shared" si="0"/>
        <v>18</v>
      </c>
    </row>
    <row r="33" spans="1:7" x14ac:dyDescent="0.25">
      <c r="A33">
        <v>206</v>
      </c>
      <c r="B33" t="s">
        <v>25</v>
      </c>
      <c r="C33" s="3">
        <v>3</v>
      </c>
      <c r="D33" s="3">
        <v>3</v>
      </c>
      <c r="E33" s="4" t="s">
        <v>20</v>
      </c>
      <c r="F33" s="5" t="s">
        <v>20</v>
      </c>
      <c r="G33" s="4"/>
    </row>
    <row r="34" spans="1:7" x14ac:dyDescent="0.25">
      <c r="A34">
        <v>206</v>
      </c>
      <c r="B34" t="s">
        <v>25</v>
      </c>
      <c r="C34" s="3">
        <v>3</v>
      </c>
      <c r="D34" s="3">
        <v>3</v>
      </c>
      <c r="E34" s="4" t="s">
        <v>20</v>
      </c>
      <c r="F34" s="5"/>
      <c r="G34" s="4"/>
    </row>
    <row r="35" spans="1:7" x14ac:dyDescent="0.25">
      <c r="A35">
        <v>228</v>
      </c>
      <c r="B35" t="s">
        <v>40</v>
      </c>
      <c r="C35" s="3">
        <v>3</v>
      </c>
      <c r="D35" s="3">
        <v>2</v>
      </c>
      <c r="E35" s="4" t="s">
        <v>30</v>
      </c>
      <c r="F35" s="5" t="s">
        <v>30</v>
      </c>
      <c r="G35" s="4" t="s">
        <v>30</v>
      </c>
    </row>
    <row r="36" spans="1:7" x14ac:dyDescent="0.25">
      <c r="A36">
        <v>228</v>
      </c>
      <c r="B36" t="s">
        <v>40</v>
      </c>
      <c r="C36" s="3">
        <v>2</v>
      </c>
      <c r="D36" s="3">
        <v>2</v>
      </c>
      <c r="E36" s="4" t="s">
        <v>30</v>
      </c>
      <c r="F36" s="5" t="s">
        <v>30</v>
      </c>
      <c r="G36" s="4" t="s">
        <v>30</v>
      </c>
    </row>
    <row r="37" spans="1:7" x14ac:dyDescent="0.25">
      <c r="A37">
        <v>228</v>
      </c>
      <c r="B37" t="s">
        <v>40</v>
      </c>
      <c r="C37" s="3">
        <v>2</v>
      </c>
      <c r="D37" s="3">
        <v>0</v>
      </c>
      <c r="E37" s="4" t="s">
        <v>30</v>
      </c>
      <c r="F37" s="5" t="s">
        <v>30</v>
      </c>
      <c r="G37" s="4" t="s">
        <v>30</v>
      </c>
    </row>
    <row r="38" spans="1:7" x14ac:dyDescent="0.25">
      <c r="A38">
        <v>228</v>
      </c>
      <c r="B38" t="s">
        <v>40</v>
      </c>
      <c r="C38" s="3">
        <v>1</v>
      </c>
      <c r="D38" s="3">
        <v>1</v>
      </c>
      <c r="E38" s="4"/>
      <c r="F38" s="5"/>
      <c r="G38" s="4"/>
    </row>
    <row r="39" spans="1:7" x14ac:dyDescent="0.25">
      <c r="A39">
        <v>228</v>
      </c>
      <c r="B39" t="s">
        <v>40</v>
      </c>
      <c r="C39" s="3">
        <v>1</v>
      </c>
      <c r="D39" s="3">
        <v>0</v>
      </c>
      <c r="E39" s="4"/>
      <c r="F39" s="5"/>
      <c r="G39" s="4"/>
    </row>
    <row r="40" spans="1:7" x14ac:dyDescent="0.25">
      <c r="A40">
        <v>228</v>
      </c>
      <c r="B40" t="s">
        <v>40</v>
      </c>
      <c r="C40" s="3">
        <v>1</v>
      </c>
      <c r="D40" s="3">
        <v>0</v>
      </c>
      <c r="E40" s="4"/>
      <c r="F40" s="5"/>
      <c r="G40" s="4"/>
    </row>
    <row r="41" spans="1:7" x14ac:dyDescent="0.25">
      <c r="A41">
        <v>222</v>
      </c>
      <c r="B41" t="s">
        <v>41</v>
      </c>
      <c r="C41" s="3">
        <v>3</v>
      </c>
      <c r="D41" s="3">
        <v>3</v>
      </c>
      <c r="E41" s="4" t="s">
        <v>20</v>
      </c>
      <c r="F41" s="4" t="s">
        <v>20</v>
      </c>
      <c r="G41" s="4"/>
    </row>
    <row r="42" spans="1:7" x14ac:dyDescent="0.25">
      <c r="A42">
        <v>222</v>
      </c>
      <c r="B42" t="s">
        <v>41</v>
      </c>
      <c r="C42" s="3">
        <v>2</v>
      </c>
      <c r="D42" s="3">
        <v>3</v>
      </c>
      <c r="E42" s="4" t="s">
        <v>20</v>
      </c>
      <c r="F42" s="4" t="s">
        <v>20</v>
      </c>
      <c r="G42" s="4"/>
    </row>
    <row r="43" spans="1:7" x14ac:dyDescent="0.25">
      <c r="A43">
        <v>222</v>
      </c>
      <c r="B43" t="s">
        <v>41</v>
      </c>
      <c r="C43" s="3">
        <v>1</v>
      </c>
      <c r="D43" s="3">
        <v>2</v>
      </c>
      <c r="E43" s="4" t="s">
        <v>20</v>
      </c>
      <c r="F43" s="5"/>
      <c r="G43" s="4"/>
    </row>
    <row r="44" spans="1:7" x14ac:dyDescent="0.25">
      <c r="A44">
        <v>222</v>
      </c>
      <c r="B44" t="s">
        <v>41</v>
      </c>
      <c r="C44" s="3">
        <v>3</v>
      </c>
      <c r="D44" s="3">
        <v>3</v>
      </c>
      <c r="E44" s="4"/>
      <c r="F44" s="5"/>
      <c r="G44" s="4" t="s">
        <v>20</v>
      </c>
    </row>
    <row r="45" spans="1:7" x14ac:dyDescent="0.25">
      <c r="A45">
        <v>222</v>
      </c>
      <c r="B45" t="s">
        <v>41</v>
      </c>
      <c r="C45" s="3">
        <v>2</v>
      </c>
      <c r="D45" s="3">
        <v>3</v>
      </c>
      <c r="E45" s="4"/>
      <c r="F45" s="5"/>
      <c r="G45" s="4" t="s">
        <v>20</v>
      </c>
    </row>
    <row r="46" spans="1:7" x14ac:dyDescent="0.25">
      <c r="A46">
        <v>222</v>
      </c>
      <c r="B46" t="s">
        <v>41</v>
      </c>
      <c r="C46" s="3">
        <v>3</v>
      </c>
      <c r="D46" s="3">
        <v>3</v>
      </c>
      <c r="E46" s="4"/>
      <c r="F46" s="5"/>
      <c r="G46" s="4" t="s">
        <v>20</v>
      </c>
    </row>
    <row r="47" spans="1:7" x14ac:dyDescent="0.25">
      <c r="A47">
        <v>222</v>
      </c>
      <c r="B47" t="s">
        <v>41</v>
      </c>
      <c r="C47" s="3">
        <v>3</v>
      </c>
      <c r="D47" s="3">
        <v>2</v>
      </c>
      <c r="E47" s="4"/>
      <c r="F47" s="5"/>
      <c r="G47" s="4" t="s">
        <v>20</v>
      </c>
    </row>
    <row r="48" spans="1:7" x14ac:dyDescent="0.25">
      <c r="A48">
        <v>222</v>
      </c>
      <c r="B48" t="s">
        <v>41</v>
      </c>
      <c r="C48" s="3">
        <v>2</v>
      </c>
      <c r="D48" s="3">
        <v>2</v>
      </c>
      <c r="E48" s="4"/>
      <c r="F48" s="5"/>
      <c r="G48" s="4" t="s">
        <v>20</v>
      </c>
    </row>
    <row r="49" spans="1:7" x14ac:dyDescent="0.25">
      <c r="A49">
        <v>222</v>
      </c>
      <c r="B49" t="s">
        <v>41</v>
      </c>
      <c r="C49" s="3">
        <v>3</v>
      </c>
      <c r="D49" s="3">
        <v>2</v>
      </c>
      <c r="E49" s="4"/>
      <c r="F49" s="5"/>
      <c r="G49" s="4" t="s">
        <v>20</v>
      </c>
    </row>
    <row r="50" spans="1:7" x14ac:dyDescent="0.25">
      <c r="A50">
        <v>221</v>
      </c>
      <c r="B50" t="s">
        <v>28</v>
      </c>
      <c r="C50" s="3">
        <v>2</v>
      </c>
      <c r="D50" s="3">
        <v>3</v>
      </c>
      <c r="E50" s="4" t="s">
        <v>20</v>
      </c>
      <c r="F50" s="4" t="s">
        <v>20</v>
      </c>
      <c r="G50" s="4" t="s">
        <v>20</v>
      </c>
    </row>
    <row r="51" spans="1:7" x14ac:dyDescent="0.25">
      <c r="A51">
        <v>221</v>
      </c>
      <c r="B51" t="s">
        <v>28</v>
      </c>
      <c r="C51" s="3">
        <v>2</v>
      </c>
      <c r="D51" s="3">
        <v>2</v>
      </c>
      <c r="E51" s="4" t="s">
        <v>20</v>
      </c>
      <c r="F51" s="4" t="s">
        <v>20</v>
      </c>
      <c r="G51" s="4"/>
    </row>
    <row r="52" spans="1:7" x14ac:dyDescent="0.25">
      <c r="A52">
        <v>221</v>
      </c>
      <c r="B52" t="s">
        <v>28</v>
      </c>
      <c r="C52" s="3">
        <v>1</v>
      </c>
      <c r="D52" s="3">
        <v>2</v>
      </c>
      <c r="E52" s="4"/>
      <c r="F52" s="5" t="s">
        <v>20</v>
      </c>
      <c r="G52" s="4"/>
    </row>
    <row r="53" spans="1:7" x14ac:dyDescent="0.25">
      <c r="A53">
        <v>221</v>
      </c>
      <c r="B53" t="s">
        <v>28</v>
      </c>
      <c r="C53" s="3">
        <v>1</v>
      </c>
      <c r="D53" s="3">
        <v>2</v>
      </c>
      <c r="E53" s="4"/>
      <c r="F53" s="5" t="s">
        <v>20</v>
      </c>
      <c r="G53" s="4"/>
    </row>
    <row r="54" spans="1:7" x14ac:dyDescent="0.25">
      <c r="A54">
        <v>221</v>
      </c>
      <c r="B54" t="s">
        <v>28</v>
      </c>
      <c r="C54" s="3">
        <v>1</v>
      </c>
      <c r="D54" s="3">
        <v>1</v>
      </c>
      <c r="E54" s="4"/>
      <c r="F54" s="5"/>
      <c r="G54" s="4"/>
    </row>
    <row r="55" spans="1:7" x14ac:dyDescent="0.25">
      <c r="A55">
        <v>208</v>
      </c>
      <c r="B55" t="s">
        <v>29</v>
      </c>
      <c r="C55" s="3">
        <v>2</v>
      </c>
      <c r="D55" s="3">
        <v>2</v>
      </c>
      <c r="E55" s="4"/>
      <c r="F55" s="5" t="s">
        <v>30</v>
      </c>
      <c r="G55" s="4"/>
    </row>
    <row r="56" spans="1:7" x14ac:dyDescent="0.25">
      <c r="A56">
        <v>208</v>
      </c>
      <c r="B56" t="s">
        <v>29</v>
      </c>
      <c r="C56" s="3">
        <v>2</v>
      </c>
      <c r="D56" s="3">
        <v>1</v>
      </c>
      <c r="E56" s="4"/>
      <c r="F56" s="5" t="s">
        <v>30</v>
      </c>
      <c r="G56" s="4" t="s">
        <v>30</v>
      </c>
    </row>
    <row r="57" spans="1:7" x14ac:dyDescent="0.25">
      <c r="A57">
        <v>208</v>
      </c>
      <c r="B57" t="s">
        <v>29</v>
      </c>
      <c r="C57" s="3">
        <v>1</v>
      </c>
      <c r="D57" s="3">
        <v>2</v>
      </c>
      <c r="E57" s="4"/>
      <c r="F57" s="5"/>
      <c r="G57" s="4"/>
    </row>
    <row r="58" spans="1:7" x14ac:dyDescent="0.25">
      <c r="A58">
        <v>208</v>
      </c>
      <c r="B58" t="s">
        <v>29</v>
      </c>
      <c r="C58" s="3">
        <v>3</v>
      </c>
      <c r="D58" s="3">
        <v>2</v>
      </c>
      <c r="E58" s="4" t="s">
        <v>30</v>
      </c>
      <c r="F58" s="5" t="s">
        <v>30</v>
      </c>
      <c r="G58" s="4" t="s">
        <v>20</v>
      </c>
    </row>
    <row r="59" spans="1:7" x14ac:dyDescent="0.25">
      <c r="A59">
        <v>208</v>
      </c>
      <c r="B59" t="s">
        <v>29</v>
      </c>
      <c r="C59" s="3">
        <v>3</v>
      </c>
      <c r="D59" s="3">
        <v>2</v>
      </c>
      <c r="E59" s="4" t="s">
        <v>20</v>
      </c>
      <c r="F59" s="5" t="s">
        <v>30</v>
      </c>
      <c r="G59" s="4" t="s">
        <v>20</v>
      </c>
    </row>
    <row r="60" spans="1:7" x14ac:dyDescent="0.25">
      <c r="A60">
        <v>208</v>
      </c>
      <c r="B60" t="s">
        <v>29</v>
      </c>
      <c r="C60" s="3">
        <v>2</v>
      </c>
      <c r="D60" s="3">
        <v>1</v>
      </c>
      <c r="E60" s="4"/>
      <c r="F60" s="5" t="s">
        <v>30</v>
      </c>
      <c r="G60" s="4" t="s">
        <v>20</v>
      </c>
    </row>
    <row r="61" spans="1:7" x14ac:dyDescent="0.25">
      <c r="A61">
        <v>208</v>
      </c>
      <c r="B61" t="s">
        <v>29</v>
      </c>
      <c r="C61" s="3">
        <v>3</v>
      </c>
      <c r="D61" s="3">
        <v>2</v>
      </c>
      <c r="E61" s="4" t="s">
        <v>20</v>
      </c>
      <c r="F61" s="5" t="s">
        <v>20</v>
      </c>
      <c r="G61" s="4"/>
    </row>
    <row r="62" spans="1:7" x14ac:dyDescent="0.25">
      <c r="A62">
        <v>208</v>
      </c>
      <c r="B62" t="s">
        <v>29</v>
      </c>
      <c r="C62" s="3">
        <v>2</v>
      </c>
      <c r="D62" s="3">
        <v>3</v>
      </c>
      <c r="E62" s="4" t="s">
        <v>30</v>
      </c>
      <c r="F62" s="5"/>
      <c r="G62" s="4" t="s">
        <v>20</v>
      </c>
    </row>
    <row r="63" spans="1:7" x14ac:dyDescent="0.25">
      <c r="A63">
        <v>208</v>
      </c>
      <c r="B63" t="s">
        <v>29</v>
      </c>
      <c r="C63" s="3">
        <v>2</v>
      </c>
      <c r="D63" s="3">
        <v>3</v>
      </c>
      <c r="E63" s="4" t="s">
        <v>20</v>
      </c>
      <c r="F63" s="5"/>
      <c r="G63" s="4" t="s">
        <v>30</v>
      </c>
    </row>
    <row r="64" spans="1:7" x14ac:dyDescent="0.25">
      <c r="A64">
        <v>208</v>
      </c>
      <c r="B64" t="s">
        <v>29</v>
      </c>
      <c r="C64" s="3">
        <v>1</v>
      </c>
      <c r="D64" s="3">
        <v>2</v>
      </c>
      <c r="E64" s="4"/>
      <c r="F64" s="5"/>
      <c r="G64" s="4"/>
    </row>
    <row r="65" spans="1:7" x14ac:dyDescent="0.25">
      <c r="A65">
        <v>220</v>
      </c>
      <c r="B65" t="s">
        <v>32</v>
      </c>
      <c r="C65" s="3">
        <v>3</v>
      </c>
      <c r="D65" s="3">
        <v>3</v>
      </c>
      <c r="E65" s="4" t="s">
        <v>20</v>
      </c>
      <c r="F65" s="5" t="s">
        <v>20</v>
      </c>
      <c r="G65" s="4" t="s">
        <v>20</v>
      </c>
    </row>
    <row r="66" spans="1:7" x14ac:dyDescent="0.25">
      <c r="A66">
        <v>220</v>
      </c>
      <c r="B66" t="s">
        <v>32</v>
      </c>
      <c r="C66" s="3">
        <v>3</v>
      </c>
      <c r="D66" s="3">
        <v>3</v>
      </c>
      <c r="E66" s="4" t="s">
        <v>20</v>
      </c>
      <c r="F66" s="5" t="s">
        <v>20</v>
      </c>
      <c r="G66" s="4" t="s">
        <v>20</v>
      </c>
    </row>
    <row r="67" spans="1:7" x14ac:dyDescent="0.25">
      <c r="A67">
        <v>220</v>
      </c>
      <c r="B67" t="s">
        <v>32</v>
      </c>
      <c r="C67" s="3">
        <v>3</v>
      </c>
      <c r="D67" s="3">
        <v>3</v>
      </c>
      <c r="E67" s="4"/>
      <c r="F67" s="5"/>
      <c r="G67" s="4"/>
    </row>
    <row r="68" spans="1:7" x14ac:dyDescent="0.25">
      <c r="A68">
        <v>220</v>
      </c>
      <c r="B68" t="s">
        <v>32</v>
      </c>
      <c r="C68" s="3">
        <v>2</v>
      </c>
      <c r="D68" s="3">
        <v>1</v>
      </c>
      <c r="E68" s="4"/>
      <c r="F68" s="5"/>
      <c r="G68" s="4"/>
    </row>
    <row r="69" spans="1:7" x14ac:dyDescent="0.25">
      <c r="A69">
        <v>220</v>
      </c>
      <c r="B69" t="s">
        <v>32</v>
      </c>
      <c r="C69" s="3">
        <v>1</v>
      </c>
      <c r="D69" s="3">
        <v>2</v>
      </c>
      <c r="E69" s="4" t="s">
        <v>20</v>
      </c>
      <c r="F69" s="5" t="s">
        <v>20</v>
      </c>
      <c r="G69" s="4" t="s">
        <v>20</v>
      </c>
    </row>
    <row r="70" spans="1:7" x14ac:dyDescent="0.25">
      <c r="A70">
        <v>204</v>
      </c>
      <c r="B70" t="s">
        <v>42</v>
      </c>
      <c r="C70" s="3">
        <v>2</v>
      </c>
      <c r="D70" s="3">
        <v>3</v>
      </c>
      <c r="E70" s="4"/>
      <c r="F70" s="5"/>
      <c r="G70" s="4" t="s">
        <v>30</v>
      </c>
    </row>
    <row r="71" spans="1:7" x14ac:dyDescent="0.25">
      <c r="A71">
        <v>204</v>
      </c>
      <c r="B71" t="s">
        <v>42</v>
      </c>
      <c r="C71" s="3">
        <v>2</v>
      </c>
      <c r="D71" s="3">
        <v>3</v>
      </c>
      <c r="E71" s="4" t="s">
        <v>30</v>
      </c>
      <c r="F71" s="5" t="s">
        <v>30</v>
      </c>
      <c r="G71" s="4" t="s">
        <v>30</v>
      </c>
    </row>
    <row r="72" spans="1:7" x14ac:dyDescent="0.25">
      <c r="A72">
        <v>204</v>
      </c>
      <c r="B72" t="s">
        <v>42</v>
      </c>
      <c r="C72" s="3">
        <v>2</v>
      </c>
      <c r="D72" s="3">
        <v>3</v>
      </c>
      <c r="E72" s="4"/>
      <c r="F72" s="5"/>
      <c r="G72" s="4"/>
    </row>
    <row r="73" spans="1:7" x14ac:dyDescent="0.25">
      <c r="A73">
        <v>204</v>
      </c>
      <c r="B73" t="s">
        <v>42</v>
      </c>
      <c r="C73" s="3">
        <v>3</v>
      </c>
      <c r="D73" s="3">
        <v>3</v>
      </c>
      <c r="E73" s="4"/>
      <c r="F73" s="5"/>
      <c r="G73" s="4"/>
    </row>
    <row r="74" spans="1:7" x14ac:dyDescent="0.25">
      <c r="A74">
        <v>204</v>
      </c>
      <c r="B74" t="s">
        <v>42</v>
      </c>
      <c r="C74" s="3">
        <v>1</v>
      </c>
      <c r="D74" s="3">
        <v>1</v>
      </c>
      <c r="E74" s="4"/>
      <c r="F74" s="5"/>
      <c r="G74" s="4"/>
    </row>
    <row r="75" spans="1:7" x14ac:dyDescent="0.25">
      <c r="A75">
        <v>204</v>
      </c>
      <c r="B75" t="s">
        <v>42</v>
      </c>
      <c r="C75" s="3">
        <v>1</v>
      </c>
      <c r="D75" s="3">
        <v>2</v>
      </c>
      <c r="E75" s="4"/>
      <c r="F75" s="5"/>
      <c r="G75" s="4"/>
    </row>
    <row r="76" spans="1:7" x14ac:dyDescent="0.25">
      <c r="A76">
        <v>204</v>
      </c>
      <c r="B76" t="s">
        <v>42</v>
      </c>
      <c r="C76" s="3">
        <v>3</v>
      </c>
      <c r="D76" s="3">
        <v>1</v>
      </c>
      <c r="E76" s="4"/>
      <c r="F76" s="5"/>
      <c r="G76" s="4"/>
    </row>
    <row r="77" spans="1:7" x14ac:dyDescent="0.25">
      <c r="A77">
        <v>204</v>
      </c>
      <c r="B77" t="s">
        <v>42</v>
      </c>
      <c r="C77" s="3">
        <v>3</v>
      </c>
      <c r="D77" s="3">
        <v>2</v>
      </c>
      <c r="E77" s="4" t="s">
        <v>30</v>
      </c>
      <c r="F77" s="5" t="s">
        <v>30</v>
      </c>
      <c r="G77" s="4" t="s">
        <v>30</v>
      </c>
    </row>
    <row r="78" spans="1:7" x14ac:dyDescent="0.25">
      <c r="A78">
        <v>204</v>
      </c>
      <c r="B78" t="s">
        <v>42</v>
      </c>
      <c r="C78" s="3">
        <v>2</v>
      </c>
      <c r="D78" s="3">
        <v>2</v>
      </c>
      <c r="E78" s="4"/>
      <c r="F78" s="5"/>
      <c r="G78" s="4"/>
    </row>
    <row r="79" spans="1:7" x14ac:dyDescent="0.25">
      <c r="A79">
        <v>204</v>
      </c>
      <c r="B79" t="s">
        <v>42</v>
      </c>
      <c r="C79" s="3">
        <v>1</v>
      </c>
      <c r="D79" s="3">
        <v>1</v>
      </c>
      <c r="E79" s="4"/>
      <c r="F79" s="5"/>
      <c r="G79" s="4"/>
    </row>
    <row r="80" spans="1:7" x14ac:dyDescent="0.25">
      <c r="A80">
        <v>205</v>
      </c>
      <c r="B80" t="s">
        <v>33</v>
      </c>
      <c r="C80" s="3">
        <v>3</v>
      </c>
      <c r="D80" s="3">
        <v>3</v>
      </c>
      <c r="E80" s="4"/>
      <c r="F80" s="5" t="s">
        <v>20</v>
      </c>
      <c r="G80" s="4"/>
    </row>
    <row r="81" spans="1:7" x14ac:dyDescent="0.25">
      <c r="A81">
        <v>205</v>
      </c>
      <c r="B81" t="s">
        <v>33</v>
      </c>
      <c r="C81" s="3">
        <v>2</v>
      </c>
      <c r="D81" s="3">
        <v>2</v>
      </c>
      <c r="E81" s="4"/>
      <c r="F81" s="5" t="s">
        <v>20</v>
      </c>
      <c r="G81" s="4" t="s">
        <v>20</v>
      </c>
    </row>
    <row r="82" spans="1:7" x14ac:dyDescent="0.25">
      <c r="A82">
        <v>205</v>
      </c>
      <c r="B82" t="s">
        <v>33</v>
      </c>
      <c r="C82" s="3">
        <v>1</v>
      </c>
      <c r="D82" s="3">
        <v>1</v>
      </c>
      <c r="E82" s="4"/>
      <c r="F82" s="5" t="s">
        <v>20</v>
      </c>
      <c r="G82" s="4" t="s">
        <v>20</v>
      </c>
    </row>
    <row r="83" spans="1:7" x14ac:dyDescent="0.25">
      <c r="A83">
        <v>205</v>
      </c>
      <c r="B83" t="s">
        <v>33</v>
      </c>
      <c r="C83" s="3">
        <v>3</v>
      </c>
      <c r="D83" s="3">
        <v>3</v>
      </c>
      <c r="E83" s="4"/>
      <c r="F83" s="5" t="s">
        <v>20</v>
      </c>
      <c r="G83" s="4" t="s">
        <v>20</v>
      </c>
    </row>
    <row r="84" spans="1:7" x14ac:dyDescent="0.25">
      <c r="A84">
        <v>205</v>
      </c>
      <c r="B84" t="s">
        <v>33</v>
      </c>
      <c r="C84" s="3">
        <v>1</v>
      </c>
      <c r="D84" s="3">
        <v>2</v>
      </c>
      <c r="E84" s="4"/>
      <c r="F84" s="5" t="s">
        <v>20</v>
      </c>
      <c r="G84" s="4"/>
    </row>
    <row r="85" spans="1:7" x14ac:dyDescent="0.25">
      <c r="A85">
        <v>205</v>
      </c>
      <c r="B85" t="s">
        <v>33</v>
      </c>
      <c r="C85" s="3">
        <v>2</v>
      </c>
      <c r="D85" s="3">
        <v>2</v>
      </c>
      <c r="E85" s="4"/>
      <c r="F85" s="5"/>
      <c r="G85" s="4"/>
    </row>
    <row r="86" spans="1:7" x14ac:dyDescent="0.25">
      <c r="A86">
        <v>205</v>
      </c>
      <c r="B86" t="s">
        <v>33</v>
      </c>
      <c r="C86" s="3">
        <v>2</v>
      </c>
      <c r="D86" s="3">
        <v>1</v>
      </c>
      <c r="E86" s="4"/>
      <c r="F86" s="5" t="s">
        <v>20</v>
      </c>
      <c r="G86" s="4"/>
    </row>
    <row r="87" spans="1:7" x14ac:dyDescent="0.25">
      <c r="A87">
        <v>205</v>
      </c>
      <c r="B87" t="s">
        <v>33</v>
      </c>
      <c r="C87" s="3">
        <v>1</v>
      </c>
      <c r="D87" s="3">
        <v>1</v>
      </c>
      <c r="E87" s="4"/>
      <c r="F87" s="5"/>
      <c r="G87" s="4"/>
    </row>
    <row r="88" spans="1:7" x14ac:dyDescent="0.25">
      <c r="A88">
        <v>205</v>
      </c>
      <c r="B88" t="s">
        <v>33</v>
      </c>
      <c r="C88" s="3">
        <v>3</v>
      </c>
      <c r="D88" s="3">
        <v>2</v>
      </c>
      <c r="E88" s="4" t="s">
        <v>20</v>
      </c>
      <c r="F88" s="5"/>
      <c r="G88" s="4"/>
    </row>
    <row r="89" spans="1:7" x14ac:dyDescent="0.25">
      <c r="A89">
        <v>227</v>
      </c>
      <c r="B89" t="s">
        <v>43</v>
      </c>
      <c r="C89" s="4">
        <v>3</v>
      </c>
      <c r="D89" s="4">
        <v>0</v>
      </c>
      <c r="E89" s="4" t="s">
        <v>30</v>
      </c>
      <c r="F89" s="5" t="s">
        <v>30</v>
      </c>
      <c r="G89" s="4" t="s">
        <v>30</v>
      </c>
    </row>
    <row r="90" spans="1:7" x14ac:dyDescent="0.25">
      <c r="A90">
        <v>227</v>
      </c>
      <c r="B90" t="s">
        <v>43</v>
      </c>
      <c r="C90" s="4">
        <v>3</v>
      </c>
      <c r="D90" s="4">
        <v>0</v>
      </c>
      <c r="E90" s="4" t="s">
        <v>30</v>
      </c>
      <c r="F90" s="5" t="s">
        <v>30</v>
      </c>
      <c r="G90" s="4" t="s">
        <v>30</v>
      </c>
    </row>
    <row r="91" spans="1:7" x14ac:dyDescent="0.25">
      <c r="A91">
        <v>227</v>
      </c>
      <c r="B91" t="s">
        <v>43</v>
      </c>
      <c r="C91" s="4">
        <v>3</v>
      </c>
      <c r="D91" s="4">
        <v>0</v>
      </c>
      <c r="E91" s="4" t="s">
        <v>30</v>
      </c>
      <c r="F91" s="5" t="s">
        <v>30</v>
      </c>
      <c r="G91" s="4" t="s">
        <v>30</v>
      </c>
    </row>
    <row r="92" spans="1:7" x14ac:dyDescent="0.25">
      <c r="A92">
        <v>227</v>
      </c>
      <c r="B92" t="s">
        <v>43</v>
      </c>
      <c r="C92" s="4">
        <v>1</v>
      </c>
      <c r="D92" s="4">
        <v>0</v>
      </c>
      <c r="E92" s="4"/>
      <c r="F92" s="5"/>
      <c r="G92" s="4"/>
    </row>
    <row r="93" spans="1:7" x14ac:dyDescent="0.25">
      <c r="A93">
        <v>227</v>
      </c>
      <c r="B93" t="s">
        <v>43</v>
      </c>
      <c r="C93" s="4">
        <v>1</v>
      </c>
      <c r="D93" s="4">
        <v>0</v>
      </c>
      <c r="E93" s="4"/>
      <c r="F93" s="5" t="s">
        <v>30</v>
      </c>
      <c r="G93" s="4" t="s">
        <v>30</v>
      </c>
    </row>
    <row r="94" spans="1:7" x14ac:dyDescent="0.25">
      <c r="A94">
        <v>227</v>
      </c>
      <c r="B94" t="s">
        <v>43</v>
      </c>
      <c r="C94" s="4">
        <v>1</v>
      </c>
      <c r="D94" s="4">
        <v>0</v>
      </c>
      <c r="E94" s="4"/>
      <c r="F94" s="5" t="s">
        <v>30</v>
      </c>
      <c r="G94" s="4" t="s">
        <v>30</v>
      </c>
    </row>
    <row r="95" spans="1:7" x14ac:dyDescent="0.25">
      <c r="A95">
        <v>227</v>
      </c>
      <c r="B95" t="s">
        <v>43</v>
      </c>
      <c r="C95" s="4">
        <v>1</v>
      </c>
      <c r="D95" s="4">
        <v>0</v>
      </c>
      <c r="E95" s="4"/>
      <c r="F95" s="5" t="s">
        <v>30</v>
      </c>
      <c r="G95" s="4"/>
    </row>
    <row r="96" spans="1:7" x14ac:dyDescent="0.25">
      <c r="A96">
        <v>227</v>
      </c>
      <c r="B96" t="s">
        <v>43</v>
      </c>
      <c r="C96" s="4">
        <v>1</v>
      </c>
      <c r="D96" s="4">
        <v>0</v>
      </c>
      <c r="E96" s="4"/>
      <c r="F96" s="5" t="s">
        <v>30</v>
      </c>
      <c r="G96" s="4" t="s">
        <v>30</v>
      </c>
    </row>
    <row r="97" spans="1:7" x14ac:dyDescent="0.25">
      <c r="A97">
        <v>227</v>
      </c>
      <c r="B97" t="s">
        <v>43</v>
      </c>
      <c r="C97" s="4">
        <v>2</v>
      </c>
      <c r="D97" s="4">
        <v>0</v>
      </c>
      <c r="E97" s="4"/>
      <c r="F97" s="5"/>
      <c r="G97" s="4"/>
    </row>
    <row r="98" spans="1:7" x14ac:dyDescent="0.25">
      <c r="A98">
        <v>227</v>
      </c>
      <c r="B98" t="s">
        <v>43</v>
      </c>
      <c r="C98" s="4">
        <v>2</v>
      </c>
      <c r="D98" s="4">
        <v>0</v>
      </c>
      <c r="E98" s="4"/>
      <c r="F98" s="5" t="s">
        <v>30</v>
      </c>
      <c r="G98" s="4"/>
    </row>
    <row r="99" spans="1:7" x14ac:dyDescent="0.25">
      <c r="A99">
        <v>259</v>
      </c>
      <c r="B99" t="s">
        <v>44</v>
      </c>
      <c r="C99" s="3">
        <v>3</v>
      </c>
      <c r="D99" s="3">
        <v>1</v>
      </c>
      <c r="E99" s="4"/>
      <c r="F99" s="5"/>
      <c r="G99" s="4"/>
    </row>
    <row r="100" spans="1:7" x14ac:dyDescent="0.25">
      <c r="A100">
        <v>259</v>
      </c>
      <c r="B100" t="s">
        <v>44</v>
      </c>
      <c r="C100" s="3">
        <v>3</v>
      </c>
      <c r="D100" s="3">
        <v>0</v>
      </c>
      <c r="E100" s="4"/>
      <c r="F100" s="4" t="s">
        <v>20</v>
      </c>
      <c r="G100" s="4"/>
    </row>
    <row r="101" spans="1:7" x14ac:dyDescent="0.25">
      <c r="A101">
        <v>259</v>
      </c>
      <c r="B101" t="s">
        <v>44</v>
      </c>
      <c r="C101" s="3">
        <v>3</v>
      </c>
      <c r="D101" s="3">
        <v>0</v>
      </c>
      <c r="E101" s="4"/>
      <c r="F101" s="5"/>
      <c r="G101" s="4"/>
    </row>
    <row r="102" spans="1:7" x14ac:dyDescent="0.25">
      <c r="A102">
        <v>259</v>
      </c>
      <c r="B102" t="s">
        <v>44</v>
      </c>
      <c r="C102" s="3">
        <v>2</v>
      </c>
      <c r="D102" s="3">
        <v>0</v>
      </c>
      <c r="E102" s="4"/>
      <c r="F102" s="4" t="s">
        <v>20</v>
      </c>
      <c r="G102" s="4"/>
    </row>
    <row r="103" spans="1:7" x14ac:dyDescent="0.25">
      <c r="A103">
        <v>259</v>
      </c>
      <c r="B103" t="s">
        <v>44</v>
      </c>
      <c r="C103" s="3">
        <v>2</v>
      </c>
      <c r="D103" s="3">
        <v>0</v>
      </c>
      <c r="E103" s="4"/>
      <c r="F103" s="5"/>
      <c r="G103" s="4"/>
    </row>
    <row r="104" spans="1:7" x14ac:dyDescent="0.25">
      <c r="A104">
        <v>259</v>
      </c>
      <c r="B104" t="s">
        <v>44</v>
      </c>
      <c r="C104" s="3">
        <v>2</v>
      </c>
      <c r="D104" s="3">
        <v>0</v>
      </c>
      <c r="E104" s="4"/>
      <c r="F104" s="4" t="s">
        <v>20</v>
      </c>
      <c r="G104" s="4"/>
    </row>
    <row r="105" spans="1:7" x14ac:dyDescent="0.25">
      <c r="A105">
        <v>259</v>
      </c>
      <c r="B105" t="s">
        <v>44</v>
      </c>
      <c r="C105" s="3">
        <v>2</v>
      </c>
      <c r="D105" s="3">
        <v>0</v>
      </c>
      <c r="E105" s="4"/>
      <c r="F105" s="5"/>
      <c r="G105" s="4"/>
    </row>
    <row r="106" spans="1:7" x14ac:dyDescent="0.25">
      <c r="A106">
        <v>259</v>
      </c>
      <c r="B106" t="s">
        <v>44</v>
      </c>
      <c r="C106" s="3">
        <v>2</v>
      </c>
      <c r="D106" s="3">
        <v>0</v>
      </c>
      <c r="E106" s="4"/>
      <c r="F106" s="5"/>
      <c r="G106" s="4"/>
    </row>
    <row r="107" spans="1:7" x14ac:dyDescent="0.25">
      <c r="A107">
        <v>259</v>
      </c>
      <c r="B107" t="s">
        <v>44</v>
      </c>
      <c r="C107" s="3">
        <v>3</v>
      </c>
      <c r="D107" s="3">
        <v>0</v>
      </c>
      <c r="E107" s="4"/>
      <c r="F107" s="4" t="s">
        <v>20</v>
      </c>
      <c r="G107" s="4"/>
    </row>
    <row r="108" spans="1:7" x14ac:dyDescent="0.25">
      <c r="A108">
        <v>259</v>
      </c>
      <c r="B108" t="s">
        <v>44</v>
      </c>
      <c r="C108" s="3">
        <v>3</v>
      </c>
      <c r="D108" s="3">
        <v>0</v>
      </c>
      <c r="E108" s="4"/>
      <c r="F108" s="5"/>
      <c r="G108" s="4"/>
    </row>
    <row r="109" spans="1:7" x14ac:dyDescent="0.25">
      <c r="A109">
        <v>256</v>
      </c>
      <c r="B109" t="s">
        <v>34</v>
      </c>
      <c r="C109" s="3">
        <v>3</v>
      </c>
      <c r="D109" s="3">
        <v>3</v>
      </c>
      <c r="E109" s="4" t="s">
        <v>20</v>
      </c>
      <c r="F109" s="4" t="s">
        <v>20</v>
      </c>
      <c r="G109" s="4" t="s">
        <v>20</v>
      </c>
    </row>
    <row r="110" spans="1:7" x14ac:dyDescent="0.25">
      <c r="A110">
        <v>256</v>
      </c>
      <c r="B110" t="s">
        <v>34</v>
      </c>
      <c r="C110" s="3">
        <v>2</v>
      </c>
      <c r="D110" s="3">
        <v>3</v>
      </c>
      <c r="E110" s="4" t="s">
        <v>20</v>
      </c>
      <c r="F110" s="4" t="s">
        <v>20</v>
      </c>
      <c r="G110" s="4" t="s">
        <v>20</v>
      </c>
    </row>
    <row r="111" spans="1:7" x14ac:dyDescent="0.25">
      <c r="A111">
        <v>256</v>
      </c>
      <c r="B111" t="s">
        <v>34</v>
      </c>
      <c r="C111" s="3">
        <v>1</v>
      </c>
      <c r="D111" s="3">
        <v>1</v>
      </c>
      <c r="E111" s="4"/>
      <c r="F111" s="4" t="s">
        <v>20</v>
      </c>
      <c r="G111" s="4"/>
    </row>
    <row r="112" spans="1:7" x14ac:dyDescent="0.25">
      <c r="A112">
        <v>256</v>
      </c>
      <c r="B112" t="s">
        <v>34</v>
      </c>
      <c r="C112" s="3">
        <v>3</v>
      </c>
      <c r="D112" s="3">
        <v>3</v>
      </c>
      <c r="E112" s="4"/>
      <c r="F112" s="5"/>
      <c r="G112" s="4"/>
    </row>
    <row r="113" spans="1:7" x14ac:dyDescent="0.25">
      <c r="A113">
        <v>256</v>
      </c>
      <c r="B113" t="s">
        <v>34</v>
      </c>
      <c r="C113" s="3">
        <v>2</v>
      </c>
      <c r="D113" s="3">
        <v>1</v>
      </c>
      <c r="E113" s="4"/>
      <c r="F113" s="5"/>
      <c r="G113" s="4"/>
    </row>
    <row r="114" spans="1:7" x14ac:dyDescent="0.25">
      <c r="A114">
        <v>256</v>
      </c>
      <c r="B114" t="s">
        <v>34</v>
      </c>
      <c r="C114" s="3">
        <v>2</v>
      </c>
      <c r="D114" s="3">
        <v>2</v>
      </c>
      <c r="E114" s="4"/>
      <c r="F114" s="5"/>
      <c r="G114" s="4"/>
    </row>
    <row r="115" spans="1:7" x14ac:dyDescent="0.25">
      <c r="A115">
        <v>256</v>
      </c>
      <c r="B115" t="s">
        <v>34</v>
      </c>
      <c r="C115" s="3">
        <v>2</v>
      </c>
      <c r="D115" s="3">
        <v>2</v>
      </c>
      <c r="E115" s="4"/>
      <c r="F115" s="5"/>
      <c r="G115" s="4"/>
    </row>
    <row r="116" spans="1:7" x14ac:dyDescent="0.25">
      <c r="A116">
        <v>256</v>
      </c>
      <c r="B116" t="s">
        <v>34</v>
      </c>
      <c r="C116" s="3">
        <v>3</v>
      </c>
      <c r="D116" s="3">
        <v>3</v>
      </c>
      <c r="E116" s="4"/>
      <c r="F116" s="5"/>
      <c r="G116" s="4"/>
    </row>
    <row r="117" spans="1:7" x14ac:dyDescent="0.25">
      <c r="A117">
        <v>256</v>
      </c>
      <c r="B117" t="s">
        <v>34</v>
      </c>
      <c r="C117" s="3">
        <v>3</v>
      </c>
      <c r="D117" s="3">
        <v>2</v>
      </c>
      <c r="E117" s="4"/>
      <c r="F117" s="5"/>
      <c r="G117" s="4"/>
    </row>
    <row r="118" spans="1:7" x14ac:dyDescent="0.25">
      <c r="A118">
        <v>256</v>
      </c>
      <c r="B118" t="s">
        <v>34</v>
      </c>
      <c r="C118" s="3">
        <v>3</v>
      </c>
      <c r="D118" s="3">
        <v>3</v>
      </c>
      <c r="E118" s="4"/>
      <c r="F118" s="4" t="s">
        <v>30</v>
      </c>
      <c r="G118" s="4"/>
    </row>
    <row r="119" spans="1:7" x14ac:dyDescent="0.25">
      <c r="A119">
        <v>233</v>
      </c>
      <c r="B119" t="s">
        <v>35</v>
      </c>
      <c r="C119" s="3">
        <v>3</v>
      </c>
      <c r="D119" s="3">
        <v>2</v>
      </c>
      <c r="E119" s="4" t="s">
        <v>20</v>
      </c>
      <c r="F119" s="5" t="s">
        <v>20</v>
      </c>
      <c r="G119" s="4" t="s">
        <v>20</v>
      </c>
    </row>
    <row r="120" spans="1:7" x14ac:dyDescent="0.25">
      <c r="A120">
        <v>233</v>
      </c>
      <c r="B120" t="s">
        <v>35</v>
      </c>
      <c r="C120" s="3">
        <v>3</v>
      </c>
      <c r="D120" s="3">
        <v>2</v>
      </c>
      <c r="E120" s="4" t="s">
        <v>20</v>
      </c>
      <c r="F120" s="5" t="s">
        <v>20</v>
      </c>
      <c r="G120" s="4" t="s">
        <v>20</v>
      </c>
    </row>
    <row r="121" spans="1:7" x14ac:dyDescent="0.25">
      <c r="A121">
        <v>233</v>
      </c>
      <c r="B121" t="s">
        <v>35</v>
      </c>
      <c r="C121" s="3">
        <v>3</v>
      </c>
      <c r="D121" s="3">
        <v>3</v>
      </c>
      <c r="E121" s="4"/>
      <c r="F121" s="5" t="s">
        <v>20</v>
      </c>
      <c r="G121" s="4" t="s">
        <v>20</v>
      </c>
    </row>
    <row r="122" spans="1:7" x14ac:dyDescent="0.25">
      <c r="A122">
        <v>233</v>
      </c>
      <c r="B122" t="s">
        <v>35</v>
      </c>
      <c r="C122" s="3">
        <v>3</v>
      </c>
      <c r="D122" s="3">
        <v>3</v>
      </c>
      <c r="E122" s="4"/>
      <c r="F122" s="5" t="s">
        <v>20</v>
      </c>
      <c r="G122" s="4" t="s">
        <v>20</v>
      </c>
    </row>
    <row r="123" spans="1:7" x14ac:dyDescent="0.25">
      <c r="C123" s="6"/>
      <c r="D123" s="6"/>
      <c r="E123" s="6"/>
      <c r="F123" s="6"/>
      <c r="G123" s="6"/>
    </row>
    <row r="124" spans="1:7" x14ac:dyDescent="0.25">
      <c r="C124" s="6"/>
      <c r="D124" s="6"/>
      <c r="E124" s="6"/>
      <c r="F124" s="6"/>
      <c r="G124" s="6"/>
    </row>
    <row r="125" spans="1:7" x14ac:dyDescent="0.25">
      <c r="C125" s="6"/>
      <c r="D125" s="6"/>
      <c r="E125" s="6"/>
      <c r="F125" s="6"/>
      <c r="G125" s="6"/>
    </row>
    <row r="126" spans="1:7" x14ac:dyDescent="0.25">
      <c r="C126" s="6"/>
      <c r="D126" s="6"/>
      <c r="E126" s="6"/>
      <c r="F126" s="6"/>
      <c r="G126" s="6"/>
    </row>
    <row r="127" spans="1:7" x14ac:dyDescent="0.25">
      <c r="C127" s="6"/>
      <c r="D127" s="6"/>
      <c r="E127" s="6"/>
      <c r="F127" s="6"/>
      <c r="G127" s="6"/>
    </row>
    <row r="128" spans="1:7" x14ac:dyDescent="0.25">
      <c r="C128" s="6"/>
      <c r="D128" s="6"/>
      <c r="E128" s="6"/>
      <c r="F128" s="6"/>
      <c r="G128" s="6"/>
    </row>
    <row r="129" spans="3:7" x14ac:dyDescent="0.25">
      <c r="C129" s="6"/>
      <c r="D129" s="6"/>
      <c r="E129" s="6"/>
      <c r="F129" s="6"/>
      <c r="G129" s="6"/>
    </row>
    <row r="130" spans="3:7" x14ac:dyDescent="0.25">
      <c r="C130" s="6"/>
      <c r="D130" s="6"/>
      <c r="E130" s="6"/>
      <c r="F130" s="6"/>
      <c r="G130" s="6"/>
    </row>
    <row r="131" spans="3:7" x14ac:dyDescent="0.25">
      <c r="C131" s="6"/>
      <c r="D131" s="6"/>
      <c r="E131" s="6"/>
      <c r="F131" s="6"/>
      <c r="G131" s="6"/>
    </row>
    <row r="132" spans="3:7" x14ac:dyDescent="0.25">
      <c r="C132" s="6"/>
      <c r="D132" s="6"/>
      <c r="E132" s="6"/>
      <c r="F132" s="6"/>
      <c r="G132" s="6"/>
    </row>
    <row r="133" spans="3:7" x14ac:dyDescent="0.25">
      <c r="C133" s="6"/>
      <c r="D133" s="6"/>
      <c r="E133" s="6"/>
      <c r="F133" s="6"/>
      <c r="G133" s="6"/>
    </row>
    <row r="134" spans="3:7" x14ac:dyDescent="0.25">
      <c r="C134" s="6"/>
      <c r="D134" s="6"/>
      <c r="E134" s="6"/>
      <c r="F134" s="6"/>
      <c r="G134" s="6"/>
    </row>
    <row r="135" spans="3:7" x14ac:dyDescent="0.25">
      <c r="C135" s="6"/>
      <c r="D135" s="6"/>
      <c r="E135" s="6"/>
      <c r="F135" s="6"/>
      <c r="G135" s="6"/>
    </row>
    <row r="136" spans="3:7" x14ac:dyDescent="0.25">
      <c r="C136" s="6"/>
      <c r="D136" s="6"/>
      <c r="E136" s="6"/>
      <c r="F136" s="6"/>
      <c r="G136" s="6"/>
    </row>
    <row r="137" spans="3:7" x14ac:dyDescent="0.25">
      <c r="C137" s="6"/>
      <c r="D137" s="6"/>
      <c r="E137" s="6"/>
      <c r="F137" s="6"/>
      <c r="G137" s="6"/>
    </row>
    <row r="138" spans="3:7" x14ac:dyDescent="0.25">
      <c r="C138" s="6"/>
      <c r="D138" s="6"/>
      <c r="E138" s="6"/>
      <c r="F138" s="6"/>
      <c r="G138" s="6"/>
    </row>
    <row r="139" spans="3:7" x14ac:dyDescent="0.25">
      <c r="C139" s="6"/>
      <c r="D139" s="6"/>
      <c r="E139" s="6"/>
      <c r="F139" s="6"/>
      <c r="G139" s="6"/>
    </row>
    <row r="140" spans="3:7" x14ac:dyDescent="0.25">
      <c r="C140" s="6"/>
      <c r="D140" s="6"/>
      <c r="E140" s="6"/>
      <c r="F140" s="6"/>
      <c r="G140" s="6"/>
    </row>
    <row r="141" spans="3:7" x14ac:dyDescent="0.25">
      <c r="C141" s="6"/>
      <c r="D141" s="6"/>
      <c r="E141" s="6"/>
      <c r="F141" s="6"/>
      <c r="G141" s="6"/>
    </row>
    <row r="142" spans="3:7" x14ac:dyDescent="0.25">
      <c r="C142" s="6"/>
      <c r="D142" s="6"/>
      <c r="E142" s="6"/>
      <c r="F142" s="6"/>
      <c r="G142" s="6"/>
    </row>
    <row r="143" spans="3:7" x14ac:dyDescent="0.25">
      <c r="C143" s="6"/>
      <c r="D143" s="6"/>
      <c r="E143" s="6"/>
      <c r="F143" s="6"/>
      <c r="G143" s="6"/>
    </row>
    <row r="144" spans="3:7" x14ac:dyDescent="0.25">
      <c r="C144" s="6"/>
      <c r="D144" s="6"/>
      <c r="E144" s="6"/>
      <c r="F144" s="6"/>
      <c r="G144" s="6"/>
    </row>
    <row r="145" spans="3:7" x14ac:dyDescent="0.25">
      <c r="C145" s="6"/>
      <c r="D145" s="6"/>
      <c r="E145" s="6"/>
      <c r="F145" s="6"/>
      <c r="G145" s="6"/>
    </row>
    <row r="146" spans="3:7" x14ac:dyDescent="0.25">
      <c r="C146" s="6"/>
      <c r="D146" s="6"/>
      <c r="E146" s="6"/>
      <c r="F146" s="6"/>
      <c r="G146" s="6"/>
    </row>
    <row r="147" spans="3:7" x14ac:dyDescent="0.25">
      <c r="C147" s="6"/>
      <c r="D147" s="6"/>
      <c r="E147" s="6"/>
      <c r="F147" s="6"/>
      <c r="G147" s="6"/>
    </row>
    <row r="148" spans="3:7" x14ac:dyDescent="0.25">
      <c r="C148" s="6"/>
      <c r="D148" s="6"/>
      <c r="E148" s="6"/>
      <c r="F148" s="6"/>
      <c r="G148" s="6"/>
    </row>
    <row r="149" spans="3:7" x14ac:dyDescent="0.25">
      <c r="C149" s="6"/>
      <c r="D149" s="6"/>
      <c r="E149" s="6"/>
      <c r="F149" s="6"/>
      <c r="G149" s="6"/>
    </row>
    <row r="150" spans="3:7" x14ac:dyDescent="0.25">
      <c r="C150" s="6"/>
      <c r="D150" s="6"/>
      <c r="E150" s="6"/>
      <c r="F150" s="6"/>
      <c r="G150" s="6"/>
    </row>
    <row r="151" spans="3:7" x14ac:dyDescent="0.25">
      <c r="C151" s="6"/>
      <c r="D151" s="6"/>
      <c r="E151" s="6"/>
      <c r="F151" s="6"/>
      <c r="G151" s="6"/>
    </row>
    <row r="152" spans="3:7" x14ac:dyDescent="0.25">
      <c r="C152" s="6"/>
      <c r="D152" s="6"/>
      <c r="E152" s="6"/>
      <c r="F152" s="6"/>
      <c r="G152" s="6"/>
    </row>
    <row r="153" spans="3:7" x14ac:dyDescent="0.25">
      <c r="C153" s="6"/>
      <c r="D153" s="6"/>
      <c r="E153" s="6"/>
      <c r="F153" s="6"/>
      <c r="G153" s="6"/>
    </row>
    <row r="154" spans="3:7" x14ac:dyDescent="0.25">
      <c r="C154" s="6"/>
      <c r="D154" s="6"/>
      <c r="E154" s="6"/>
      <c r="F154" s="6"/>
      <c r="G154" s="6"/>
    </row>
    <row r="155" spans="3:7" x14ac:dyDescent="0.25">
      <c r="C155" s="6"/>
      <c r="D155" s="6"/>
      <c r="E155" s="6"/>
      <c r="F155" s="6"/>
      <c r="G155" s="6"/>
    </row>
    <row r="156" spans="3:7" x14ac:dyDescent="0.25">
      <c r="C156" s="6"/>
      <c r="D156" s="6"/>
      <c r="E156" s="6"/>
      <c r="F156" s="6"/>
      <c r="G156" s="6"/>
    </row>
    <row r="157" spans="3:7" x14ac:dyDescent="0.25">
      <c r="C157" s="6"/>
      <c r="D157" s="6"/>
      <c r="E157" s="6"/>
      <c r="F157" s="6"/>
      <c r="G157" s="6"/>
    </row>
    <row r="158" spans="3:7" x14ac:dyDescent="0.25">
      <c r="C158" s="6"/>
      <c r="D158" s="6"/>
      <c r="E158" s="6"/>
      <c r="F158" s="6"/>
      <c r="G158" s="6"/>
    </row>
    <row r="159" spans="3:7" x14ac:dyDescent="0.25">
      <c r="C159" s="6"/>
      <c r="D159" s="6"/>
      <c r="E159" s="6"/>
      <c r="F159" s="6"/>
      <c r="G159" s="6"/>
    </row>
    <row r="160" spans="3:7" x14ac:dyDescent="0.25">
      <c r="C160" s="6"/>
      <c r="D160" s="6"/>
      <c r="E160" s="6"/>
      <c r="F160" s="6"/>
      <c r="G160" s="6"/>
    </row>
    <row r="161" spans="3:7" x14ac:dyDescent="0.25">
      <c r="C161" s="6"/>
      <c r="D161" s="6"/>
      <c r="E161" s="6"/>
      <c r="F161" s="6"/>
      <c r="G161" s="6"/>
    </row>
    <row r="162" spans="3:7" x14ac:dyDescent="0.25">
      <c r="C162" s="6"/>
      <c r="D162" s="6"/>
      <c r="E162" s="6"/>
      <c r="F162" s="6"/>
      <c r="G162" s="6"/>
    </row>
    <row r="163" spans="3:7" x14ac:dyDescent="0.25">
      <c r="C163" s="6"/>
      <c r="D163" s="6"/>
      <c r="E163" s="6"/>
      <c r="F163" s="6"/>
      <c r="G163" s="6"/>
    </row>
    <row r="164" spans="3:7" x14ac:dyDescent="0.25">
      <c r="C164" s="6"/>
      <c r="D164" s="6"/>
      <c r="E164" s="6"/>
      <c r="F164" s="6"/>
      <c r="G164" s="6"/>
    </row>
    <row r="165" spans="3:7" x14ac:dyDescent="0.25">
      <c r="C165" s="6"/>
      <c r="D165" s="6"/>
      <c r="E165" s="6"/>
      <c r="F165" s="6"/>
      <c r="G165" s="6"/>
    </row>
    <row r="166" spans="3:7" x14ac:dyDescent="0.25">
      <c r="C166" s="6"/>
      <c r="D166" s="6"/>
      <c r="E166" s="6"/>
      <c r="F166" s="6"/>
      <c r="G166" s="6"/>
    </row>
    <row r="167" spans="3:7" x14ac:dyDescent="0.25">
      <c r="C167" s="6"/>
      <c r="D167" s="6"/>
      <c r="E167" s="6"/>
      <c r="F167" s="6"/>
      <c r="G167" s="6"/>
    </row>
    <row r="168" spans="3:7" x14ac:dyDescent="0.25">
      <c r="C168" s="6"/>
      <c r="D168" s="6"/>
      <c r="E168" s="6"/>
      <c r="F168" s="6"/>
      <c r="G168" s="6"/>
    </row>
    <row r="169" spans="3:7" x14ac:dyDescent="0.25">
      <c r="C169" s="6"/>
      <c r="D169" s="6"/>
      <c r="E169" s="6"/>
      <c r="F169" s="6"/>
      <c r="G169" s="6"/>
    </row>
    <row r="170" spans="3:7" x14ac:dyDescent="0.25">
      <c r="C170" s="6"/>
      <c r="D170" s="6"/>
      <c r="E170" s="6"/>
      <c r="F170" s="6"/>
      <c r="G170" s="6"/>
    </row>
    <row r="171" spans="3:7" x14ac:dyDescent="0.25">
      <c r="C171" s="6"/>
      <c r="D171" s="6"/>
      <c r="E171" s="6"/>
      <c r="F171" s="6"/>
      <c r="G171" s="6"/>
    </row>
    <row r="172" spans="3:7" x14ac:dyDescent="0.25">
      <c r="C172" s="6"/>
      <c r="D172" s="6"/>
      <c r="E172" s="6"/>
      <c r="F172" s="6"/>
      <c r="G172" s="6"/>
    </row>
    <row r="173" spans="3:7" x14ac:dyDescent="0.25">
      <c r="C173" s="6"/>
      <c r="D173" s="6"/>
      <c r="E173" s="6"/>
      <c r="F173" s="6"/>
      <c r="G173" s="6"/>
    </row>
    <row r="174" spans="3:7" x14ac:dyDescent="0.25">
      <c r="C174" s="6"/>
      <c r="D174" s="6"/>
      <c r="E174" s="6"/>
      <c r="F174" s="6"/>
      <c r="G174" s="6"/>
    </row>
    <row r="175" spans="3:7" x14ac:dyDescent="0.25">
      <c r="C175" s="6"/>
      <c r="D175" s="6"/>
      <c r="E175" s="6"/>
      <c r="F175" s="6"/>
      <c r="G175" s="6"/>
    </row>
    <row r="176" spans="3:7" x14ac:dyDescent="0.25">
      <c r="C176" s="6"/>
      <c r="D176" s="6"/>
      <c r="E176" s="6"/>
      <c r="F176" s="6"/>
      <c r="G176" s="6"/>
    </row>
    <row r="177" spans="3:7" x14ac:dyDescent="0.25">
      <c r="C177" s="6"/>
      <c r="D177" s="6"/>
      <c r="E177" s="6"/>
      <c r="F177" s="6"/>
      <c r="G177" s="6"/>
    </row>
    <row r="178" spans="3:7" x14ac:dyDescent="0.25">
      <c r="C178" s="6"/>
      <c r="D178" s="6"/>
      <c r="E178" s="6"/>
      <c r="F178" s="6"/>
      <c r="G178" s="6"/>
    </row>
    <row r="179" spans="3:7" x14ac:dyDescent="0.25">
      <c r="C179" s="6"/>
      <c r="D179" s="6"/>
      <c r="E179" s="6"/>
      <c r="F179" s="6"/>
      <c r="G179" s="6"/>
    </row>
    <row r="180" spans="3:7" x14ac:dyDescent="0.25">
      <c r="C180" s="6"/>
      <c r="D180" s="6"/>
      <c r="E180" s="6"/>
      <c r="F180" s="6"/>
      <c r="G180" s="6"/>
    </row>
    <row r="181" spans="3:7" x14ac:dyDescent="0.25">
      <c r="C181" s="6"/>
      <c r="D181" s="6"/>
      <c r="E181" s="6"/>
      <c r="F181" s="6"/>
      <c r="G181" s="6"/>
    </row>
    <row r="182" spans="3:7" x14ac:dyDescent="0.25">
      <c r="C182" s="6"/>
      <c r="D182" s="6"/>
      <c r="E182" s="6"/>
      <c r="F182" s="6"/>
      <c r="G182" s="6"/>
    </row>
  </sheetData>
  <autoFilter ref="A1:G122" xr:uid="{A64E028F-2053-422D-AA66-10FF978E7274}"/>
  <mergeCells count="2">
    <mergeCell ref="I1:L1"/>
    <mergeCell ref="I5:L5"/>
  </mergeCells>
  <conditionalFormatting sqref="J32:U3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DA71-CFAB-484A-A392-ECA7C996FF3F}">
  <dimension ref="A1:S578"/>
  <sheetViews>
    <sheetView tabSelected="1" zoomScale="90" zoomScaleNormal="90" workbookViewId="0">
      <pane ySplit="8" topLeftCell="A9" activePane="bottomLeft" state="frozen"/>
      <selection pane="bottomLeft" activeCell="K45" sqref="K45"/>
    </sheetView>
  </sheetViews>
  <sheetFormatPr baseColWidth="10" defaultColWidth="11.42578125" defaultRowHeight="15" x14ac:dyDescent="0.25"/>
  <cols>
    <col min="1" max="1" width="9.42578125" bestFit="1" customWidth="1"/>
    <col min="2" max="2" width="9.42578125" customWidth="1"/>
    <col min="8" max="8" width="8.7109375" customWidth="1"/>
    <col min="9" max="9" width="10" bestFit="1" customWidth="1"/>
    <col min="10" max="10" width="6.7109375" customWidth="1"/>
    <col min="11" max="11" width="7.7109375" bestFit="1" customWidth="1"/>
    <col min="12" max="18" width="6.7109375" customWidth="1"/>
    <col min="19" max="19" width="5.28515625" bestFit="1" customWidth="1"/>
  </cols>
  <sheetData>
    <row r="1" spans="1:19" hidden="1" x14ac:dyDescent="0.25"/>
    <row r="2" spans="1:19" hidden="1" x14ac:dyDescent="0.25"/>
    <row r="3" spans="1:19" hidden="1" x14ac:dyDescent="0.25">
      <c r="S3" s="21"/>
    </row>
    <row r="4" spans="1:19" hidden="1" x14ac:dyDescent="0.25">
      <c r="S4" s="21"/>
    </row>
    <row r="5" spans="1:19" hidden="1" x14ac:dyDescent="0.25">
      <c r="S5" s="21"/>
    </row>
    <row r="6" spans="1:19" hidden="1" x14ac:dyDescent="0.25">
      <c r="S6" s="21"/>
    </row>
    <row r="8" spans="1:19" x14ac:dyDescent="0.25">
      <c r="A8" s="7" t="s">
        <v>5</v>
      </c>
      <c r="B8" s="7" t="s">
        <v>106</v>
      </c>
      <c r="C8" s="7" t="s">
        <v>75</v>
      </c>
      <c r="D8" s="7" t="s">
        <v>7</v>
      </c>
      <c r="E8" s="7" t="s">
        <v>16</v>
      </c>
      <c r="F8" s="7" t="s">
        <v>76</v>
      </c>
      <c r="G8" s="8" t="s">
        <v>77</v>
      </c>
    </row>
    <row r="9" spans="1:19" x14ac:dyDescent="0.25">
      <c r="A9">
        <v>1</v>
      </c>
      <c r="B9" t="s">
        <v>3</v>
      </c>
      <c r="C9">
        <v>192</v>
      </c>
      <c r="D9" t="s">
        <v>36</v>
      </c>
      <c r="E9" t="s">
        <v>21</v>
      </c>
      <c r="F9">
        <v>1</v>
      </c>
      <c r="G9">
        <v>0</v>
      </c>
    </row>
    <row r="10" spans="1:19" x14ac:dyDescent="0.25">
      <c r="A10">
        <v>1</v>
      </c>
      <c r="B10" t="s">
        <v>3</v>
      </c>
      <c r="C10">
        <v>192</v>
      </c>
      <c r="D10" t="s">
        <v>36</v>
      </c>
      <c r="E10" t="s">
        <v>21</v>
      </c>
      <c r="F10">
        <v>2</v>
      </c>
      <c r="G10">
        <v>1</v>
      </c>
      <c r="I10" t="s">
        <v>102</v>
      </c>
    </row>
    <row r="11" spans="1:19" x14ac:dyDescent="0.25">
      <c r="A11">
        <v>1</v>
      </c>
      <c r="B11" t="s">
        <v>3</v>
      </c>
      <c r="C11">
        <v>192</v>
      </c>
      <c r="D11" t="s">
        <v>36</v>
      </c>
      <c r="E11" t="s">
        <v>21</v>
      </c>
      <c r="F11">
        <v>3</v>
      </c>
      <c r="G11">
        <v>0</v>
      </c>
      <c r="I11">
        <v>1</v>
      </c>
    </row>
    <row r="12" spans="1:19" x14ac:dyDescent="0.25">
      <c r="A12">
        <v>1</v>
      </c>
      <c r="B12" t="s">
        <v>3</v>
      </c>
      <c r="C12">
        <v>192</v>
      </c>
      <c r="D12" t="s">
        <v>36</v>
      </c>
      <c r="E12" t="s">
        <v>21</v>
      </c>
      <c r="F12">
        <v>4</v>
      </c>
      <c r="G12">
        <v>3</v>
      </c>
    </row>
    <row r="13" spans="1:19" x14ac:dyDescent="0.25">
      <c r="A13">
        <v>1</v>
      </c>
      <c r="B13" t="s">
        <v>3</v>
      </c>
      <c r="C13">
        <v>192</v>
      </c>
      <c r="D13" t="s">
        <v>36</v>
      </c>
      <c r="E13" t="s">
        <v>21</v>
      </c>
      <c r="F13">
        <v>5</v>
      </c>
      <c r="G13">
        <v>0</v>
      </c>
      <c r="I13" s="42" t="s">
        <v>101</v>
      </c>
      <c r="J13" s="43">
        <v>1</v>
      </c>
      <c r="K13" s="43">
        <v>2</v>
      </c>
      <c r="L13" s="43">
        <v>3</v>
      </c>
      <c r="M13" s="43">
        <v>4</v>
      </c>
      <c r="N13" s="43">
        <v>5</v>
      </c>
      <c r="O13" s="43">
        <v>6</v>
      </c>
      <c r="P13" s="43">
        <v>7</v>
      </c>
      <c r="Q13" s="43">
        <v>8</v>
      </c>
      <c r="R13" s="43">
        <v>9</v>
      </c>
      <c r="S13" s="43">
        <v>10</v>
      </c>
    </row>
    <row r="14" spans="1:19" x14ac:dyDescent="0.25">
      <c r="A14">
        <v>1</v>
      </c>
      <c r="B14" t="s">
        <v>3</v>
      </c>
      <c r="C14">
        <v>192</v>
      </c>
      <c r="D14" t="s">
        <v>36</v>
      </c>
      <c r="E14" t="s">
        <v>21</v>
      </c>
      <c r="F14">
        <v>6</v>
      </c>
      <c r="G14">
        <v>0</v>
      </c>
      <c r="I14" s="42" t="s">
        <v>2</v>
      </c>
      <c r="J14" s="47">
        <f>SUMIFS($G:$G,$A:$A,$I$11,$F:$F,J$13)/COUNTIFS($A:$A,$I$11,$F:$F,J$13)</f>
        <v>-1.0512820512820513</v>
      </c>
      <c r="K14" s="47">
        <f t="shared" ref="K14:S14" si="0">SUMIFS($G:$G,$A:$A,$I$11,$F:$F,K$13)/COUNTIFS($A:$A,$I$11,$F:$F,K$13)</f>
        <v>-0.84615384615384615</v>
      </c>
      <c r="L14" s="47">
        <f t="shared" si="0"/>
        <v>-1.4102564102564104</v>
      </c>
      <c r="M14" s="47">
        <f t="shared" si="0"/>
        <v>-0.5641025641025641</v>
      </c>
      <c r="N14" s="47">
        <f t="shared" si="0"/>
        <v>-0.84615384615384615</v>
      </c>
      <c r="O14" s="47">
        <f t="shared" si="0"/>
        <v>-2.3076923076923075</v>
      </c>
      <c r="P14" s="47">
        <f t="shared" si="0"/>
        <v>-0.94871794871794868</v>
      </c>
      <c r="Q14" s="47">
        <f t="shared" si="0"/>
        <v>-0.48717948717948717</v>
      </c>
      <c r="R14" s="47">
        <f t="shared" si="0"/>
        <v>-1.3076923076923077</v>
      </c>
      <c r="S14" s="47">
        <f t="shared" si="0"/>
        <v>-0.66666666666666663</v>
      </c>
    </row>
    <row r="15" spans="1:19" x14ac:dyDescent="0.25">
      <c r="A15">
        <v>1</v>
      </c>
      <c r="B15" t="s">
        <v>3</v>
      </c>
      <c r="C15">
        <v>192</v>
      </c>
      <c r="D15" t="s">
        <v>36</v>
      </c>
      <c r="E15" t="s">
        <v>21</v>
      </c>
      <c r="F15">
        <v>7</v>
      </c>
      <c r="G15">
        <v>-2</v>
      </c>
      <c r="I15" s="42" t="s">
        <v>74</v>
      </c>
      <c r="J15" s="47">
        <f>SUMIFS($G:$G,$A:$A,$I$11,$F:$F,J$13,$E:$E,$I$15)/COUNTIFS($A:$A,$I$11,$F:$F,J$13,$E:$E,$I$15)</f>
        <v>-1.9285714285714286</v>
      </c>
      <c r="K15" s="47">
        <f t="shared" ref="K15:R15" si="1">SUMIFS($G:$G,$A:$A,$I$11,$F:$F,K$13,$E:$E,$I$15)/COUNTIFS($A:$A,$I$11,$F:$F,K$13,$E:$E,$I$15)</f>
        <v>-1.6428571428571428</v>
      </c>
      <c r="L15" s="47">
        <f t="shared" si="1"/>
        <v>-2.4285714285714284</v>
      </c>
      <c r="M15" s="47">
        <f>SUMIFS($G:$G,$A:$A,$I$11,$F:$F,M$13,$E:$E,$I$15)/COUNTIFS($A:$A,$I$11,$F:$F,M$13,$E:$E,$I$15)</f>
        <v>-1.2857142857142858</v>
      </c>
      <c r="N15" s="47">
        <f t="shared" si="1"/>
        <v>-1.8571428571428572</v>
      </c>
      <c r="O15" s="47">
        <f t="shared" si="1"/>
        <v>-2.6428571428571428</v>
      </c>
      <c r="P15" s="47">
        <f t="shared" si="1"/>
        <v>-1.0714285714285714</v>
      </c>
      <c r="Q15" s="47">
        <f t="shared" si="1"/>
        <v>-0.35714285714285715</v>
      </c>
      <c r="R15" s="47">
        <f t="shared" si="1"/>
        <v>-1.3571428571428572</v>
      </c>
      <c r="S15" s="47">
        <f>SUMIFS($G:$G,$A:$A,$I$11,$F:$F,S$13,$E:$E,$I$15)/COUNTIFS($A:$A,$I$11,$F:$F,S$13,$E:$E,$I$15)</f>
        <v>-7.1428571428571425E-2</v>
      </c>
    </row>
    <row r="16" spans="1:19" x14ac:dyDescent="0.25">
      <c r="A16">
        <v>1</v>
      </c>
      <c r="B16" t="s">
        <v>3</v>
      </c>
      <c r="C16">
        <v>192</v>
      </c>
      <c r="D16" t="s">
        <v>36</v>
      </c>
      <c r="E16" t="s">
        <v>21</v>
      </c>
      <c r="F16">
        <v>8</v>
      </c>
      <c r="G16">
        <v>-2</v>
      </c>
      <c r="I16" s="42" t="s">
        <v>21</v>
      </c>
      <c r="J16" s="48">
        <f>SUMIFS($G:$G,$A:$A,$I$11,$F:$F,J$13,$E:$E,$I$16)/COUNTIFS($A:$A,$I$11,$F:$F,J$13,$E:$E,$I$16)</f>
        <v>0</v>
      </c>
      <c r="K16" s="47">
        <f>SUMIFS($G:$G,$A:$A,$I$11,$F:$F,K$13,$E:$E,$I$16)/COUNTIFS($A:$A,$I$11,$F:$F,K$13,$E:$E,$I$16)</f>
        <v>0.1875</v>
      </c>
      <c r="L16" s="47">
        <f t="shared" ref="L16:S16" si="2">SUMIFS($G:$G,$A:$A,$I$11,$F:$F,L$13,$E:$E,$I$16)/COUNTIFS($A:$A,$I$11,$F:$F,L$13,$E:$E,$I$16)</f>
        <v>-0.3125</v>
      </c>
      <c r="M16" s="47">
        <f t="shared" si="2"/>
        <v>0.125</v>
      </c>
      <c r="N16" s="47">
        <f t="shared" si="2"/>
        <v>-0.125</v>
      </c>
      <c r="O16" s="47">
        <f t="shared" si="2"/>
        <v>-2.1875</v>
      </c>
      <c r="P16" s="47">
        <f t="shared" si="2"/>
        <v>-1.25</v>
      </c>
      <c r="Q16" s="47">
        <f t="shared" si="2"/>
        <v>-1.25</v>
      </c>
      <c r="R16" s="47">
        <f t="shared" si="2"/>
        <v>-1.75</v>
      </c>
      <c r="S16" s="47">
        <f t="shared" si="2"/>
        <v>-1.375</v>
      </c>
    </row>
    <row r="17" spans="1:19" x14ac:dyDescent="0.25">
      <c r="A17">
        <v>1</v>
      </c>
      <c r="B17" t="s">
        <v>3</v>
      </c>
      <c r="C17">
        <v>192</v>
      </c>
      <c r="D17" t="s">
        <v>36</v>
      </c>
      <c r="E17" t="s">
        <v>21</v>
      </c>
      <c r="F17">
        <v>9</v>
      </c>
      <c r="G17">
        <v>-2</v>
      </c>
      <c r="I17" s="42" t="s">
        <v>100</v>
      </c>
      <c r="J17" s="49">
        <f>J15-J16</f>
        <v>-1.9285714285714286</v>
      </c>
      <c r="K17" s="49">
        <f t="shared" ref="K17:S17" si="3">K15-K16</f>
        <v>-1.8303571428571428</v>
      </c>
      <c r="L17" s="49">
        <f t="shared" si="3"/>
        <v>-2.1160714285714284</v>
      </c>
      <c r="M17" s="49">
        <f>M15-M16</f>
        <v>-1.4107142857142858</v>
      </c>
      <c r="N17" s="49">
        <f t="shared" si="3"/>
        <v>-1.7321428571428572</v>
      </c>
      <c r="O17" s="49">
        <f t="shared" si="3"/>
        <v>-0.45535714285714279</v>
      </c>
      <c r="P17" s="49">
        <f t="shared" si="3"/>
        <v>0.1785714285714286</v>
      </c>
      <c r="Q17" s="49">
        <f t="shared" si="3"/>
        <v>0.89285714285714279</v>
      </c>
      <c r="R17" s="49">
        <f t="shared" si="3"/>
        <v>0.39285714285714279</v>
      </c>
      <c r="S17" s="49">
        <f t="shared" si="3"/>
        <v>1.3035714285714286</v>
      </c>
    </row>
    <row r="18" spans="1:19" x14ac:dyDescent="0.25">
      <c r="A18">
        <v>1</v>
      </c>
      <c r="B18" t="s">
        <v>3</v>
      </c>
      <c r="C18">
        <v>192</v>
      </c>
      <c r="D18" t="s">
        <v>36</v>
      </c>
      <c r="E18" t="s">
        <v>21</v>
      </c>
      <c r="F18">
        <v>10</v>
      </c>
      <c r="G18">
        <v>-2</v>
      </c>
    </row>
    <row r="19" spans="1:19" x14ac:dyDescent="0.25">
      <c r="A19">
        <v>1</v>
      </c>
      <c r="B19" t="s">
        <v>3</v>
      </c>
      <c r="C19">
        <v>194</v>
      </c>
      <c r="D19" t="s">
        <v>18</v>
      </c>
      <c r="E19" t="s">
        <v>74</v>
      </c>
      <c r="F19">
        <v>1</v>
      </c>
      <c r="G19">
        <v>-3</v>
      </c>
      <c r="I19" t="s">
        <v>103</v>
      </c>
    </row>
    <row r="20" spans="1:19" x14ac:dyDescent="0.25">
      <c r="A20">
        <v>1</v>
      </c>
      <c r="B20" t="s">
        <v>3</v>
      </c>
      <c r="C20">
        <v>194</v>
      </c>
      <c r="D20" t="s">
        <v>18</v>
      </c>
      <c r="E20" t="s">
        <v>74</v>
      </c>
      <c r="F20">
        <v>2</v>
      </c>
      <c r="G20">
        <v>-2</v>
      </c>
      <c r="I20">
        <v>2</v>
      </c>
    </row>
    <row r="21" spans="1:19" x14ac:dyDescent="0.25">
      <c r="A21">
        <v>1</v>
      </c>
      <c r="B21" t="s">
        <v>3</v>
      </c>
      <c r="C21">
        <v>194</v>
      </c>
      <c r="D21" t="s">
        <v>18</v>
      </c>
      <c r="E21" t="s">
        <v>74</v>
      </c>
      <c r="F21">
        <v>3</v>
      </c>
      <c r="G21">
        <v>-3</v>
      </c>
    </row>
    <row r="22" spans="1:19" x14ac:dyDescent="0.25">
      <c r="A22">
        <v>1</v>
      </c>
      <c r="B22" t="s">
        <v>3</v>
      </c>
      <c r="C22">
        <v>194</v>
      </c>
      <c r="D22" t="s">
        <v>18</v>
      </c>
      <c r="E22" t="s">
        <v>74</v>
      </c>
      <c r="F22">
        <v>4</v>
      </c>
      <c r="G22">
        <v>-2</v>
      </c>
      <c r="I22" s="42" t="s">
        <v>101</v>
      </c>
      <c r="J22" s="43">
        <v>1</v>
      </c>
      <c r="K22" s="43">
        <v>2</v>
      </c>
      <c r="L22" s="43">
        <v>3</v>
      </c>
      <c r="M22" s="43">
        <v>4</v>
      </c>
      <c r="N22" s="43">
        <v>5</v>
      </c>
      <c r="O22" s="43">
        <v>6</v>
      </c>
      <c r="P22" s="43">
        <v>7</v>
      </c>
      <c r="Q22" s="43">
        <v>8</v>
      </c>
      <c r="R22" s="43">
        <v>9</v>
      </c>
      <c r="S22" s="43">
        <v>10</v>
      </c>
    </row>
    <row r="23" spans="1:19" x14ac:dyDescent="0.25">
      <c r="A23">
        <v>1</v>
      </c>
      <c r="B23" t="s">
        <v>3</v>
      </c>
      <c r="C23">
        <v>194</v>
      </c>
      <c r="D23" t="s">
        <v>18</v>
      </c>
      <c r="E23" t="s">
        <v>74</v>
      </c>
      <c r="F23">
        <v>5</v>
      </c>
      <c r="G23">
        <v>-2</v>
      </c>
      <c r="I23" s="42" t="s">
        <v>2</v>
      </c>
      <c r="J23" s="47">
        <f>SUMIFS($G:$G,$A:$A,$I$20,$F:$F,J$13)/COUNTIFS($A:$A,$I$20,$F:$F,J$13)</f>
        <v>-1</v>
      </c>
      <c r="K23" s="47">
        <f t="shared" ref="K23:R23" si="4">SUMIFS($G:$G,$A:$A,$I$20,$F:$F,K$13)/COUNTIFS($A:$A,$I$20,$F:$F,K$13)</f>
        <v>-0.88888888888888884</v>
      </c>
      <c r="L23" s="47">
        <f t="shared" si="4"/>
        <v>-1.5</v>
      </c>
      <c r="M23" s="47">
        <f t="shared" si="4"/>
        <v>5.5555555555555552E-2</v>
      </c>
      <c r="N23" s="47">
        <f t="shared" si="4"/>
        <v>-1</v>
      </c>
      <c r="O23" s="47">
        <f t="shared" si="4"/>
        <v>-2.6666666666666665</v>
      </c>
      <c r="P23" s="47">
        <f t="shared" si="4"/>
        <v>-1.0555555555555556</v>
      </c>
      <c r="Q23" s="47">
        <f t="shared" si="4"/>
        <v>-0.66666666666666663</v>
      </c>
      <c r="R23" s="47">
        <f t="shared" si="4"/>
        <v>-1.8333333333333333</v>
      </c>
      <c r="S23" s="47">
        <f>SUMIFS($G:$G,$A:$A,$I$20,$F:$F,S$13)/COUNTIFS($A:$A,$I$20,$F:$F,S$13)</f>
        <v>-0.94444444444444442</v>
      </c>
    </row>
    <row r="24" spans="1:19" x14ac:dyDescent="0.25">
      <c r="A24">
        <v>1</v>
      </c>
      <c r="B24" t="s">
        <v>3</v>
      </c>
      <c r="C24">
        <v>194</v>
      </c>
      <c r="D24" t="s">
        <v>18</v>
      </c>
      <c r="E24" t="s">
        <v>74</v>
      </c>
      <c r="F24">
        <v>6</v>
      </c>
      <c r="G24">
        <v>-3</v>
      </c>
      <c r="I24" s="42" t="s">
        <v>74</v>
      </c>
      <c r="J24" s="47">
        <f>SUMIFS($G:$G,$A:$A,$I$20,$F:$F,J$13,$E:$E,$I$15)/COUNTIFS($A:$A,$I$20,$F:$F,J$13,$E:$E,$I$15)</f>
        <v>-2.2857142857142856</v>
      </c>
      <c r="K24" s="47">
        <f t="shared" ref="K24:S24" si="5">SUMIFS($G:$G,$A:$A,$I$20,$F:$F,K$13,$E:$E,$I$15)/COUNTIFS($A:$A,$I$20,$F:$F,K$13,$E:$E,$I$15)</f>
        <v>-2</v>
      </c>
      <c r="L24" s="47">
        <f t="shared" si="5"/>
        <v>-2.4285714285714284</v>
      </c>
      <c r="M24" s="47">
        <f t="shared" si="5"/>
        <v>-1.1428571428571428</v>
      </c>
      <c r="N24" s="47">
        <f t="shared" si="5"/>
        <v>-1.8571428571428572</v>
      </c>
      <c r="O24" s="47">
        <f t="shared" si="5"/>
        <v>-2.7142857142857144</v>
      </c>
      <c r="P24" s="47">
        <f t="shared" si="5"/>
        <v>-0.8571428571428571</v>
      </c>
      <c r="Q24" s="47">
        <f t="shared" si="5"/>
        <v>-1</v>
      </c>
      <c r="R24" s="47">
        <f t="shared" si="5"/>
        <v>-2.1428571428571428</v>
      </c>
      <c r="S24" s="47">
        <f t="shared" si="5"/>
        <v>-0.8571428571428571</v>
      </c>
    </row>
    <row r="25" spans="1:19" x14ac:dyDescent="0.25">
      <c r="A25">
        <v>1</v>
      </c>
      <c r="B25" t="s">
        <v>3</v>
      </c>
      <c r="C25">
        <v>194</v>
      </c>
      <c r="D25" t="s">
        <v>18</v>
      </c>
      <c r="E25" t="s">
        <v>74</v>
      </c>
      <c r="F25">
        <v>7</v>
      </c>
      <c r="G25">
        <v>-3</v>
      </c>
      <c r="I25" s="42" t="s">
        <v>21</v>
      </c>
      <c r="J25" s="47">
        <f>SUMIFS($G:$G,$A:$A,$I$20,$F:$F,J$13,$E:$E,$I$16)/COUNTIFS($A:$A,$I$20,$F:$F,J$13,$E:$E,$I$16)</f>
        <v>-0.2857142857142857</v>
      </c>
      <c r="K25" s="47">
        <f t="shared" ref="K25:S25" si="6">SUMIFS($G:$G,$A:$A,$I$20,$F:$F,K$13,$E:$E,$I$16)/COUNTIFS($A:$A,$I$20,$F:$F,K$13,$E:$E,$I$16)</f>
        <v>0.5714285714285714</v>
      </c>
      <c r="L25" s="47">
        <f t="shared" si="6"/>
        <v>-0.14285714285714285</v>
      </c>
      <c r="M25" s="47">
        <f t="shared" si="6"/>
        <v>1</v>
      </c>
      <c r="N25" s="47">
        <f t="shared" si="6"/>
        <v>-0.42857142857142855</v>
      </c>
      <c r="O25" s="47">
        <f t="shared" si="6"/>
        <v>-2.7142857142857144</v>
      </c>
      <c r="P25" s="47">
        <f t="shared" si="6"/>
        <v>-1.8571428571428572</v>
      </c>
      <c r="Q25" s="47">
        <f t="shared" si="6"/>
        <v>-1.5714285714285714</v>
      </c>
      <c r="R25" s="47">
        <f t="shared" si="6"/>
        <v>-2.4285714285714284</v>
      </c>
      <c r="S25" s="47">
        <f t="shared" si="6"/>
        <v>-1.1428571428571428</v>
      </c>
    </row>
    <row r="26" spans="1:19" x14ac:dyDescent="0.25">
      <c r="A26">
        <v>1</v>
      </c>
      <c r="B26" t="s">
        <v>3</v>
      </c>
      <c r="C26">
        <v>194</v>
      </c>
      <c r="D26" t="s">
        <v>18</v>
      </c>
      <c r="E26" t="s">
        <v>74</v>
      </c>
      <c r="F26">
        <v>8</v>
      </c>
      <c r="G26">
        <v>-2</v>
      </c>
      <c r="I26" s="42" t="s">
        <v>100</v>
      </c>
      <c r="J26" s="49">
        <f>J24-J25</f>
        <v>-2</v>
      </c>
      <c r="K26" s="49">
        <f t="shared" ref="K26" si="7">K24-K25</f>
        <v>-2.5714285714285712</v>
      </c>
      <c r="L26" s="49">
        <f t="shared" ref="L26" si="8">L24-L25</f>
        <v>-2.2857142857142856</v>
      </c>
      <c r="M26" s="49">
        <f>M24-M25</f>
        <v>-2.1428571428571428</v>
      </c>
      <c r="N26" s="49">
        <f t="shared" ref="N26" si="9">N24-N25</f>
        <v>-1.4285714285714286</v>
      </c>
      <c r="O26" s="49">
        <f t="shared" ref="O26" si="10">O24-O25</f>
        <v>0</v>
      </c>
      <c r="P26" s="49">
        <f t="shared" ref="P26" si="11">P24-P25</f>
        <v>1</v>
      </c>
      <c r="Q26" s="49">
        <f t="shared" ref="Q26" si="12">Q24-Q25</f>
        <v>0.5714285714285714</v>
      </c>
      <c r="R26" s="49">
        <f t="shared" ref="R26" si="13">R24-R25</f>
        <v>0.28571428571428559</v>
      </c>
      <c r="S26" s="49">
        <f t="shared" ref="S26" si="14">S24-S25</f>
        <v>0.2857142857142857</v>
      </c>
    </row>
    <row r="27" spans="1:19" x14ac:dyDescent="0.25">
      <c r="A27">
        <v>1</v>
      </c>
      <c r="B27" t="s">
        <v>3</v>
      </c>
      <c r="C27">
        <v>194</v>
      </c>
      <c r="D27" t="s">
        <v>18</v>
      </c>
      <c r="E27" t="s">
        <v>74</v>
      </c>
      <c r="F27">
        <v>9</v>
      </c>
      <c r="G27">
        <v>-2</v>
      </c>
    </row>
    <row r="28" spans="1:19" x14ac:dyDescent="0.25">
      <c r="A28">
        <v>1</v>
      </c>
      <c r="B28" t="s">
        <v>3</v>
      </c>
      <c r="C28">
        <v>194</v>
      </c>
      <c r="D28" t="s">
        <v>18</v>
      </c>
      <c r="E28" t="s">
        <v>74</v>
      </c>
      <c r="F28">
        <v>10</v>
      </c>
      <c r="G28">
        <v>-1</v>
      </c>
    </row>
    <row r="29" spans="1:19" x14ac:dyDescent="0.25">
      <c r="A29">
        <v>1</v>
      </c>
      <c r="B29" t="s">
        <v>3</v>
      </c>
      <c r="C29">
        <v>194</v>
      </c>
      <c r="D29" t="s">
        <v>18</v>
      </c>
      <c r="E29" t="s">
        <v>21</v>
      </c>
      <c r="F29">
        <v>1</v>
      </c>
      <c r="G29">
        <v>-2</v>
      </c>
      <c r="I29" t="s">
        <v>109</v>
      </c>
    </row>
    <row r="30" spans="1:19" x14ac:dyDescent="0.25">
      <c r="A30">
        <v>1</v>
      </c>
      <c r="B30" t="s">
        <v>3</v>
      </c>
      <c r="C30">
        <v>194</v>
      </c>
      <c r="D30" t="s">
        <v>18</v>
      </c>
      <c r="E30" t="s">
        <v>21</v>
      </c>
      <c r="F30">
        <v>2</v>
      </c>
      <c r="G30">
        <v>-2</v>
      </c>
    </row>
    <row r="31" spans="1:19" x14ac:dyDescent="0.25">
      <c r="A31">
        <v>1</v>
      </c>
      <c r="B31" t="s">
        <v>3</v>
      </c>
      <c r="C31">
        <v>194</v>
      </c>
      <c r="D31" t="s">
        <v>18</v>
      </c>
      <c r="E31" t="s">
        <v>21</v>
      </c>
      <c r="F31">
        <v>3</v>
      </c>
      <c r="G31">
        <v>-3</v>
      </c>
      <c r="I31" s="42" t="s">
        <v>101</v>
      </c>
      <c r="J31" s="43">
        <v>1</v>
      </c>
      <c r="K31" s="43">
        <v>2</v>
      </c>
      <c r="L31" s="43">
        <v>3</v>
      </c>
      <c r="M31" s="43">
        <v>4</v>
      </c>
      <c r="N31" s="43">
        <v>5</v>
      </c>
      <c r="O31" s="43">
        <v>6</v>
      </c>
      <c r="P31" s="43">
        <v>7</v>
      </c>
      <c r="Q31" s="43">
        <v>8</v>
      </c>
      <c r="R31" s="43">
        <v>9</v>
      </c>
      <c r="S31" s="43">
        <v>10</v>
      </c>
    </row>
    <row r="32" spans="1:19" x14ac:dyDescent="0.25">
      <c r="A32">
        <v>1</v>
      </c>
      <c r="B32" t="s">
        <v>3</v>
      </c>
      <c r="C32">
        <v>194</v>
      </c>
      <c r="D32" t="s">
        <v>18</v>
      </c>
      <c r="E32" t="s">
        <v>21</v>
      </c>
      <c r="F32">
        <v>4</v>
      </c>
      <c r="G32">
        <v>-2</v>
      </c>
      <c r="I32" s="42" t="s">
        <v>2</v>
      </c>
      <c r="J32" s="47">
        <f>J14-J23</f>
        <v>-5.1282051282051322E-2</v>
      </c>
      <c r="K32" s="47">
        <f t="shared" ref="K32:S32" si="15">K14-K23</f>
        <v>4.2735042735042694E-2</v>
      </c>
      <c r="L32" s="47">
        <f t="shared" si="15"/>
        <v>8.9743589743589647E-2</v>
      </c>
      <c r="M32" s="49">
        <f t="shared" si="15"/>
        <v>-0.61965811965811968</v>
      </c>
      <c r="N32" s="47">
        <f t="shared" si="15"/>
        <v>0.15384615384615385</v>
      </c>
      <c r="O32" s="47">
        <f t="shared" si="15"/>
        <v>0.35897435897435903</v>
      </c>
      <c r="P32" s="47">
        <f t="shared" si="15"/>
        <v>0.1068376068376069</v>
      </c>
      <c r="Q32" s="47">
        <f t="shared" si="15"/>
        <v>0.17948717948717946</v>
      </c>
      <c r="R32" s="49">
        <f t="shared" si="15"/>
        <v>0.52564102564102555</v>
      </c>
      <c r="S32" s="47">
        <f t="shared" si="15"/>
        <v>0.27777777777777779</v>
      </c>
    </row>
    <row r="33" spans="1:19" x14ac:dyDescent="0.25">
      <c r="A33">
        <v>1</v>
      </c>
      <c r="B33" t="s">
        <v>3</v>
      </c>
      <c r="C33">
        <v>194</v>
      </c>
      <c r="D33" t="s">
        <v>18</v>
      </c>
      <c r="E33" t="s">
        <v>21</v>
      </c>
      <c r="F33">
        <v>5</v>
      </c>
      <c r="G33">
        <v>-2</v>
      </c>
      <c r="I33" s="42" t="s">
        <v>74</v>
      </c>
      <c r="J33" s="47">
        <f t="shared" ref="J33:S33" si="16">J15-J24</f>
        <v>0.35714285714285698</v>
      </c>
      <c r="K33" s="47">
        <f t="shared" si="16"/>
        <v>0.35714285714285721</v>
      </c>
      <c r="L33" s="47">
        <f t="shared" si="16"/>
        <v>0</v>
      </c>
      <c r="M33" s="47">
        <f t="shared" si="16"/>
        <v>-0.14285714285714302</v>
      </c>
      <c r="N33" s="47">
        <f t="shared" si="16"/>
        <v>0</v>
      </c>
      <c r="O33" s="47">
        <f t="shared" si="16"/>
        <v>7.1428571428571619E-2</v>
      </c>
      <c r="P33" s="47">
        <f t="shared" si="16"/>
        <v>-0.2142857142857143</v>
      </c>
      <c r="Q33" s="47">
        <f t="shared" si="16"/>
        <v>0.64285714285714279</v>
      </c>
      <c r="R33" s="50">
        <f t="shared" si="16"/>
        <v>0.78571428571428559</v>
      </c>
      <c r="S33" s="50">
        <f t="shared" si="16"/>
        <v>0.7857142857142857</v>
      </c>
    </row>
    <row r="34" spans="1:19" x14ac:dyDescent="0.25">
      <c r="A34">
        <v>1</v>
      </c>
      <c r="B34" t="s">
        <v>3</v>
      </c>
      <c r="C34">
        <v>194</v>
      </c>
      <c r="D34" t="s">
        <v>18</v>
      </c>
      <c r="E34" t="s">
        <v>21</v>
      </c>
      <c r="F34">
        <v>6</v>
      </c>
      <c r="G34">
        <v>-3</v>
      </c>
      <c r="I34" s="42" t="s">
        <v>21</v>
      </c>
      <c r="J34" s="47">
        <f t="shared" ref="J34:S34" si="17">J16-J25</f>
        <v>0.2857142857142857</v>
      </c>
      <c r="K34" s="47">
        <f t="shared" si="17"/>
        <v>-0.3839285714285714</v>
      </c>
      <c r="L34" s="47">
        <f t="shared" si="17"/>
        <v>-0.16964285714285715</v>
      </c>
      <c r="M34" s="50">
        <f t="shared" si="17"/>
        <v>-0.875</v>
      </c>
      <c r="N34" s="47">
        <f t="shared" si="17"/>
        <v>0.30357142857142855</v>
      </c>
      <c r="O34" s="47">
        <f t="shared" si="17"/>
        <v>0.52678571428571441</v>
      </c>
      <c r="P34" s="47">
        <f t="shared" si="17"/>
        <v>0.60714285714285721</v>
      </c>
      <c r="Q34" s="47">
        <f t="shared" si="17"/>
        <v>0.3214285714285714</v>
      </c>
      <c r="R34" s="50">
        <f t="shared" si="17"/>
        <v>0.67857142857142838</v>
      </c>
      <c r="S34" s="47">
        <f t="shared" si="17"/>
        <v>-0.23214285714285721</v>
      </c>
    </row>
    <row r="35" spans="1:19" x14ac:dyDescent="0.25">
      <c r="A35">
        <v>1</v>
      </c>
      <c r="B35" t="s">
        <v>3</v>
      </c>
      <c r="C35">
        <v>194</v>
      </c>
      <c r="D35" t="s">
        <v>18</v>
      </c>
      <c r="E35" t="s">
        <v>21</v>
      </c>
      <c r="F35">
        <v>7</v>
      </c>
      <c r="G35">
        <v>-3</v>
      </c>
      <c r="I35" s="42" t="s">
        <v>100</v>
      </c>
      <c r="J35" s="47">
        <f t="shared" ref="J35:S35" si="18">J17-J26</f>
        <v>7.1428571428571397E-2</v>
      </c>
      <c r="K35" s="47">
        <f t="shared" si="18"/>
        <v>0.74107142857142838</v>
      </c>
      <c r="L35" s="47">
        <f t="shared" si="18"/>
        <v>0.16964285714285721</v>
      </c>
      <c r="M35" s="47">
        <f t="shared" si="18"/>
        <v>0.73214285714285698</v>
      </c>
      <c r="N35" s="47">
        <f t="shared" si="18"/>
        <v>-0.3035714285714286</v>
      </c>
      <c r="O35" s="47">
        <f t="shared" si="18"/>
        <v>-0.45535714285714279</v>
      </c>
      <c r="P35" s="47">
        <f t="shared" si="18"/>
        <v>-0.8214285714285714</v>
      </c>
      <c r="Q35" s="47">
        <f t="shared" si="18"/>
        <v>0.3214285714285714</v>
      </c>
      <c r="R35" s="47">
        <f t="shared" si="18"/>
        <v>0.10714285714285721</v>
      </c>
      <c r="S35" s="47">
        <f t="shared" si="18"/>
        <v>1.0178571428571428</v>
      </c>
    </row>
    <row r="36" spans="1:19" x14ac:dyDescent="0.25">
      <c r="A36">
        <v>1</v>
      </c>
      <c r="B36" t="s">
        <v>3</v>
      </c>
      <c r="C36">
        <v>194</v>
      </c>
      <c r="D36" t="s">
        <v>18</v>
      </c>
      <c r="E36" t="s">
        <v>21</v>
      </c>
      <c r="F36">
        <v>8</v>
      </c>
      <c r="G36">
        <v>-2</v>
      </c>
    </row>
    <row r="37" spans="1:19" x14ac:dyDescent="0.25">
      <c r="A37">
        <v>1</v>
      </c>
      <c r="B37" t="s">
        <v>3</v>
      </c>
      <c r="C37">
        <v>194</v>
      </c>
      <c r="D37" t="s">
        <v>18</v>
      </c>
      <c r="E37" t="s">
        <v>21</v>
      </c>
      <c r="F37">
        <v>9</v>
      </c>
      <c r="G37">
        <v>-2</v>
      </c>
    </row>
    <row r="38" spans="1:19" x14ac:dyDescent="0.25">
      <c r="A38">
        <v>1</v>
      </c>
      <c r="B38" t="s">
        <v>3</v>
      </c>
      <c r="C38">
        <v>194</v>
      </c>
      <c r="D38" t="s">
        <v>18</v>
      </c>
      <c r="E38" t="s">
        <v>21</v>
      </c>
      <c r="F38">
        <v>10</v>
      </c>
      <c r="G38">
        <v>-1</v>
      </c>
    </row>
    <row r="39" spans="1:19" x14ac:dyDescent="0.25">
      <c r="A39">
        <v>1</v>
      </c>
      <c r="B39" t="s">
        <v>3</v>
      </c>
      <c r="C39">
        <v>195</v>
      </c>
      <c r="D39" t="s">
        <v>39</v>
      </c>
      <c r="E39" t="s">
        <v>74</v>
      </c>
      <c r="F39">
        <v>1</v>
      </c>
      <c r="G39">
        <v>-3</v>
      </c>
    </row>
    <row r="40" spans="1:19" x14ac:dyDescent="0.25">
      <c r="A40">
        <v>1</v>
      </c>
      <c r="B40" t="s">
        <v>3</v>
      </c>
      <c r="C40">
        <v>195</v>
      </c>
      <c r="D40" t="s">
        <v>39</v>
      </c>
      <c r="E40" t="s">
        <v>74</v>
      </c>
      <c r="F40">
        <v>2</v>
      </c>
      <c r="G40">
        <v>-3</v>
      </c>
    </row>
    <row r="41" spans="1:19" x14ac:dyDescent="0.25">
      <c r="A41">
        <v>1</v>
      </c>
      <c r="B41" t="s">
        <v>3</v>
      </c>
      <c r="C41">
        <v>195</v>
      </c>
      <c r="D41" t="s">
        <v>39</v>
      </c>
      <c r="E41" t="s">
        <v>74</v>
      </c>
      <c r="F41">
        <v>3</v>
      </c>
      <c r="G41">
        <v>-3</v>
      </c>
    </row>
    <row r="42" spans="1:19" x14ac:dyDescent="0.25">
      <c r="A42">
        <v>1</v>
      </c>
      <c r="B42" t="s">
        <v>3</v>
      </c>
      <c r="C42">
        <v>195</v>
      </c>
      <c r="D42" t="s">
        <v>39</v>
      </c>
      <c r="E42" t="s">
        <v>74</v>
      </c>
      <c r="F42">
        <v>4</v>
      </c>
      <c r="G42">
        <v>-3</v>
      </c>
    </row>
    <row r="43" spans="1:19" x14ac:dyDescent="0.25">
      <c r="A43">
        <v>1</v>
      </c>
      <c r="B43" t="s">
        <v>3</v>
      </c>
      <c r="C43">
        <v>195</v>
      </c>
      <c r="D43" t="s">
        <v>39</v>
      </c>
      <c r="E43" t="s">
        <v>74</v>
      </c>
      <c r="F43">
        <v>5</v>
      </c>
      <c r="G43">
        <v>-3</v>
      </c>
    </row>
    <row r="44" spans="1:19" x14ac:dyDescent="0.25">
      <c r="A44">
        <v>1</v>
      </c>
      <c r="B44" t="s">
        <v>3</v>
      </c>
      <c r="C44">
        <v>195</v>
      </c>
      <c r="D44" t="s">
        <v>39</v>
      </c>
      <c r="E44" t="s">
        <v>74</v>
      </c>
      <c r="F44">
        <v>6</v>
      </c>
      <c r="G44">
        <v>-3</v>
      </c>
    </row>
    <row r="45" spans="1:19" x14ac:dyDescent="0.25">
      <c r="A45">
        <v>1</v>
      </c>
      <c r="B45" t="s">
        <v>3</v>
      </c>
      <c r="C45">
        <v>195</v>
      </c>
      <c r="D45" t="s">
        <v>39</v>
      </c>
      <c r="E45" t="s">
        <v>74</v>
      </c>
      <c r="F45">
        <v>7</v>
      </c>
      <c r="G45">
        <v>-3</v>
      </c>
    </row>
    <row r="46" spans="1:19" x14ac:dyDescent="0.25">
      <c r="A46">
        <v>1</v>
      </c>
      <c r="B46" t="s">
        <v>3</v>
      </c>
      <c r="C46">
        <v>195</v>
      </c>
      <c r="D46" t="s">
        <v>39</v>
      </c>
      <c r="E46" t="s">
        <v>74</v>
      </c>
      <c r="F46">
        <v>8</v>
      </c>
      <c r="G46">
        <v>-3</v>
      </c>
    </row>
    <row r="47" spans="1:19" x14ac:dyDescent="0.25">
      <c r="A47">
        <v>1</v>
      </c>
      <c r="B47" t="s">
        <v>3</v>
      </c>
      <c r="C47">
        <v>195</v>
      </c>
      <c r="D47" t="s">
        <v>39</v>
      </c>
      <c r="E47" t="s">
        <v>74</v>
      </c>
      <c r="F47">
        <v>9</v>
      </c>
      <c r="G47">
        <v>-3</v>
      </c>
    </row>
    <row r="48" spans="1:19" x14ac:dyDescent="0.25">
      <c r="A48">
        <v>1</v>
      </c>
      <c r="B48" t="s">
        <v>3</v>
      </c>
      <c r="C48">
        <v>195</v>
      </c>
      <c r="D48" t="s">
        <v>39</v>
      </c>
      <c r="E48" t="s">
        <v>74</v>
      </c>
      <c r="F48">
        <v>10</v>
      </c>
      <c r="G48">
        <v>-3</v>
      </c>
    </row>
    <row r="49" spans="1:7" x14ac:dyDescent="0.25">
      <c r="A49">
        <v>1</v>
      </c>
      <c r="B49" t="s">
        <v>3</v>
      </c>
      <c r="C49">
        <v>195</v>
      </c>
      <c r="D49" t="s">
        <v>39</v>
      </c>
      <c r="E49" t="s">
        <v>21</v>
      </c>
      <c r="F49">
        <v>1</v>
      </c>
      <c r="G49">
        <v>-1</v>
      </c>
    </row>
    <row r="50" spans="1:7" x14ac:dyDescent="0.25">
      <c r="A50">
        <v>1</v>
      </c>
      <c r="B50" t="s">
        <v>3</v>
      </c>
      <c r="C50">
        <v>195</v>
      </c>
      <c r="D50" t="s">
        <v>39</v>
      </c>
      <c r="E50" t="s">
        <v>21</v>
      </c>
      <c r="F50">
        <v>2</v>
      </c>
      <c r="G50">
        <v>-2</v>
      </c>
    </row>
    <row r="51" spans="1:7" x14ac:dyDescent="0.25">
      <c r="A51">
        <v>1</v>
      </c>
      <c r="B51" t="s">
        <v>3</v>
      </c>
      <c r="C51">
        <v>195</v>
      </c>
      <c r="D51" t="s">
        <v>39</v>
      </c>
      <c r="E51" t="s">
        <v>21</v>
      </c>
      <c r="F51">
        <v>3</v>
      </c>
      <c r="G51">
        <v>-2</v>
      </c>
    </row>
    <row r="52" spans="1:7" x14ac:dyDescent="0.25">
      <c r="A52">
        <v>1</v>
      </c>
      <c r="B52" t="s">
        <v>3</v>
      </c>
      <c r="C52">
        <v>195</v>
      </c>
      <c r="D52" t="s">
        <v>39</v>
      </c>
      <c r="E52" t="s">
        <v>21</v>
      </c>
      <c r="F52">
        <v>4</v>
      </c>
      <c r="G52">
        <v>1</v>
      </c>
    </row>
    <row r="53" spans="1:7" x14ac:dyDescent="0.25">
      <c r="A53">
        <v>1</v>
      </c>
      <c r="B53" t="s">
        <v>3</v>
      </c>
      <c r="C53">
        <v>195</v>
      </c>
      <c r="D53" t="s">
        <v>39</v>
      </c>
      <c r="E53" t="s">
        <v>21</v>
      </c>
      <c r="F53">
        <v>5</v>
      </c>
      <c r="G53">
        <v>1</v>
      </c>
    </row>
    <row r="54" spans="1:7" x14ac:dyDescent="0.25">
      <c r="A54">
        <v>1</v>
      </c>
      <c r="B54" t="s">
        <v>3</v>
      </c>
      <c r="C54">
        <v>195</v>
      </c>
      <c r="D54" t="s">
        <v>39</v>
      </c>
      <c r="E54" t="s">
        <v>21</v>
      </c>
      <c r="F54">
        <v>6</v>
      </c>
      <c r="G54">
        <v>-1</v>
      </c>
    </row>
    <row r="55" spans="1:7" x14ac:dyDescent="0.25">
      <c r="A55">
        <v>1</v>
      </c>
      <c r="B55" t="s">
        <v>3</v>
      </c>
      <c r="C55">
        <v>195</v>
      </c>
      <c r="D55" t="s">
        <v>39</v>
      </c>
      <c r="E55" t="s">
        <v>21</v>
      </c>
      <c r="F55">
        <v>7</v>
      </c>
      <c r="G55">
        <v>-1</v>
      </c>
    </row>
    <row r="56" spans="1:7" x14ac:dyDescent="0.25">
      <c r="A56">
        <v>1</v>
      </c>
      <c r="B56" t="s">
        <v>3</v>
      </c>
      <c r="C56">
        <v>195</v>
      </c>
      <c r="D56" t="s">
        <v>39</v>
      </c>
      <c r="E56" t="s">
        <v>21</v>
      </c>
      <c r="F56">
        <v>8</v>
      </c>
      <c r="G56">
        <v>-1</v>
      </c>
    </row>
    <row r="57" spans="1:7" x14ac:dyDescent="0.25">
      <c r="A57">
        <v>1</v>
      </c>
      <c r="B57" t="s">
        <v>3</v>
      </c>
      <c r="C57">
        <v>195</v>
      </c>
      <c r="D57" t="s">
        <v>39</v>
      </c>
      <c r="E57" t="s">
        <v>21</v>
      </c>
      <c r="F57">
        <v>9</v>
      </c>
      <c r="G57">
        <v>-2</v>
      </c>
    </row>
    <row r="58" spans="1:7" x14ac:dyDescent="0.25">
      <c r="A58">
        <v>1</v>
      </c>
      <c r="B58" t="s">
        <v>3</v>
      </c>
      <c r="C58">
        <v>195</v>
      </c>
      <c r="D58" t="s">
        <v>39</v>
      </c>
      <c r="E58" t="s">
        <v>21</v>
      </c>
      <c r="F58">
        <v>10</v>
      </c>
      <c r="G58">
        <v>-2</v>
      </c>
    </row>
    <row r="59" spans="1:7" x14ac:dyDescent="0.25">
      <c r="A59">
        <v>1</v>
      </c>
      <c r="B59" t="s">
        <v>3</v>
      </c>
      <c r="C59">
        <v>206</v>
      </c>
      <c r="D59" t="s">
        <v>25</v>
      </c>
      <c r="E59" t="s">
        <v>74</v>
      </c>
      <c r="F59">
        <v>1</v>
      </c>
      <c r="G59">
        <v>-3</v>
      </c>
    </row>
    <row r="60" spans="1:7" x14ac:dyDescent="0.25">
      <c r="A60">
        <v>1</v>
      </c>
      <c r="B60" t="s">
        <v>3</v>
      </c>
      <c r="C60">
        <v>206</v>
      </c>
      <c r="D60" t="s">
        <v>25</v>
      </c>
      <c r="E60" t="s">
        <v>74</v>
      </c>
      <c r="F60">
        <v>2</v>
      </c>
      <c r="G60">
        <v>-3</v>
      </c>
    </row>
    <row r="61" spans="1:7" x14ac:dyDescent="0.25">
      <c r="A61">
        <v>1</v>
      </c>
      <c r="B61" t="s">
        <v>3</v>
      </c>
      <c r="C61">
        <v>206</v>
      </c>
      <c r="D61" t="s">
        <v>25</v>
      </c>
      <c r="E61" t="s">
        <v>74</v>
      </c>
      <c r="F61">
        <v>3</v>
      </c>
      <c r="G61">
        <v>-3</v>
      </c>
    </row>
    <row r="62" spans="1:7" x14ac:dyDescent="0.25">
      <c r="A62">
        <v>1</v>
      </c>
      <c r="B62" t="s">
        <v>3</v>
      </c>
      <c r="C62">
        <v>206</v>
      </c>
      <c r="D62" t="s">
        <v>25</v>
      </c>
      <c r="E62" t="s">
        <v>74</v>
      </c>
      <c r="F62">
        <v>4</v>
      </c>
      <c r="G62">
        <v>-3</v>
      </c>
    </row>
    <row r="63" spans="1:7" x14ac:dyDescent="0.25">
      <c r="A63">
        <v>1</v>
      </c>
      <c r="B63" t="s">
        <v>3</v>
      </c>
      <c r="C63">
        <v>206</v>
      </c>
      <c r="D63" t="s">
        <v>25</v>
      </c>
      <c r="E63" t="s">
        <v>74</v>
      </c>
      <c r="F63">
        <v>5</v>
      </c>
      <c r="G63">
        <v>-3</v>
      </c>
    </row>
    <row r="64" spans="1:7" x14ac:dyDescent="0.25">
      <c r="A64">
        <v>1</v>
      </c>
      <c r="B64" t="s">
        <v>3</v>
      </c>
      <c r="C64">
        <v>206</v>
      </c>
      <c r="D64" t="s">
        <v>25</v>
      </c>
      <c r="E64" t="s">
        <v>74</v>
      </c>
      <c r="F64">
        <v>6</v>
      </c>
      <c r="G64">
        <v>-3</v>
      </c>
    </row>
    <row r="65" spans="1:7" x14ac:dyDescent="0.25">
      <c r="A65">
        <v>1</v>
      </c>
      <c r="B65" t="s">
        <v>3</v>
      </c>
      <c r="C65">
        <v>206</v>
      </c>
      <c r="D65" t="s">
        <v>25</v>
      </c>
      <c r="E65" t="s">
        <v>74</v>
      </c>
      <c r="F65">
        <v>7</v>
      </c>
      <c r="G65">
        <v>1</v>
      </c>
    </row>
    <row r="66" spans="1:7" x14ac:dyDescent="0.25">
      <c r="A66">
        <v>1</v>
      </c>
      <c r="B66" t="s">
        <v>3</v>
      </c>
      <c r="C66">
        <v>206</v>
      </c>
      <c r="D66" t="s">
        <v>25</v>
      </c>
      <c r="E66" t="s">
        <v>74</v>
      </c>
      <c r="F66">
        <v>8</v>
      </c>
      <c r="G66">
        <v>-1</v>
      </c>
    </row>
    <row r="67" spans="1:7" x14ac:dyDescent="0.25">
      <c r="A67">
        <v>1</v>
      </c>
      <c r="B67" t="s">
        <v>3</v>
      </c>
      <c r="C67">
        <v>206</v>
      </c>
      <c r="D67" t="s">
        <v>25</v>
      </c>
      <c r="E67" t="s">
        <v>74</v>
      </c>
      <c r="F67">
        <v>9</v>
      </c>
      <c r="G67">
        <v>-1</v>
      </c>
    </row>
    <row r="68" spans="1:7" x14ac:dyDescent="0.25">
      <c r="A68">
        <v>1</v>
      </c>
      <c r="B68" t="s">
        <v>3</v>
      </c>
      <c r="C68">
        <v>206</v>
      </c>
      <c r="D68" t="s">
        <v>25</v>
      </c>
      <c r="E68" t="s">
        <v>74</v>
      </c>
      <c r="F68">
        <v>10</v>
      </c>
      <c r="G68">
        <v>1</v>
      </c>
    </row>
    <row r="69" spans="1:7" x14ac:dyDescent="0.25">
      <c r="A69">
        <v>1</v>
      </c>
      <c r="B69" t="s">
        <v>3</v>
      </c>
      <c r="C69">
        <v>206</v>
      </c>
      <c r="D69" t="s">
        <v>25</v>
      </c>
      <c r="E69" t="s">
        <v>21</v>
      </c>
      <c r="F69">
        <v>1</v>
      </c>
      <c r="G69">
        <v>-2</v>
      </c>
    </row>
    <row r="70" spans="1:7" x14ac:dyDescent="0.25">
      <c r="A70">
        <v>1</v>
      </c>
      <c r="B70" t="s">
        <v>3</v>
      </c>
      <c r="C70">
        <v>206</v>
      </c>
      <c r="D70" t="s">
        <v>25</v>
      </c>
      <c r="E70" t="s">
        <v>21</v>
      </c>
      <c r="F70">
        <v>2</v>
      </c>
      <c r="G70">
        <v>-1</v>
      </c>
    </row>
    <row r="71" spans="1:7" x14ac:dyDescent="0.25">
      <c r="A71">
        <v>1</v>
      </c>
      <c r="B71" t="s">
        <v>3</v>
      </c>
      <c r="C71">
        <v>206</v>
      </c>
      <c r="D71" t="s">
        <v>25</v>
      </c>
      <c r="E71" t="s">
        <v>21</v>
      </c>
      <c r="F71">
        <v>3</v>
      </c>
      <c r="G71">
        <v>-1</v>
      </c>
    </row>
    <row r="72" spans="1:7" x14ac:dyDescent="0.25">
      <c r="A72">
        <v>1</v>
      </c>
      <c r="B72" t="s">
        <v>3</v>
      </c>
      <c r="C72">
        <v>206</v>
      </c>
      <c r="D72" t="s">
        <v>25</v>
      </c>
      <c r="E72" t="s">
        <v>21</v>
      </c>
      <c r="F72">
        <v>4</v>
      </c>
      <c r="G72">
        <v>-2</v>
      </c>
    </row>
    <row r="73" spans="1:7" x14ac:dyDescent="0.25">
      <c r="A73">
        <v>1</v>
      </c>
      <c r="B73" t="s">
        <v>3</v>
      </c>
      <c r="C73">
        <v>206</v>
      </c>
      <c r="D73" t="s">
        <v>25</v>
      </c>
      <c r="E73" t="s">
        <v>21</v>
      </c>
      <c r="F73">
        <v>5</v>
      </c>
      <c r="G73">
        <v>0</v>
      </c>
    </row>
    <row r="74" spans="1:7" x14ac:dyDescent="0.25">
      <c r="A74">
        <v>1</v>
      </c>
      <c r="B74" t="s">
        <v>3</v>
      </c>
      <c r="C74">
        <v>206</v>
      </c>
      <c r="D74" t="s">
        <v>25</v>
      </c>
      <c r="E74" t="s">
        <v>21</v>
      </c>
      <c r="F74">
        <v>6</v>
      </c>
      <c r="G74">
        <v>-3</v>
      </c>
    </row>
    <row r="75" spans="1:7" x14ac:dyDescent="0.25">
      <c r="A75">
        <v>1</v>
      </c>
      <c r="B75" t="s">
        <v>3</v>
      </c>
      <c r="C75">
        <v>206</v>
      </c>
      <c r="D75" t="s">
        <v>25</v>
      </c>
      <c r="E75" t="s">
        <v>21</v>
      </c>
      <c r="F75">
        <v>7</v>
      </c>
      <c r="G75">
        <v>-1</v>
      </c>
    </row>
    <row r="76" spans="1:7" x14ac:dyDescent="0.25">
      <c r="A76">
        <v>1</v>
      </c>
      <c r="B76" t="s">
        <v>3</v>
      </c>
      <c r="C76">
        <v>206</v>
      </c>
      <c r="D76" t="s">
        <v>25</v>
      </c>
      <c r="E76" t="s">
        <v>21</v>
      </c>
      <c r="F76">
        <v>8</v>
      </c>
      <c r="G76">
        <v>-1</v>
      </c>
    </row>
    <row r="77" spans="1:7" x14ac:dyDescent="0.25">
      <c r="A77">
        <v>1</v>
      </c>
      <c r="B77" t="s">
        <v>3</v>
      </c>
      <c r="C77">
        <v>206</v>
      </c>
      <c r="D77" t="s">
        <v>25</v>
      </c>
      <c r="E77" t="s">
        <v>21</v>
      </c>
      <c r="F77">
        <v>9</v>
      </c>
      <c r="G77">
        <v>-1</v>
      </c>
    </row>
    <row r="78" spans="1:7" x14ac:dyDescent="0.25">
      <c r="A78">
        <v>1</v>
      </c>
      <c r="B78" t="s">
        <v>3</v>
      </c>
      <c r="C78">
        <v>206</v>
      </c>
      <c r="D78" t="s">
        <v>25</v>
      </c>
      <c r="E78" t="s">
        <v>21</v>
      </c>
      <c r="F78">
        <v>10</v>
      </c>
      <c r="G78">
        <v>0</v>
      </c>
    </row>
    <row r="79" spans="1:7" x14ac:dyDescent="0.25">
      <c r="A79">
        <v>1</v>
      </c>
      <c r="B79" t="s">
        <v>3</v>
      </c>
      <c r="C79">
        <v>228</v>
      </c>
      <c r="D79" t="s">
        <v>40</v>
      </c>
      <c r="E79" t="s">
        <v>74</v>
      </c>
      <c r="F79">
        <v>1</v>
      </c>
      <c r="G79">
        <v>0</v>
      </c>
    </row>
    <row r="80" spans="1:7" x14ac:dyDescent="0.25">
      <c r="A80">
        <v>1</v>
      </c>
      <c r="B80" t="s">
        <v>3</v>
      </c>
      <c r="C80">
        <v>228</v>
      </c>
      <c r="D80" t="s">
        <v>40</v>
      </c>
      <c r="E80" t="s">
        <v>74</v>
      </c>
      <c r="F80">
        <v>2</v>
      </c>
      <c r="G80">
        <v>0</v>
      </c>
    </row>
    <row r="81" spans="1:7" x14ac:dyDescent="0.25">
      <c r="A81">
        <v>1</v>
      </c>
      <c r="B81" t="s">
        <v>3</v>
      </c>
      <c r="C81">
        <v>228</v>
      </c>
      <c r="D81" t="s">
        <v>40</v>
      </c>
      <c r="E81" t="s">
        <v>74</v>
      </c>
      <c r="F81">
        <v>3</v>
      </c>
      <c r="G81">
        <v>0</v>
      </c>
    </row>
    <row r="82" spans="1:7" x14ac:dyDescent="0.25">
      <c r="A82">
        <v>1</v>
      </c>
      <c r="B82" t="s">
        <v>3</v>
      </c>
      <c r="C82">
        <v>228</v>
      </c>
      <c r="D82" t="s">
        <v>40</v>
      </c>
      <c r="E82" t="s">
        <v>74</v>
      </c>
      <c r="F82">
        <v>4</v>
      </c>
      <c r="G82">
        <v>0</v>
      </c>
    </row>
    <row r="83" spans="1:7" x14ac:dyDescent="0.25">
      <c r="A83">
        <v>1</v>
      </c>
      <c r="B83" t="s">
        <v>3</v>
      </c>
      <c r="C83">
        <v>228</v>
      </c>
      <c r="D83" t="s">
        <v>40</v>
      </c>
      <c r="E83" t="s">
        <v>74</v>
      </c>
      <c r="F83">
        <v>5</v>
      </c>
      <c r="G83">
        <v>0</v>
      </c>
    </row>
    <row r="84" spans="1:7" x14ac:dyDescent="0.25">
      <c r="A84">
        <v>1</v>
      </c>
      <c r="B84" t="s">
        <v>3</v>
      </c>
      <c r="C84">
        <v>228</v>
      </c>
      <c r="D84" t="s">
        <v>40</v>
      </c>
      <c r="E84" t="s">
        <v>74</v>
      </c>
      <c r="F84">
        <v>6</v>
      </c>
      <c r="G84">
        <v>-3</v>
      </c>
    </row>
    <row r="85" spans="1:7" x14ac:dyDescent="0.25">
      <c r="A85">
        <v>1</v>
      </c>
      <c r="B85" t="s">
        <v>3</v>
      </c>
      <c r="C85">
        <v>228</v>
      </c>
      <c r="D85" t="s">
        <v>40</v>
      </c>
      <c r="E85" t="s">
        <v>74</v>
      </c>
      <c r="F85">
        <v>7</v>
      </c>
      <c r="G85">
        <v>0</v>
      </c>
    </row>
    <row r="86" spans="1:7" x14ac:dyDescent="0.25">
      <c r="A86">
        <v>1</v>
      </c>
      <c r="B86" t="s">
        <v>3</v>
      </c>
      <c r="C86">
        <v>228</v>
      </c>
      <c r="D86" t="s">
        <v>40</v>
      </c>
      <c r="E86" t="s">
        <v>74</v>
      </c>
      <c r="F86">
        <v>8</v>
      </c>
      <c r="G86">
        <v>3</v>
      </c>
    </row>
    <row r="87" spans="1:7" x14ac:dyDescent="0.25">
      <c r="A87">
        <v>1</v>
      </c>
      <c r="B87" t="s">
        <v>3</v>
      </c>
      <c r="C87">
        <v>228</v>
      </c>
      <c r="D87" t="s">
        <v>40</v>
      </c>
      <c r="E87" t="s">
        <v>74</v>
      </c>
      <c r="F87">
        <v>9</v>
      </c>
      <c r="G87">
        <v>3</v>
      </c>
    </row>
    <row r="88" spans="1:7" x14ac:dyDescent="0.25">
      <c r="A88">
        <v>1</v>
      </c>
      <c r="B88" t="s">
        <v>3</v>
      </c>
      <c r="C88">
        <v>228</v>
      </c>
      <c r="D88" t="s">
        <v>40</v>
      </c>
      <c r="E88" t="s">
        <v>74</v>
      </c>
      <c r="F88">
        <v>10</v>
      </c>
      <c r="G88">
        <v>3</v>
      </c>
    </row>
    <row r="89" spans="1:7" x14ac:dyDescent="0.25">
      <c r="A89">
        <v>1</v>
      </c>
      <c r="B89" t="s">
        <v>3</v>
      </c>
      <c r="C89">
        <v>228</v>
      </c>
      <c r="D89" t="s">
        <v>40</v>
      </c>
      <c r="E89" t="s">
        <v>21</v>
      </c>
      <c r="F89">
        <v>1</v>
      </c>
      <c r="G89">
        <v>-2</v>
      </c>
    </row>
    <row r="90" spans="1:7" x14ac:dyDescent="0.25">
      <c r="A90">
        <v>1</v>
      </c>
      <c r="B90" t="s">
        <v>3</v>
      </c>
      <c r="C90">
        <v>228</v>
      </c>
      <c r="D90" t="s">
        <v>40</v>
      </c>
      <c r="E90" t="s">
        <v>21</v>
      </c>
      <c r="F90">
        <v>2</v>
      </c>
      <c r="G90">
        <v>1</v>
      </c>
    </row>
    <row r="91" spans="1:7" x14ac:dyDescent="0.25">
      <c r="A91">
        <v>1</v>
      </c>
      <c r="B91" t="s">
        <v>3</v>
      </c>
      <c r="C91">
        <v>228</v>
      </c>
      <c r="D91" t="s">
        <v>40</v>
      </c>
      <c r="E91" t="s">
        <v>21</v>
      </c>
      <c r="F91">
        <v>3</v>
      </c>
      <c r="G91">
        <v>1</v>
      </c>
    </row>
    <row r="92" spans="1:7" x14ac:dyDescent="0.25">
      <c r="A92">
        <v>1</v>
      </c>
      <c r="B92" t="s">
        <v>3</v>
      </c>
      <c r="C92">
        <v>228</v>
      </c>
      <c r="D92" t="s">
        <v>40</v>
      </c>
      <c r="E92" t="s">
        <v>21</v>
      </c>
      <c r="F92">
        <v>4</v>
      </c>
      <c r="G92">
        <v>0</v>
      </c>
    </row>
    <row r="93" spans="1:7" x14ac:dyDescent="0.25">
      <c r="A93">
        <v>1</v>
      </c>
      <c r="B93" t="s">
        <v>3</v>
      </c>
      <c r="C93">
        <v>228</v>
      </c>
      <c r="D93" t="s">
        <v>40</v>
      </c>
      <c r="E93" t="s">
        <v>21</v>
      </c>
      <c r="F93">
        <v>5</v>
      </c>
      <c r="G93">
        <v>0</v>
      </c>
    </row>
    <row r="94" spans="1:7" x14ac:dyDescent="0.25">
      <c r="A94">
        <v>1</v>
      </c>
      <c r="B94" t="s">
        <v>3</v>
      </c>
      <c r="C94">
        <v>228</v>
      </c>
      <c r="D94" t="s">
        <v>40</v>
      </c>
      <c r="E94" t="s">
        <v>21</v>
      </c>
      <c r="F94">
        <v>6</v>
      </c>
      <c r="G94">
        <v>-3</v>
      </c>
    </row>
    <row r="95" spans="1:7" x14ac:dyDescent="0.25">
      <c r="A95">
        <v>1</v>
      </c>
      <c r="B95" t="s">
        <v>3</v>
      </c>
      <c r="C95">
        <v>228</v>
      </c>
      <c r="D95" t="s">
        <v>40</v>
      </c>
      <c r="E95" t="s">
        <v>21</v>
      </c>
      <c r="F95">
        <v>7</v>
      </c>
      <c r="G95">
        <v>0</v>
      </c>
    </row>
    <row r="96" spans="1:7" x14ac:dyDescent="0.25">
      <c r="A96">
        <v>1</v>
      </c>
      <c r="B96" t="s">
        <v>3</v>
      </c>
      <c r="C96">
        <v>228</v>
      </c>
      <c r="D96" t="s">
        <v>40</v>
      </c>
      <c r="E96" t="s">
        <v>21</v>
      </c>
      <c r="F96">
        <v>8</v>
      </c>
      <c r="G96">
        <v>0</v>
      </c>
    </row>
    <row r="97" spans="1:7" x14ac:dyDescent="0.25">
      <c r="A97">
        <v>1</v>
      </c>
      <c r="B97" t="s">
        <v>3</v>
      </c>
      <c r="C97">
        <v>228</v>
      </c>
      <c r="D97" t="s">
        <v>40</v>
      </c>
      <c r="E97" t="s">
        <v>21</v>
      </c>
      <c r="F97">
        <v>9</v>
      </c>
      <c r="G97">
        <v>0</v>
      </c>
    </row>
    <row r="98" spans="1:7" x14ac:dyDescent="0.25">
      <c r="A98">
        <v>1</v>
      </c>
      <c r="B98" t="s">
        <v>3</v>
      </c>
      <c r="C98">
        <v>228</v>
      </c>
      <c r="D98" t="s">
        <v>40</v>
      </c>
      <c r="E98" t="s">
        <v>21</v>
      </c>
      <c r="F98">
        <v>10</v>
      </c>
      <c r="G98">
        <v>0</v>
      </c>
    </row>
    <row r="99" spans="1:7" x14ac:dyDescent="0.25">
      <c r="A99">
        <v>1</v>
      </c>
      <c r="B99" t="s">
        <v>3</v>
      </c>
      <c r="C99">
        <v>204</v>
      </c>
      <c r="D99" t="s">
        <v>42</v>
      </c>
      <c r="E99" t="s">
        <v>21</v>
      </c>
      <c r="F99">
        <v>1</v>
      </c>
      <c r="G99">
        <v>0</v>
      </c>
    </row>
    <row r="100" spans="1:7" x14ac:dyDescent="0.25">
      <c r="A100">
        <v>1</v>
      </c>
      <c r="B100" t="s">
        <v>3</v>
      </c>
      <c r="C100">
        <v>204</v>
      </c>
      <c r="D100" t="s">
        <v>42</v>
      </c>
      <c r="E100" t="s">
        <v>21</v>
      </c>
      <c r="F100">
        <v>2</v>
      </c>
      <c r="G100">
        <v>-3</v>
      </c>
    </row>
    <row r="101" spans="1:7" x14ac:dyDescent="0.25">
      <c r="A101">
        <v>1</v>
      </c>
      <c r="B101" t="s">
        <v>3</v>
      </c>
      <c r="C101">
        <v>204</v>
      </c>
      <c r="D101" t="s">
        <v>42</v>
      </c>
      <c r="E101" t="s">
        <v>21</v>
      </c>
      <c r="F101">
        <v>3</v>
      </c>
      <c r="G101">
        <v>-2</v>
      </c>
    </row>
    <row r="102" spans="1:7" x14ac:dyDescent="0.25">
      <c r="A102">
        <v>1</v>
      </c>
      <c r="B102" t="s">
        <v>3</v>
      </c>
      <c r="C102">
        <v>204</v>
      </c>
      <c r="D102" t="s">
        <v>42</v>
      </c>
      <c r="E102" t="s">
        <v>21</v>
      </c>
      <c r="F102">
        <v>4</v>
      </c>
      <c r="G102">
        <v>2</v>
      </c>
    </row>
    <row r="103" spans="1:7" x14ac:dyDescent="0.25">
      <c r="A103">
        <v>1</v>
      </c>
      <c r="B103" t="s">
        <v>3</v>
      </c>
      <c r="C103">
        <v>204</v>
      </c>
      <c r="D103" t="s">
        <v>42</v>
      </c>
      <c r="E103" t="s">
        <v>21</v>
      </c>
      <c r="F103">
        <v>5</v>
      </c>
      <c r="G103">
        <v>-3</v>
      </c>
    </row>
    <row r="104" spans="1:7" x14ac:dyDescent="0.25">
      <c r="A104">
        <v>1</v>
      </c>
      <c r="B104" t="s">
        <v>3</v>
      </c>
      <c r="C104">
        <v>204</v>
      </c>
      <c r="D104" t="s">
        <v>42</v>
      </c>
      <c r="E104" t="s">
        <v>21</v>
      </c>
      <c r="F104">
        <v>6</v>
      </c>
      <c r="G104">
        <v>-3</v>
      </c>
    </row>
    <row r="105" spans="1:7" x14ac:dyDescent="0.25">
      <c r="A105">
        <v>1</v>
      </c>
      <c r="B105" t="s">
        <v>3</v>
      </c>
      <c r="C105">
        <v>204</v>
      </c>
      <c r="D105" t="s">
        <v>42</v>
      </c>
      <c r="E105" t="s">
        <v>21</v>
      </c>
      <c r="F105">
        <v>7</v>
      </c>
      <c r="G105">
        <v>-3</v>
      </c>
    </row>
    <row r="106" spans="1:7" x14ac:dyDescent="0.25">
      <c r="A106">
        <v>1</v>
      </c>
      <c r="B106" t="s">
        <v>3</v>
      </c>
      <c r="C106">
        <v>204</v>
      </c>
      <c r="D106" t="s">
        <v>42</v>
      </c>
      <c r="E106" t="s">
        <v>21</v>
      </c>
      <c r="F106">
        <v>8</v>
      </c>
      <c r="G106">
        <v>-3</v>
      </c>
    </row>
    <row r="107" spans="1:7" x14ac:dyDescent="0.25">
      <c r="A107">
        <v>1</v>
      </c>
      <c r="B107" t="s">
        <v>3</v>
      </c>
      <c r="C107">
        <v>204</v>
      </c>
      <c r="D107" t="s">
        <v>42</v>
      </c>
      <c r="E107" t="s">
        <v>21</v>
      </c>
      <c r="F107">
        <v>9</v>
      </c>
      <c r="G107">
        <v>-3</v>
      </c>
    </row>
    <row r="108" spans="1:7" x14ac:dyDescent="0.25">
      <c r="A108">
        <v>1</v>
      </c>
      <c r="B108" t="s">
        <v>3</v>
      </c>
      <c r="C108">
        <v>204</v>
      </c>
      <c r="D108" t="s">
        <v>42</v>
      </c>
      <c r="E108" t="s">
        <v>21</v>
      </c>
      <c r="F108">
        <v>10</v>
      </c>
      <c r="G108">
        <v>-3</v>
      </c>
    </row>
    <row r="109" spans="1:7" x14ac:dyDescent="0.25">
      <c r="A109">
        <v>1</v>
      </c>
      <c r="B109" t="s">
        <v>3</v>
      </c>
      <c r="C109">
        <v>205</v>
      </c>
      <c r="D109" t="s">
        <v>33</v>
      </c>
      <c r="E109" t="s">
        <v>74</v>
      </c>
      <c r="F109">
        <v>1</v>
      </c>
      <c r="G109">
        <v>0</v>
      </c>
    </row>
    <row r="110" spans="1:7" x14ac:dyDescent="0.25">
      <c r="A110">
        <v>1</v>
      </c>
      <c r="B110" t="s">
        <v>3</v>
      </c>
      <c r="C110">
        <v>205</v>
      </c>
      <c r="D110" t="s">
        <v>33</v>
      </c>
      <c r="E110" t="s">
        <v>74</v>
      </c>
      <c r="F110">
        <v>2</v>
      </c>
      <c r="G110">
        <v>0</v>
      </c>
    </row>
    <row r="111" spans="1:7" x14ac:dyDescent="0.25">
      <c r="A111">
        <v>1</v>
      </c>
      <c r="B111" t="s">
        <v>3</v>
      </c>
      <c r="C111">
        <v>205</v>
      </c>
      <c r="D111" t="s">
        <v>33</v>
      </c>
      <c r="E111" t="s">
        <v>74</v>
      </c>
      <c r="F111">
        <v>3</v>
      </c>
      <c r="G111">
        <v>-2</v>
      </c>
    </row>
    <row r="112" spans="1:7" x14ac:dyDescent="0.25">
      <c r="A112">
        <v>1</v>
      </c>
      <c r="B112" t="s">
        <v>3</v>
      </c>
      <c r="C112">
        <v>205</v>
      </c>
      <c r="D112" t="s">
        <v>33</v>
      </c>
      <c r="E112" t="s">
        <v>74</v>
      </c>
      <c r="F112">
        <v>4</v>
      </c>
      <c r="G112">
        <v>-2</v>
      </c>
    </row>
    <row r="113" spans="1:7" x14ac:dyDescent="0.25">
      <c r="A113">
        <v>1</v>
      </c>
      <c r="B113" t="s">
        <v>3</v>
      </c>
      <c r="C113">
        <v>205</v>
      </c>
      <c r="D113" t="s">
        <v>33</v>
      </c>
      <c r="E113" t="s">
        <v>74</v>
      </c>
      <c r="F113">
        <v>5</v>
      </c>
      <c r="G113">
        <v>-2</v>
      </c>
    </row>
    <row r="114" spans="1:7" x14ac:dyDescent="0.25">
      <c r="A114">
        <v>1</v>
      </c>
      <c r="B114" t="s">
        <v>3</v>
      </c>
      <c r="C114">
        <v>205</v>
      </c>
      <c r="D114" t="s">
        <v>33</v>
      </c>
      <c r="E114" t="s">
        <v>74</v>
      </c>
      <c r="F114">
        <v>6</v>
      </c>
      <c r="G114">
        <v>-3</v>
      </c>
    </row>
    <row r="115" spans="1:7" x14ac:dyDescent="0.25">
      <c r="A115">
        <v>1</v>
      </c>
      <c r="B115" t="s">
        <v>3</v>
      </c>
      <c r="C115">
        <v>205</v>
      </c>
      <c r="D115" t="s">
        <v>33</v>
      </c>
      <c r="E115" t="s">
        <v>74</v>
      </c>
      <c r="F115">
        <v>7</v>
      </c>
      <c r="G115">
        <v>-1</v>
      </c>
    </row>
    <row r="116" spans="1:7" x14ac:dyDescent="0.25">
      <c r="A116">
        <v>1</v>
      </c>
      <c r="B116" t="s">
        <v>3</v>
      </c>
      <c r="C116">
        <v>205</v>
      </c>
      <c r="D116" t="s">
        <v>33</v>
      </c>
      <c r="E116" t="s">
        <v>74</v>
      </c>
      <c r="F116">
        <v>8</v>
      </c>
      <c r="G116">
        <v>-2</v>
      </c>
    </row>
    <row r="117" spans="1:7" x14ac:dyDescent="0.25">
      <c r="A117">
        <v>1</v>
      </c>
      <c r="B117" t="s">
        <v>3</v>
      </c>
      <c r="C117">
        <v>205</v>
      </c>
      <c r="D117" t="s">
        <v>33</v>
      </c>
      <c r="E117" t="s">
        <v>74</v>
      </c>
      <c r="F117">
        <v>9</v>
      </c>
      <c r="G117">
        <v>-2</v>
      </c>
    </row>
    <row r="118" spans="1:7" x14ac:dyDescent="0.25">
      <c r="A118">
        <v>1</v>
      </c>
      <c r="B118" t="s">
        <v>3</v>
      </c>
      <c r="C118">
        <v>205</v>
      </c>
      <c r="D118" t="s">
        <v>33</v>
      </c>
      <c r="E118" t="s">
        <v>74</v>
      </c>
      <c r="F118">
        <v>10</v>
      </c>
      <c r="G118">
        <v>-2</v>
      </c>
    </row>
    <row r="119" spans="1:7" x14ac:dyDescent="0.25">
      <c r="A119">
        <v>1</v>
      </c>
      <c r="B119" t="s">
        <v>3</v>
      </c>
      <c r="C119">
        <v>205</v>
      </c>
      <c r="D119" t="s">
        <v>33</v>
      </c>
      <c r="E119" t="s">
        <v>21</v>
      </c>
      <c r="F119">
        <v>1</v>
      </c>
      <c r="G119">
        <v>1</v>
      </c>
    </row>
    <row r="120" spans="1:7" x14ac:dyDescent="0.25">
      <c r="A120">
        <v>1</v>
      </c>
      <c r="B120" t="s">
        <v>3</v>
      </c>
      <c r="C120">
        <v>205</v>
      </c>
      <c r="D120" t="s">
        <v>33</v>
      </c>
      <c r="E120" t="s">
        <v>21</v>
      </c>
      <c r="F120">
        <v>2</v>
      </c>
      <c r="G120">
        <v>1</v>
      </c>
    </row>
    <row r="121" spans="1:7" x14ac:dyDescent="0.25">
      <c r="A121">
        <v>1</v>
      </c>
      <c r="B121" t="s">
        <v>3</v>
      </c>
      <c r="C121">
        <v>205</v>
      </c>
      <c r="D121" t="s">
        <v>33</v>
      </c>
      <c r="E121" t="s">
        <v>21</v>
      </c>
      <c r="F121">
        <v>3</v>
      </c>
      <c r="G121">
        <v>-2</v>
      </c>
    </row>
    <row r="122" spans="1:7" x14ac:dyDescent="0.25">
      <c r="A122">
        <v>1</v>
      </c>
      <c r="B122" t="s">
        <v>3</v>
      </c>
      <c r="C122">
        <v>205</v>
      </c>
      <c r="D122" t="s">
        <v>33</v>
      </c>
      <c r="E122" t="s">
        <v>21</v>
      </c>
      <c r="F122">
        <v>4</v>
      </c>
      <c r="G122">
        <v>0</v>
      </c>
    </row>
    <row r="123" spans="1:7" x14ac:dyDescent="0.25">
      <c r="A123">
        <v>1</v>
      </c>
      <c r="B123" t="s">
        <v>3</v>
      </c>
      <c r="C123">
        <v>205</v>
      </c>
      <c r="D123" t="s">
        <v>33</v>
      </c>
      <c r="E123" t="s">
        <v>21</v>
      </c>
      <c r="F123">
        <v>5</v>
      </c>
      <c r="G123">
        <v>1</v>
      </c>
    </row>
    <row r="124" spans="1:7" x14ac:dyDescent="0.25">
      <c r="A124">
        <v>1</v>
      </c>
      <c r="B124" t="s">
        <v>3</v>
      </c>
      <c r="C124">
        <v>205</v>
      </c>
      <c r="D124" t="s">
        <v>33</v>
      </c>
      <c r="E124" t="s">
        <v>21</v>
      </c>
      <c r="F124">
        <v>6</v>
      </c>
      <c r="G124">
        <v>-3</v>
      </c>
    </row>
    <row r="125" spans="1:7" x14ac:dyDescent="0.25">
      <c r="A125">
        <v>1</v>
      </c>
      <c r="B125" t="s">
        <v>3</v>
      </c>
      <c r="C125">
        <v>205</v>
      </c>
      <c r="D125" t="s">
        <v>33</v>
      </c>
      <c r="E125" t="s">
        <v>21</v>
      </c>
      <c r="F125">
        <v>7</v>
      </c>
      <c r="G125">
        <v>0</v>
      </c>
    </row>
    <row r="126" spans="1:7" x14ac:dyDescent="0.25">
      <c r="A126">
        <v>1</v>
      </c>
      <c r="B126" t="s">
        <v>3</v>
      </c>
      <c r="C126">
        <v>205</v>
      </c>
      <c r="D126" t="s">
        <v>33</v>
      </c>
      <c r="E126" t="s">
        <v>21</v>
      </c>
      <c r="F126">
        <v>8</v>
      </c>
      <c r="G126">
        <v>-1</v>
      </c>
    </row>
    <row r="127" spans="1:7" x14ac:dyDescent="0.25">
      <c r="A127">
        <v>1</v>
      </c>
      <c r="B127" t="s">
        <v>3</v>
      </c>
      <c r="C127">
        <v>205</v>
      </c>
      <c r="D127" t="s">
        <v>33</v>
      </c>
      <c r="E127" t="s">
        <v>21</v>
      </c>
      <c r="F127">
        <v>9</v>
      </c>
      <c r="G127">
        <v>-2</v>
      </c>
    </row>
    <row r="128" spans="1:7" x14ac:dyDescent="0.25">
      <c r="A128">
        <v>1</v>
      </c>
      <c r="B128" t="s">
        <v>3</v>
      </c>
      <c r="C128">
        <v>205</v>
      </c>
      <c r="D128" t="s">
        <v>33</v>
      </c>
      <c r="E128" t="s">
        <v>21</v>
      </c>
      <c r="F128">
        <v>10</v>
      </c>
      <c r="G128">
        <v>-2</v>
      </c>
    </row>
    <row r="129" spans="1:7" x14ac:dyDescent="0.25">
      <c r="A129">
        <v>1</v>
      </c>
      <c r="B129" t="s">
        <v>3</v>
      </c>
      <c r="C129">
        <v>208</v>
      </c>
      <c r="D129" t="s">
        <v>29</v>
      </c>
      <c r="E129" t="s">
        <v>74</v>
      </c>
      <c r="F129">
        <v>1</v>
      </c>
      <c r="G129">
        <v>-2</v>
      </c>
    </row>
    <row r="130" spans="1:7" x14ac:dyDescent="0.25">
      <c r="A130">
        <v>1</v>
      </c>
      <c r="B130" t="s">
        <v>3</v>
      </c>
      <c r="C130">
        <v>208</v>
      </c>
      <c r="D130" t="s">
        <v>29</v>
      </c>
      <c r="E130" t="s">
        <v>74</v>
      </c>
      <c r="F130">
        <v>2</v>
      </c>
      <c r="G130">
        <v>2</v>
      </c>
    </row>
    <row r="131" spans="1:7" x14ac:dyDescent="0.25">
      <c r="A131">
        <v>1</v>
      </c>
      <c r="B131" t="s">
        <v>3</v>
      </c>
      <c r="C131">
        <v>208</v>
      </c>
      <c r="D131" t="s">
        <v>29</v>
      </c>
      <c r="E131" t="s">
        <v>74</v>
      </c>
      <c r="F131">
        <v>3</v>
      </c>
      <c r="G131">
        <v>-3</v>
      </c>
    </row>
    <row r="132" spans="1:7" x14ac:dyDescent="0.25">
      <c r="A132">
        <v>1</v>
      </c>
      <c r="B132" t="s">
        <v>3</v>
      </c>
      <c r="C132">
        <v>208</v>
      </c>
      <c r="D132" t="s">
        <v>29</v>
      </c>
      <c r="E132" t="s">
        <v>74</v>
      </c>
      <c r="F132">
        <v>4</v>
      </c>
      <c r="G132">
        <v>1</v>
      </c>
    </row>
    <row r="133" spans="1:7" x14ac:dyDescent="0.25">
      <c r="A133">
        <v>1</v>
      </c>
      <c r="B133" t="s">
        <v>3</v>
      </c>
      <c r="C133">
        <v>208</v>
      </c>
      <c r="D133" t="s">
        <v>29</v>
      </c>
      <c r="E133" t="s">
        <v>74</v>
      </c>
      <c r="F133">
        <v>5</v>
      </c>
      <c r="G133">
        <v>-1</v>
      </c>
    </row>
    <row r="134" spans="1:7" x14ac:dyDescent="0.25">
      <c r="A134">
        <v>1</v>
      </c>
      <c r="B134" t="s">
        <v>3</v>
      </c>
      <c r="C134">
        <v>208</v>
      </c>
      <c r="D134" t="s">
        <v>29</v>
      </c>
      <c r="E134" t="s">
        <v>74</v>
      </c>
      <c r="F134">
        <v>6</v>
      </c>
      <c r="G134">
        <v>-3</v>
      </c>
    </row>
    <row r="135" spans="1:7" x14ac:dyDescent="0.25">
      <c r="A135">
        <v>1</v>
      </c>
      <c r="B135" t="s">
        <v>3</v>
      </c>
      <c r="C135">
        <v>208</v>
      </c>
      <c r="D135" t="s">
        <v>29</v>
      </c>
      <c r="E135" t="s">
        <v>74</v>
      </c>
      <c r="F135">
        <v>7</v>
      </c>
      <c r="G135">
        <v>2</v>
      </c>
    </row>
    <row r="136" spans="1:7" x14ac:dyDescent="0.25">
      <c r="A136">
        <v>1</v>
      </c>
      <c r="B136" t="s">
        <v>3</v>
      </c>
      <c r="C136">
        <v>208</v>
      </c>
      <c r="D136" t="s">
        <v>29</v>
      </c>
      <c r="E136" t="s">
        <v>74</v>
      </c>
      <c r="F136">
        <v>8</v>
      </c>
      <c r="G136">
        <v>3</v>
      </c>
    </row>
    <row r="137" spans="1:7" x14ac:dyDescent="0.25">
      <c r="A137">
        <v>1</v>
      </c>
      <c r="B137" t="s">
        <v>3</v>
      </c>
      <c r="C137">
        <v>208</v>
      </c>
      <c r="D137" t="s">
        <v>29</v>
      </c>
      <c r="E137" t="s">
        <v>74</v>
      </c>
      <c r="F137">
        <v>9</v>
      </c>
      <c r="G137">
        <v>-1</v>
      </c>
    </row>
    <row r="138" spans="1:7" x14ac:dyDescent="0.25">
      <c r="A138">
        <v>1</v>
      </c>
      <c r="B138" t="s">
        <v>3</v>
      </c>
      <c r="C138">
        <v>208</v>
      </c>
      <c r="D138" t="s">
        <v>29</v>
      </c>
      <c r="E138" t="s">
        <v>74</v>
      </c>
      <c r="F138">
        <v>10</v>
      </c>
      <c r="G138">
        <v>2</v>
      </c>
    </row>
    <row r="139" spans="1:7" x14ac:dyDescent="0.25">
      <c r="A139">
        <v>1</v>
      </c>
      <c r="B139" t="s">
        <v>3</v>
      </c>
      <c r="C139">
        <v>208</v>
      </c>
      <c r="D139" t="s">
        <v>29</v>
      </c>
      <c r="E139" t="s">
        <v>21</v>
      </c>
      <c r="F139">
        <v>1</v>
      </c>
      <c r="G139">
        <v>2</v>
      </c>
    </row>
    <row r="140" spans="1:7" x14ac:dyDescent="0.25">
      <c r="A140">
        <v>1</v>
      </c>
      <c r="B140" t="s">
        <v>3</v>
      </c>
      <c r="C140">
        <v>208</v>
      </c>
      <c r="D140" t="s">
        <v>29</v>
      </c>
      <c r="E140" t="s">
        <v>21</v>
      </c>
      <c r="F140">
        <v>2</v>
      </c>
      <c r="G140">
        <v>1</v>
      </c>
    </row>
    <row r="141" spans="1:7" x14ac:dyDescent="0.25">
      <c r="A141">
        <v>1</v>
      </c>
      <c r="B141" t="s">
        <v>3</v>
      </c>
      <c r="C141">
        <v>208</v>
      </c>
      <c r="D141" t="s">
        <v>29</v>
      </c>
      <c r="E141" t="s">
        <v>21</v>
      </c>
      <c r="F141">
        <v>3</v>
      </c>
      <c r="G141">
        <v>2</v>
      </c>
    </row>
    <row r="142" spans="1:7" x14ac:dyDescent="0.25">
      <c r="A142">
        <v>1</v>
      </c>
      <c r="B142" t="s">
        <v>3</v>
      </c>
      <c r="C142">
        <v>208</v>
      </c>
      <c r="D142" t="s">
        <v>29</v>
      </c>
      <c r="E142" t="s">
        <v>21</v>
      </c>
      <c r="F142">
        <v>4</v>
      </c>
      <c r="G142">
        <v>0</v>
      </c>
    </row>
    <row r="143" spans="1:7" x14ac:dyDescent="0.25">
      <c r="A143">
        <v>1</v>
      </c>
      <c r="B143" t="s">
        <v>3</v>
      </c>
      <c r="C143">
        <v>208</v>
      </c>
      <c r="D143" t="s">
        <v>29</v>
      </c>
      <c r="E143" t="s">
        <v>21</v>
      </c>
      <c r="F143">
        <v>5</v>
      </c>
      <c r="G143">
        <v>-2</v>
      </c>
    </row>
    <row r="144" spans="1:7" x14ac:dyDescent="0.25">
      <c r="A144">
        <v>1</v>
      </c>
      <c r="B144" t="s">
        <v>3</v>
      </c>
      <c r="C144">
        <v>208</v>
      </c>
      <c r="D144" t="s">
        <v>29</v>
      </c>
      <c r="E144" t="s">
        <v>21</v>
      </c>
      <c r="F144">
        <v>6</v>
      </c>
      <c r="G144">
        <v>-3</v>
      </c>
    </row>
    <row r="145" spans="1:7" x14ac:dyDescent="0.25">
      <c r="A145">
        <v>1</v>
      </c>
      <c r="B145" t="s">
        <v>3</v>
      </c>
      <c r="C145">
        <v>208</v>
      </c>
      <c r="D145" t="s">
        <v>29</v>
      </c>
      <c r="E145" t="s">
        <v>21</v>
      </c>
      <c r="F145">
        <v>7</v>
      </c>
      <c r="G145">
        <v>0</v>
      </c>
    </row>
    <row r="146" spans="1:7" x14ac:dyDescent="0.25">
      <c r="A146">
        <v>1</v>
      </c>
      <c r="B146" t="s">
        <v>3</v>
      </c>
      <c r="C146">
        <v>208</v>
      </c>
      <c r="D146" t="s">
        <v>29</v>
      </c>
      <c r="E146" t="s">
        <v>21</v>
      </c>
      <c r="F146">
        <v>8</v>
      </c>
      <c r="G146">
        <v>-1</v>
      </c>
    </row>
    <row r="147" spans="1:7" x14ac:dyDescent="0.25">
      <c r="A147">
        <v>1</v>
      </c>
      <c r="B147" t="s">
        <v>3</v>
      </c>
      <c r="C147">
        <v>208</v>
      </c>
      <c r="D147" t="s">
        <v>29</v>
      </c>
      <c r="E147" t="s">
        <v>21</v>
      </c>
      <c r="F147">
        <v>9</v>
      </c>
      <c r="G147">
        <v>-3</v>
      </c>
    </row>
    <row r="148" spans="1:7" x14ac:dyDescent="0.25">
      <c r="A148">
        <v>1</v>
      </c>
      <c r="B148" t="s">
        <v>3</v>
      </c>
      <c r="C148">
        <v>208</v>
      </c>
      <c r="D148" t="s">
        <v>29</v>
      </c>
      <c r="E148" t="s">
        <v>21</v>
      </c>
      <c r="F148">
        <v>10</v>
      </c>
      <c r="G148">
        <v>-1</v>
      </c>
    </row>
    <row r="149" spans="1:7" x14ac:dyDescent="0.25">
      <c r="A149">
        <v>1</v>
      </c>
      <c r="B149" t="s">
        <v>3</v>
      </c>
      <c r="C149">
        <v>220</v>
      </c>
      <c r="D149" t="s">
        <v>32</v>
      </c>
      <c r="E149" t="s">
        <v>74</v>
      </c>
      <c r="F149">
        <v>1</v>
      </c>
      <c r="G149">
        <v>0</v>
      </c>
    </row>
    <row r="150" spans="1:7" x14ac:dyDescent="0.25">
      <c r="A150">
        <v>1</v>
      </c>
      <c r="B150" t="s">
        <v>3</v>
      </c>
      <c r="C150">
        <v>220</v>
      </c>
      <c r="D150" t="s">
        <v>32</v>
      </c>
      <c r="E150" t="s">
        <v>74</v>
      </c>
      <c r="F150">
        <v>2</v>
      </c>
      <c r="G150">
        <v>0</v>
      </c>
    </row>
    <row r="151" spans="1:7" x14ac:dyDescent="0.25">
      <c r="A151">
        <v>1</v>
      </c>
      <c r="B151" t="s">
        <v>3</v>
      </c>
      <c r="C151">
        <v>220</v>
      </c>
      <c r="D151" t="s">
        <v>32</v>
      </c>
      <c r="E151" t="s">
        <v>74</v>
      </c>
      <c r="F151">
        <v>3</v>
      </c>
      <c r="G151">
        <v>-1</v>
      </c>
    </row>
    <row r="152" spans="1:7" x14ac:dyDescent="0.25">
      <c r="A152">
        <v>1</v>
      </c>
      <c r="B152" t="s">
        <v>3</v>
      </c>
      <c r="C152">
        <v>220</v>
      </c>
      <c r="D152" t="s">
        <v>32</v>
      </c>
      <c r="E152" t="s">
        <v>74</v>
      </c>
      <c r="F152">
        <v>4</v>
      </c>
      <c r="G152">
        <v>2</v>
      </c>
    </row>
    <row r="153" spans="1:7" x14ac:dyDescent="0.25">
      <c r="A153">
        <v>1</v>
      </c>
      <c r="B153" t="s">
        <v>3</v>
      </c>
      <c r="C153">
        <v>220</v>
      </c>
      <c r="D153" t="s">
        <v>32</v>
      </c>
      <c r="E153" t="s">
        <v>74</v>
      </c>
      <c r="F153">
        <v>5</v>
      </c>
      <c r="G153">
        <v>1</v>
      </c>
    </row>
    <row r="154" spans="1:7" x14ac:dyDescent="0.25">
      <c r="A154">
        <v>1</v>
      </c>
      <c r="B154" t="s">
        <v>3</v>
      </c>
      <c r="C154">
        <v>220</v>
      </c>
      <c r="D154" t="s">
        <v>32</v>
      </c>
      <c r="E154" t="s">
        <v>74</v>
      </c>
      <c r="F154">
        <v>6</v>
      </c>
      <c r="G154">
        <v>0</v>
      </c>
    </row>
    <row r="155" spans="1:7" x14ac:dyDescent="0.25">
      <c r="A155">
        <v>1</v>
      </c>
      <c r="B155" t="s">
        <v>3</v>
      </c>
      <c r="C155">
        <v>220</v>
      </c>
      <c r="D155" t="s">
        <v>32</v>
      </c>
      <c r="E155" t="s">
        <v>74</v>
      </c>
      <c r="F155">
        <v>7</v>
      </c>
      <c r="G155">
        <v>-3</v>
      </c>
    </row>
    <row r="156" spans="1:7" x14ac:dyDescent="0.25">
      <c r="A156">
        <v>1</v>
      </c>
      <c r="B156" t="s">
        <v>3</v>
      </c>
      <c r="C156">
        <v>220</v>
      </c>
      <c r="D156" t="s">
        <v>32</v>
      </c>
      <c r="E156" t="s">
        <v>74</v>
      </c>
      <c r="F156">
        <v>8</v>
      </c>
      <c r="G156">
        <v>-2</v>
      </c>
    </row>
    <row r="157" spans="1:7" x14ac:dyDescent="0.25">
      <c r="A157">
        <v>1</v>
      </c>
      <c r="B157" t="s">
        <v>3</v>
      </c>
      <c r="C157">
        <v>220</v>
      </c>
      <c r="D157" t="s">
        <v>32</v>
      </c>
      <c r="E157" t="s">
        <v>74</v>
      </c>
      <c r="F157">
        <v>9</v>
      </c>
      <c r="G157">
        <v>-2</v>
      </c>
    </row>
    <row r="158" spans="1:7" x14ac:dyDescent="0.25">
      <c r="A158">
        <v>1</v>
      </c>
      <c r="B158" t="s">
        <v>3</v>
      </c>
      <c r="C158">
        <v>220</v>
      </c>
      <c r="D158" t="s">
        <v>32</v>
      </c>
      <c r="E158" t="s">
        <v>74</v>
      </c>
      <c r="F158">
        <v>10</v>
      </c>
      <c r="G158">
        <v>-2</v>
      </c>
    </row>
    <row r="159" spans="1:7" x14ac:dyDescent="0.25">
      <c r="A159">
        <v>1</v>
      </c>
      <c r="B159" t="s">
        <v>3</v>
      </c>
      <c r="C159">
        <v>220</v>
      </c>
      <c r="D159" t="s">
        <v>32</v>
      </c>
      <c r="E159" t="s">
        <v>21</v>
      </c>
      <c r="F159">
        <v>1</v>
      </c>
      <c r="G159">
        <v>1</v>
      </c>
    </row>
    <row r="160" spans="1:7" x14ac:dyDescent="0.25">
      <c r="A160">
        <v>1</v>
      </c>
      <c r="B160" t="s">
        <v>3</v>
      </c>
      <c r="C160">
        <v>220</v>
      </c>
      <c r="D160" t="s">
        <v>32</v>
      </c>
      <c r="E160" t="s">
        <v>21</v>
      </c>
      <c r="F160">
        <v>2</v>
      </c>
      <c r="G160">
        <v>2</v>
      </c>
    </row>
    <row r="161" spans="1:7" x14ac:dyDescent="0.25">
      <c r="A161">
        <v>1</v>
      </c>
      <c r="B161" t="s">
        <v>3</v>
      </c>
      <c r="C161">
        <v>220</v>
      </c>
      <c r="D161" t="s">
        <v>32</v>
      </c>
      <c r="E161" t="s">
        <v>21</v>
      </c>
      <c r="F161">
        <v>3</v>
      </c>
      <c r="G161">
        <v>1</v>
      </c>
    </row>
    <row r="162" spans="1:7" x14ac:dyDescent="0.25">
      <c r="A162">
        <v>1</v>
      </c>
      <c r="B162" t="s">
        <v>3</v>
      </c>
      <c r="C162">
        <v>220</v>
      </c>
      <c r="D162" t="s">
        <v>32</v>
      </c>
      <c r="E162" t="s">
        <v>21</v>
      </c>
      <c r="F162">
        <v>4</v>
      </c>
      <c r="G162">
        <v>2</v>
      </c>
    </row>
    <row r="163" spans="1:7" x14ac:dyDescent="0.25">
      <c r="A163">
        <v>1</v>
      </c>
      <c r="B163" t="s">
        <v>3</v>
      </c>
      <c r="C163">
        <v>220</v>
      </c>
      <c r="D163" t="s">
        <v>32</v>
      </c>
      <c r="E163" t="s">
        <v>21</v>
      </c>
      <c r="F163">
        <v>5</v>
      </c>
      <c r="G163">
        <v>-1</v>
      </c>
    </row>
    <row r="164" spans="1:7" x14ac:dyDescent="0.25">
      <c r="A164">
        <v>1</v>
      </c>
      <c r="B164" t="s">
        <v>3</v>
      </c>
      <c r="C164">
        <v>220</v>
      </c>
      <c r="D164" t="s">
        <v>32</v>
      </c>
      <c r="E164" t="s">
        <v>21</v>
      </c>
      <c r="F164">
        <v>6</v>
      </c>
      <c r="G164">
        <v>0</v>
      </c>
    </row>
    <row r="165" spans="1:7" x14ac:dyDescent="0.25">
      <c r="A165">
        <v>1</v>
      </c>
      <c r="B165" t="s">
        <v>3</v>
      </c>
      <c r="C165">
        <v>220</v>
      </c>
      <c r="D165" t="s">
        <v>32</v>
      </c>
      <c r="E165" t="s">
        <v>21</v>
      </c>
      <c r="F165">
        <v>7</v>
      </c>
      <c r="G165">
        <v>-3</v>
      </c>
    </row>
    <row r="166" spans="1:7" x14ac:dyDescent="0.25">
      <c r="A166">
        <v>1</v>
      </c>
      <c r="B166" t="s">
        <v>3</v>
      </c>
      <c r="C166">
        <v>220</v>
      </c>
      <c r="D166" t="s">
        <v>32</v>
      </c>
      <c r="E166" t="s">
        <v>21</v>
      </c>
      <c r="F166">
        <v>8</v>
      </c>
      <c r="G166">
        <v>-2</v>
      </c>
    </row>
    <row r="167" spans="1:7" x14ac:dyDescent="0.25">
      <c r="A167">
        <v>1</v>
      </c>
      <c r="B167" t="s">
        <v>3</v>
      </c>
      <c r="C167">
        <v>220</v>
      </c>
      <c r="D167" t="s">
        <v>32</v>
      </c>
      <c r="E167" t="s">
        <v>21</v>
      </c>
      <c r="F167">
        <v>9</v>
      </c>
      <c r="G167">
        <v>-2</v>
      </c>
    </row>
    <row r="168" spans="1:7" x14ac:dyDescent="0.25">
      <c r="A168">
        <v>1</v>
      </c>
      <c r="B168" t="s">
        <v>3</v>
      </c>
      <c r="C168">
        <v>220</v>
      </c>
      <c r="D168" t="s">
        <v>32</v>
      </c>
      <c r="E168" t="s">
        <v>21</v>
      </c>
      <c r="F168">
        <v>10</v>
      </c>
      <c r="G168">
        <v>-2</v>
      </c>
    </row>
    <row r="169" spans="1:7" x14ac:dyDescent="0.25">
      <c r="A169">
        <v>1</v>
      </c>
      <c r="B169" t="s">
        <v>3</v>
      </c>
      <c r="C169">
        <v>221</v>
      </c>
      <c r="D169" t="s">
        <v>28</v>
      </c>
      <c r="E169" t="s">
        <v>74</v>
      </c>
      <c r="F169">
        <v>1</v>
      </c>
      <c r="G169">
        <v>0</v>
      </c>
    </row>
    <row r="170" spans="1:7" x14ac:dyDescent="0.25">
      <c r="A170">
        <v>1</v>
      </c>
      <c r="B170" t="s">
        <v>3</v>
      </c>
      <c r="C170">
        <v>221</v>
      </c>
      <c r="D170" t="s">
        <v>28</v>
      </c>
      <c r="E170" t="s">
        <v>74</v>
      </c>
      <c r="F170">
        <v>2</v>
      </c>
      <c r="G170">
        <v>0</v>
      </c>
    </row>
    <row r="171" spans="1:7" x14ac:dyDescent="0.25">
      <c r="A171">
        <v>1</v>
      </c>
      <c r="B171" t="s">
        <v>3</v>
      </c>
      <c r="C171">
        <v>221</v>
      </c>
      <c r="D171" t="s">
        <v>28</v>
      </c>
      <c r="E171" t="s">
        <v>74</v>
      </c>
      <c r="F171">
        <v>3</v>
      </c>
      <c r="G171">
        <v>-2</v>
      </c>
    </row>
    <row r="172" spans="1:7" x14ac:dyDescent="0.25">
      <c r="A172">
        <v>1</v>
      </c>
      <c r="B172" t="s">
        <v>3</v>
      </c>
      <c r="C172">
        <v>221</v>
      </c>
      <c r="D172" t="s">
        <v>28</v>
      </c>
      <c r="E172" t="s">
        <v>74</v>
      </c>
      <c r="F172">
        <v>4</v>
      </c>
      <c r="G172">
        <v>-2</v>
      </c>
    </row>
    <row r="173" spans="1:7" x14ac:dyDescent="0.25">
      <c r="A173">
        <v>1</v>
      </c>
      <c r="B173" t="s">
        <v>3</v>
      </c>
      <c r="C173">
        <v>221</v>
      </c>
      <c r="D173" t="s">
        <v>28</v>
      </c>
      <c r="E173" t="s">
        <v>74</v>
      </c>
      <c r="F173">
        <v>5</v>
      </c>
      <c r="G173">
        <v>-2</v>
      </c>
    </row>
    <row r="174" spans="1:7" x14ac:dyDescent="0.25">
      <c r="A174">
        <v>1</v>
      </c>
      <c r="B174" t="s">
        <v>3</v>
      </c>
      <c r="C174">
        <v>221</v>
      </c>
      <c r="D174" t="s">
        <v>28</v>
      </c>
      <c r="E174" t="s">
        <v>74</v>
      </c>
      <c r="F174">
        <v>6</v>
      </c>
      <c r="G174">
        <v>-2</v>
      </c>
    </row>
    <row r="175" spans="1:7" x14ac:dyDescent="0.25">
      <c r="A175">
        <v>1</v>
      </c>
      <c r="B175" t="s">
        <v>3</v>
      </c>
      <c r="C175">
        <v>221</v>
      </c>
      <c r="D175" t="s">
        <v>28</v>
      </c>
      <c r="E175" t="s">
        <v>74</v>
      </c>
      <c r="F175">
        <v>7</v>
      </c>
      <c r="G175">
        <v>-2</v>
      </c>
    </row>
    <row r="176" spans="1:7" x14ac:dyDescent="0.25">
      <c r="A176">
        <v>1</v>
      </c>
      <c r="B176" t="s">
        <v>3</v>
      </c>
      <c r="C176">
        <v>221</v>
      </c>
      <c r="D176" t="s">
        <v>28</v>
      </c>
      <c r="E176" t="s">
        <v>74</v>
      </c>
      <c r="F176">
        <v>8</v>
      </c>
      <c r="G176">
        <v>2</v>
      </c>
    </row>
    <row r="177" spans="1:7" x14ac:dyDescent="0.25">
      <c r="A177">
        <v>1</v>
      </c>
      <c r="B177" t="s">
        <v>3</v>
      </c>
      <c r="C177">
        <v>221</v>
      </c>
      <c r="D177" t="s">
        <v>28</v>
      </c>
      <c r="E177" t="s">
        <v>74</v>
      </c>
      <c r="F177">
        <v>9</v>
      </c>
      <c r="G177">
        <v>0</v>
      </c>
    </row>
    <row r="178" spans="1:7" x14ac:dyDescent="0.25">
      <c r="A178">
        <v>1</v>
      </c>
      <c r="B178" t="s">
        <v>3</v>
      </c>
      <c r="C178">
        <v>221</v>
      </c>
      <c r="D178" t="s">
        <v>28</v>
      </c>
      <c r="E178" t="s">
        <v>74</v>
      </c>
      <c r="F178">
        <v>10</v>
      </c>
      <c r="G178">
        <v>-1</v>
      </c>
    </row>
    <row r="179" spans="1:7" x14ac:dyDescent="0.25">
      <c r="A179">
        <v>1</v>
      </c>
      <c r="B179" t="s">
        <v>3</v>
      </c>
      <c r="C179">
        <v>221</v>
      </c>
      <c r="D179" t="s">
        <v>28</v>
      </c>
      <c r="E179" t="s">
        <v>21</v>
      </c>
      <c r="F179">
        <v>1</v>
      </c>
      <c r="G179">
        <v>-1</v>
      </c>
    </row>
    <row r="180" spans="1:7" x14ac:dyDescent="0.25">
      <c r="A180">
        <v>1</v>
      </c>
      <c r="B180" t="s">
        <v>3</v>
      </c>
      <c r="C180">
        <v>221</v>
      </c>
      <c r="D180" t="s">
        <v>28</v>
      </c>
      <c r="E180" t="s">
        <v>21</v>
      </c>
      <c r="F180">
        <v>2</v>
      </c>
      <c r="G180">
        <v>0</v>
      </c>
    </row>
    <row r="181" spans="1:7" x14ac:dyDescent="0.25">
      <c r="A181">
        <v>1</v>
      </c>
      <c r="B181" t="s">
        <v>3</v>
      </c>
      <c r="C181">
        <v>221</v>
      </c>
      <c r="D181" t="s">
        <v>28</v>
      </c>
      <c r="E181" t="s">
        <v>21</v>
      </c>
      <c r="F181">
        <v>3</v>
      </c>
      <c r="G181">
        <v>1</v>
      </c>
    </row>
    <row r="182" spans="1:7" x14ac:dyDescent="0.25">
      <c r="A182">
        <v>1</v>
      </c>
      <c r="B182" t="s">
        <v>3</v>
      </c>
      <c r="C182">
        <v>221</v>
      </c>
      <c r="D182" t="s">
        <v>28</v>
      </c>
      <c r="E182" t="s">
        <v>21</v>
      </c>
      <c r="F182">
        <v>4</v>
      </c>
      <c r="G182">
        <v>-1</v>
      </c>
    </row>
    <row r="183" spans="1:7" x14ac:dyDescent="0.25">
      <c r="A183">
        <v>1</v>
      </c>
      <c r="B183" t="s">
        <v>3</v>
      </c>
      <c r="C183">
        <v>221</v>
      </c>
      <c r="D183" t="s">
        <v>28</v>
      </c>
      <c r="E183" t="s">
        <v>21</v>
      </c>
      <c r="F183">
        <v>5</v>
      </c>
      <c r="G183">
        <v>1</v>
      </c>
    </row>
    <row r="184" spans="1:7" x14ac:dyDescent="0.25">
      <c r="A184">
        <v>1</v>
      </c>
      <c r="B184" t="s">
        <v>3</v>
      </c>
      <c r="C184">
        <v>221</v>
      </c>
      <c r="D184" t="s">
        <v>28</v>
      </c>
      <c r="E184" t="s">
        <v>21</v>
      </c>
      <c r="F184">
        <v>6</v>
      </c>
      <c r="G184">
        <v>1</v>
      </c>
    </row>
    <row r="185" spans="1:7" x14ac:dyDescent="0.25">
      <c r="A185">
        <v>1</v>
      </c>
      <c r="B185" t="s">
        <v>3</v>
      </c>
      <c r="C185">
        <v>221</v>
      </c>
      <c r="D185" t="s">
        <v>28</v>
      </c>
      <c r="E185" t="s">
        <v>21</v>
      </c>
      <c r="F185">
        <v>7</v>
      </c>
      <c r="G185">
        <v>-1</v>
      </c>
    </row>
    <row r="186" spans="1:7" x14ac:dyDescent="0.25">
      <c r="A186">
        <v>1</v>
      </c>
      <c r="B186" t="s">
        <v>3</v>
      </c>
      <c r="C186">
        <v>221</v>
      </c>
      <c r="D186" t="s">
        <v>28</v>
      </c>
      <c r="E186" t="s">
        <v>21</v>
      </c>
      <c r="F186">
        <v>8</v>
      </c>
      <c r="G186">
        <v>-1</v>
      </c>
    </row>
    <row r="187" spans="1:7" x14ac:dyDescent="0.25">
      <c r="A187">
        <v>1</v>
      </c>
      <c r="B187" t="s">
        <v>3</v>
      </c>
      <c r="C187">
        <v>221</v>
      </c>
      <c r="D187" t="s">
        <v>28</v>
      </c>
      <c r="E187" t="s">
        <v>21</v>
      </c>
      <c r="F187">
        <v>9</v>
      </c>
      <c r="G187">
        <v>-2</v>
      </c>
    </row>
    <row r="188" spans="1:7" x14ac:dyDescent="0.25">
      <c r="A188">
        <v>1</v>
      </c>
      <c r="B188" t="s">
        <v>3</v>
      </c>
      <c r="C188">
        <v>221</v>
      </c>
      <c r="D188" t="s">
        <v>28</v>
      </c>
      <c r="E188" t="s">
        <v>21</v>
      </c>
      <c r="F188">
        <v>10</v>
      </c>
      <c r="G188">
        <v>-1</v>
      </c>
    </row>
    <row r="189" spans="1:7" x14ac:dyDescent="0.25">
      <c r="A189">
        <v>1</v>
      </c>
      <c r="B189" t="s">
        <v>3</v>
      </c>
      <c r="C189">
        <v>227</v>
      </c>
      <c r="D189" t="s">
        <v>43</v>
      </c>
      <c r="E189" t="s">
        <v>74</v>
      </c>
      <c r="F189">
        <v>1</v>
      </c>
      <c r="G189">
        <v>-3</v>
      </c>
    </row>
    <row r="190" spans="1:7" x14ac:dyDescent="0.25">
      <c r="A190">
        <v>1</v>
      </c>
      <c r="B190" t="s">
        <v>3</v>
      </c>
      <c r="C190">
        <v>227</v>
      </c>
      <c r="D190" t="s">
        <v>43</v>
      </c>
      <c r="E190" t="s">
        <v>74</v>
      </c>
      <c r="F190">
        <v>2</v>
      </c>
      <c r="G190">
        <v>-3</v>
      </c>
    </row>
    <row r="191" spans="1:7" x14ac:dyDescent="0.25">
      <c r="A191">
        <v>1</v>
      </c>
      <c r="B191" t="s">
        <v>3</v>
      </c>
      <c r="C191">
        <v>227</v>
      </c>
      <c r="D191" t="s">
        <v>43</v>
      </c>
      <c r="E191" t="s">
        <v>74</v>
      </c>
      <c r="F191">
        <v>3</v>
      </c>
      <c r="G191">
        <v>-3</v>
      </c>
    </row>
    <row r="192" spans="1:7" x14ac:dyDescent="0.25">
      <c r="A192">
        <v>1</v>
      </c>
      <c r="B192" t="s">
        <v>3</v>
      </c>
      <c r="C192">
        <v>227</v>
      </c>
      <c r="D192" t="s">
        <v>43</v>
      </c>
      <c r="E192" t="s">
        <v>74</v>
      </c>
      <c r="F192">
        <v>4</v>
      </c>
      <c r="G192">
        <v>-3</v>
      </c>
    </row>
    <row r="193" spans="1:7" x14ac:dyDescent="0.25">
      <c r="A193">
        <v>1</v>
      </c>
      <c r="B193" t="s">
        <v>3</v>
      </c>
      <c r="C193">
        <v>227</v>
      </c>
      <c r="D193" t="s">
        <v>43</v>
      </c>
      <c r="E193" t="s">
        <v>74</v>
      </c>
      <c r="F193">
        <v>5</v>
      </c>
      <c r="G193">
        <v>-3</v>
      </c>
    </row>
    <row r="194" spans="1:7" x14ac:dyDescent="0.25">
      <c r="A194">
        <v>1</v>
      </c>
      <c r="B194" t="s">
        <v>3</v>
      </c>
      <c r="C194">
        <v>227</v>
      </c>
      <c r="D194" t="s">
        <v>43</v>
      </c>
      <c r="E194" t="s">
        <v>74</v>
      </c>
      <c r="F194">
        <v>6</v>
      </c>
      <c r="G194">
        <v>-3</v>
      </c>
    </row>
    <row r="195" spans="1:7" x14ac:dyDescent="0.25">
      <c r="A195">
        <v>1</v>
      </c>
      <c r="B195" t="s">
        <v>3</v>
      </c>
      <c r="C195">
        <v>227</v>
      </c>
      <c r="D195" t="s">
        <v>43</v>
      </c>
      <c r="E195" t="s">
        <v>74</v>
      </c>
      <c r="F195">
        <v>7</v>
      </c>
      <c r="G195">
        <v>-3</v>
      </c>
    </row>
    <row r="196" spans="1:7" x14ac:dyDescent="0.25">
      <c r="A196">
        <v>1</v>
      </c>
      <c r="B196" t="s">
        <v>3</v>
      </c>
      <c r="C196">
        <v>227</v>
      </c>
      <c r="D196" t="s">
        <v>43</v>
      </c>
      <c r="E196" t="s">
        <v>74</v>
      </c>
      <c r="F196">
        <v>8</v>
      </c>
      <c r="G196">
        <v>3</v>
      </c>
    </row>
    <row r="197" spans="1:7" x14ac:dyDescent="0.25">
      <c r="A197">
        <v>1</v>
      </c>
      <c r="B197" t="s">
        <v>3</v>
      </c>
      <c r="C197">
        <v>227</v>
      </c>
      <c r="D197" t="s">
        <v>43</v>
      </c>
      <c r="E197" t="s">
        <v>74</v>
      </c>
      <c r="F197">
        <v>9</v>
      </c>
      <c r="G197">
        <v>-3</v>
      </c>
    </row>
    <row r="198" spans="1:7" x14ac:dyDescent="0.25">
      <c r="A198">
        <v>1</v>
      </c>
      <c r="B198" t="s">
        <v>3</v>
      </c>
      <c r="C198">
        <v>227</v>
      </c>
      <c r="D198" t="s">
        <v>43</v>
      </c>
      <c r="E198" t="s">
        <v>74</v>
      </c>
      <c r="F198">
        <v>10</v>
      </c>
      <c r="G198">
        <v>3</v>
      </c>
    </row>
    <row r="199" spans="1:7" x14ac:dyDescent="0.25">
      <c r="A199">
        <v>1</v>
      </c>
      <c r="B199" t="s">
        <v>3</v>
      </c>
      <c r="C199">
        <v>227</v>
      </c>
      <c r="D199" t="s">
        <v>43</v>
      </c>
      <c r="E199" t="s">
        <v>21</v>
      </c>
      <c r="F199">
        <v>1</v>
      </c>
      <c r="G199">
        <v>1</v>
      </c>
    </row>
    <row r="200" spans="1:7" x14ac:dyDescent="0.25">
      <c r="A200">
        <v>1</v>
      </c>
      <c r="B200" t="s">
        <v>3</v>
      </c>
      <c r="C200">
        <v>227</v>
      </c>
      <c r="D200" t="s">
        <v>43</v>
      </c>
      <c r="E200" t="s">
        <v>21</v>
      </c>
      <c r="F200">
        <v>2</v>
      </c>
      <c r="G200">
        <v>2</v>
      </c>
    </row>
    <row r="201" spans="1:7" x14ac:dyDescent="0.25">
      <c r="A201">
        <v>1</v>
      </c>
      <c r="B201" t="s">
        <v>3</v>
      </c>
      <c r="C201">
        <v>227</v>
      </c>
      <c r="D201" t="s">
        <v>43</v>
      </c>
      <c r="E201" t="s">
        <v>21</v>
      </c>
      <c r="F201">
        <v>3</v>
      </c>
      <c r="G201">
        <v>1</v>
      </c>
    </row>
    <row r="202" spans="1:7" x14ac:dyDescent="0.25">
      <c r="A202">
        <v>1</v>
      </c>
      <c r="B202" t="s">
        <v>3</v>
      </c>
      <c r="C202">
        <v>227</v>
      </c>
      <c r="D202" t="s">
        <v>43</v>
      </c>
      <c r="E202" t="s">
        <v>21</v>
      </c>
      <c r="F202">
        <v>4</v>
      </c>
      <c r="G202">
        <v>3</v>
      </c>
    </row>
    <row r="203" spans="1:7" x14ac:dyDescent="0.25">
      <c r="A203">
        <v>1</v>
      </c>
      <c r="B203" t="s">
        <v>3</v>
      </c>
      <c r="C203">
        <v>227</v>
      </c>
      <c r="D203" t="s">
        <v>43</v>
      </c>
      <c r="E203" t="s">
        <v>21</v>
      </c>
      <c r="F203">
        <v>5</v>
      </c>
      <c r="G203">
        <v>1</v>
      </c>
    </row>
    <row r="204" spans="1:7" x14ac:dyDescent="0.25">
      <c r="A204">
        <v>1</v>
      </c>
      <c r="B204" t="s">
        <v>3</v>
      </c>
      <c r="C204">
        <v>227</v>
      </c>
      <c r="D204" t="s">
        <v>43</v>
      </c>
      <c r="E204" t="s">
        <v>21</v>
      </c>
      <c r="F204">
        <v>6</v>
      </c>
      <c r="G204">
        <v>-3</v>
      </c>
    </row>
    <row r="205" spans="1:7" x14ac:dyDescent="0.25">
      <c r="A205">
        <v>1</v>
      </c>
      <c r="B205" t="s">
        <v>3</v>
      </c>
      <c r="C205">
        <v>227</v>
      </c>
      <c r="D205" t="s">
        <v>43</v>
      </c>
      <c r="E205" t="s">
        <v>21</v>
      </c>
      <c r="F205">
        <v>7</v>
      </c>
      <c r="G205">
        <v>0</v>
      </c>
    </row>
    <row r="206" spans="1:7" x14ac:dyDescent="0.25">
      <c r="A206">
        <v>1</v>
      </c>
      <c r="B206" t="s">
        <v>3</v>
      </c>
      <c r="C206">
        <v>227</v>
      </c>
      <c r="D206" t="s">
        <v>43</v>
      </c>
      <c r="E206" t="s">
        <v>21</v>
      </c>
      <c r="F206">
        <v>8</v>
      </c>
      <c r="G206">
        <v>0</v>
      </c>
    </row>
    <row r="207" spans="1:7" x14ac:dyDescent="0.25">
      <c r="A207">
        <v>1</v>
      </c>
      <c r="B207" t="s">
        <v>3</v>
      </c>
      <c r="C207">
        <v>227</v>
      </c>
      <c r="D207" t="s">
        <v>43</v>
      </c>
      <c r="E207" t="s">
        <v>21</v>
      </c>
      <c r="F207">
        <v>9</v>
      </c>
      <c r="G207">
        <v>0</v>
      </c>
    </row>
    <row r="208" spans="1:7" x14ac:dyDescent="0.25">
      <c r="A208">
        <v>1</v>
      </c>
      <c r="B208" t="s">
        <v>3</v>
      </c>
      <c r="C208">
        <v>227</v>
      </c>
      <c r="D208" t="s">
        <v>43</v>
      </c>
      <c r="E208" t="s">
        <v>21</v>
      </c>
      <c r="F208">
        <v>10</v>
      </c>
      <c r="G208">
        <v>-2</v>
      </c>
    </row>
    <row r="209" spans="1:7" x14ac:dyDescent="0.25">
      <c r="A209">
        <v>1</v>
      </c>
      <c r="B209" t="s">
        <v>3</v>
      </c>
      <c r="C209">
        <v>233</v>
      </c>
      <c r="D209" t="s">
        <v>35</v>
      </c>
      <c r="E209" t="s">
        <v>74</v>
      </c>
      <c r="F209">
        <v>1</v>
      </c>
      <c r="G209">
        <v>-2</v>
      </c>
    </row>
    <row r="210" spans="1:7" x14ac:dyDescent="0.25">
      <c r="A210">
        <v>1</v>
      </c>
      <c r="B210" t="s">
        <v>3</v>
      </c>
      <c r="C210">
        <v>233</v>
      </c>
      <c r="D210" t="s">
        <v>35</v>
      </c>
      <c r="E210" t="s">
        <v>74</v>
      </c>
      <c r="F210">
        <v>2</v>
      </c>
      <c r="G210">
        <v>-3</v>
      </c>
    </row>
    <row r="211" spans="1:7" x14ac:dyDescent="0.25">
      <c r="A211">
        <v>1</v>
      </c>
      <c r="B211" t="s">
        <v>3</v>
      </c>
      <c r="C211">
        <v>233</v>
      </c>
      <c r="D211" t="s">
        <v>35</v>
      </c>
      <c r="E211" t="s">
        <v>74</v>
      </c>
      <c r="F211">
        <v>3</v>
      </c>
      <c r="G211">
        <v>-3</v>
      </c>
    </row>
    <row r="212" spans="1:7" x14ac:dyDescent="0.25">
      <c r="A212">
        <v>1</v>
      </c>
      <c r="B212" t="s">
        <v>3</v>
      </c>
      <c r="C212">
        <v>233</v>
      </c>
      <c r="D212" t="s">
        <v>35</v>
      </c>
      <c r="E212" t="s">
        <v>74</v>
      </c>
      <c r="F212">
        <v>4</v>
      </c>
      <c r="G212">
        <v>1</v>
      </c>
    </row>
    <row r="213" spans="1:7" x14ac:dyDescent="0.25">
      <c r="A213">
        <v>1</v>
      </c>
      <c r="B213" t="s">
        <v>3</v>
      </c>
      <c r="C213">
        <v>233</v>
      </c>
      <c r="D213" t="s">
        <v>35</v>
      </c>
      <c r="E213" t="s">
        <v>74</v>
      </c>
      <c r="F213">
        <v>5</v>
      </c>
      <c r="G213">
        <v>0</v>
      </c>
    </row>
    <row r="214" spans="1:7" x14ac:dyDescent="0.25">
      <c r="A214">
        <v>1</v>
      </c>
      <c r="B214" t="s">
        <v>3</v>
      </c>
      <c r="C214">
        <v>233</v>
      </c>
      <c r="D214" t="s">
        <v>35</v>
      </c>
      <c r="E214" t="s">
        <v>74</v>
      </c>
      <c r="F214">
        <v>6</v>
      </c>
      <c r="G214">
        <v>-3</v>
      </c>
    </row>
    <row r="215" spans="1:7" x14ac:dyDescent="0.25">
      <c r="A215">
        <v>1</v>
      </c>
      <c r="B215" t="s">
        <v>3</v>
      </c>
      <c r="C215">
        <v>233</v>
      </c>
      <c r="D215" t="s">
        <v>35</v>
      </c>
      <c r="E215" t="s">
        <v>74</v>
      </c>
      <c r="F215">
        <v>7</v>
      </c>
      <c r="G215">
        <v>1</v>
      </c>
    </row>
    <row r="216" spans="1:7" x14ac:dyDescent="0.25">
      <c r="A216">
        <v>1</v>
      </c>
      <c r="B216" t="s">
        <v>3</v>
      </c>
      <c r="C216">
        <v>233</v>
      </c>
      <c r="D216" t="s">
        <v>35</v>
      </c>
      <c r="E216" t="s">
        <v>74</v>
      </c>
      <c r="F216">
        <v>8</v>
      </c>
      <c r="G216">
        <v>2</v>
      </c>
    </row>
    <row r="217" spans="1:7" x14ac:dyDescent="0.25">
      <c r="A217">
        <v>1</v>
      </c>
      <c r="B217" t="s">
        <v>3</v>
      </c>
      <c r="C217">
        <v>233</v>
      </c>
      <c r="D217" t="s">
        <v>35</v>
      </c>
      <c r="E217" t="s">
        <v>74</v>
      </c>
      <c r="F217">
        <v>9</v>
      </c>
      <c r="G217">
        <v>1</v>
      </c>
    </row>
    <row r="218" spans="1:7" x14ac:dyDescent="0.25">
      <c r="A218">
        <v>1</v>
      </c>
      <c r="B218" t="s">
        <v>3</v>
      </c>
      <c r="C218">
        <v>233</v>
      </c>
      <c r="D218" t="s">
        <v>35</v>
      </c>
      <c r="E218" t="s">
        <v>74</v>
      </c>
      <c r="F218">
        <v>10</v>
      </c>
      <c r="G218">
        <v>1</v>
      </c>
    </row>
    <row r="219" spans="1:7" x14ac:dyDescent="0.25">
      <c r="A219">
        <v>1</v>
      </c>
      <c r="B219" t="s">
        <v>3</v>
      </c>
      <c r="C219">
        <v>233</v>
      </c>
      <c r="D219" t="s">
        <v>35</v>
      </c>
      <c r="E219" t="s">
        <v>21</v>
      </c>
      <c r="F219">
        <v>1</v>
      </c>
      <c r="G219">
        <v>2</v>
      </c>
    </row>
    <row r="220" spans="1:7" x14ac:dyDescent="0.25">
      <c r="A220">
        <v>1</v>
      </c>
      <c r="B220" t="s">
        <v>3</v>
      </c>
      <c r="C220">
        <v>233</v>
      </c>
      <c r="D220" t="s">
        <v>35</v>
      </c>
      <c r="E220" t="s">
        <v>21</v>
      </c>
      <c r="F220">
        <v>2</v>
      </c>
      <c r="G220">
        <v>3</v>
      </c>
    </row>
    <row r="221" spans="1:7" x14ac:dyDescent="0.25">
      <c r="A221">
        <v>1</v>
      </c>
      <c r="B221" t="s">
        <v>3</v>
      </c>
      <c r="C221">
        <v>233</v>
      </c>
      <c r="D221" t="s">
        <v>35</v>
      </c>
      <c r="E221" t="s">
        <v>21</v>
      </c>
      <c r="F221">
        <v>3</v>
      </c>
      <c r="G221">
        <v>2</v>
      </c>
    </row>
    <row r="222" spans="1:7" x14ac:dyDescent="0.25">
      <c r="A222">
        <v>1</v>
      </c>
      <c r="B222" t="s">
        <v>3</v>
      </c>
      <c r="C222">
        <v>233</v>
      </c>
      <c r="D222" t="s">
        <v>35</v>
      </c>
      <c r="E222" t="s">
        <v>21</v>
      </c>
      <c r="F222">
        <v>4</v>
      </c>
      <c r="G222">
        <v>-2</v>
      </c>
    </row>
    <row r="223" spans="1:7" x14ac:dyDescent="0.25">
      <c r="A223">
        <v>1</v>
      </c>
      <c r="B223" t="s">
        <v>3</v>
      </c>
      <c r="C223">
        <v>233</v>
      </c>
      <c r="D223" t="s">
        <v>35</v>
      </c>
      <c r="E223" t="s">
        <v>21</v>
      </c>
      <c r="F223">
        <v>5</v>
      </c>
      <c r="G223">
        <v>1</v>
      </c>
    </row>
    <row r="224" spans="1:7" x14ac:dyDescent="0.25">
      <c r="A224">
        <v>1</v>
      </c>
      <c r="B224" t="s">
        <v>3</v>
      </c>
      <c r="C224">
        <v>233</v>
      </c>
      <c r="D224" t="s">
        <v>35</v>
      </c>
      <c r="E224" t="s">
        <v>21</v>
      </c>
      <c r="F224">
        <v>6</v>
      </c>
      <c r="G224">
        <v>-3</v>
      </c>
    </row>
    <row r="225" spans="1:7" x14ac:dyDescent="0.25">
      <c r="A225">
        <v>1</v>
      </c>
      <c r="B225" t="s">
        <v>3</v>
      </c>
      <c r="C225">
        <v>233</v>
      </c>
      <c r="D225" t="s">
        <v>35</v>
      </c>
      <c r="E225" t="s">
        <v>21</v>
      </c>
      <c r="F225">
        <v>7</v>
      </c>
      <c r="G225">
        <v>0</v>
      </c>
    </row>
    <row r="226" spans="1:7" x14ac:dyDescent="0.25">
      <c r="A226">
        <v>1</v>
      </c>
      <c r="B226" t="s">
        <v>3</v>
      </c>
      <c r="C226">
        <v>233</v>
      </c>
      <c r="D226" t="s">
        <v>35</v>
      </c>
      <c r="E226" t="s">
        <v>21</v>
      </c>
      <c r="F226">
        <v>8</v>
      </c>
      <c r="G226">
        <v>2</v>
      </c>
    </row>
    <row r="227" spans="1:7" x14ac:dyDescent="0.25">
      <c r="A227">
        <v>1</v>
      </c>
      <c r="B227" t="s">
        <v>3</v>
      </c>
      <c r="C227">
        <v>233</v>
      </c>
      <c r="D227" t="s">
        <v>35</v>
      </c>
      <c r="E227" t="s">
        <v>21</v>
      </c>
      <c r="F227">
        <v>9</v>
      </c>
      <c r="G227">
        <v>-1</v>
      </c>
    </row>
    <row r="228" spans="1:7" x14ac:dyDescent="0.25">
      <c r="A228">
        <v>1</v>
      </c>
      <c r="B228" t="s">
        <v>3</v>
      </c>
      <c r="C228">
        <v>233</v>
      </c>
      <c r="D228" t="s">
        <v>35</v>
      </c>
      <c r="E228" t="s">
        <v>21</v>
      </c>
      <c r="F228">
        <v>10</v>
      </c>
      <c r="G228">
        <v>-2</v>
      </c>
    </row>
    <row r="229" spans="1:7" x14ac:dyDescent="0.25">
      <c r="A229">
        <v>1</v>
      </c>
      <c r="B229" t="s">
        <v>3</v>
      </c>
      <c r="C229">
        <v>256</v>
      </c>
      <c r="D229" t="s">
        <v>34</v>
      </c>
      <c r="E229" t="s">
        <v>74</v>
      </c>
      <c r="F229">
        <v>1</v>
      </c>
      <c r="G229">
        <v>-3</v>
      </c>
    </row>
    <row r="230" spans="1:7" x14ac:dyDescent="0.25">
      <c r="A230">
        <v>1</v>
      </c>
      <c r="B230" t="s">
        <v>3</v>
      </c>
      <c r="C230">
        <v>256</v>
      </c>
      <c r="D230" t="s">
        <v>34</v>
      </c>
      <c r="E230" t="s">
        <v>74</v>
      </c>
      <c r="F230">
        <v>2</v>
      </c>
      <c r="G230">
        <v>-3</v>
      </c>
    </row>
    <row r="231" spans="1:7" x14ac:dyDescent="0.25">
      <c r="A231">
        <v>1</v>
      </c>
      <c r="B231" t="s">
        <v>3</v>
      </c>
      <c r="C231">
        <v>256</v>
      </c>
      <c r="D231" t="s">
        <v>34</v>
      </c>
      <c r="E231" t="s">
        <v>74</v>
      </c>
      <c r="F231">
        <v>3</v>
      </c>
      <c r="G231">
        <v>-3</v>
      </c>
    </row>
    <row r="232" spans="1:7" x14ac:dyDescent="0.25">
      <c r="A232">
        <v>1</v>
      </c>
      <c r="B232" t="s">
        <v>3</v>
      </c>
      <c r="C232">
        <v>256</v>
      </c>
      <c r="D232" t="s">
        <v>34</v>
      </c>
      <c r="E232" t="s">
        <v>74</v>
      </c>
      <c r="F232">
        <v>4</v>
      </c>
      <c r="G232">
        <v>-3</v>
      </c>
    </row>
    <row r="233" spans="1:7" x14ac:dyDescent="0.25">
      <c r="A233">
        <v>1</v>
      </c>
      <c r="B233" t="s">
        <v>3</v>
      </c>
      <c r="C233">
        <v>256</v>
      </c>
      <c r="D233" t="s">
        <v>34</v>
      </c>
      <c r="E233" t="s">
        <v>74</v>
      </c>
      <c r="F233">
        <v>5</v>
      </c>
      <c r="G233">
        <v>-3</v>
      </c>
    </row>
    <row r="234" spans="1:7" x14ac:dyDescent="0.25">
      <c r="A234">
        <v>1</v>
      </c>
      <c r="B234" t="s">
        <v>3</v>
      </c>
      <c r="C234">
        <v>256</v>
      </c>
      <c r="D234" t="s">
        <v>34</v>
      </c>
      <c r="E234" t="s">
        <v>74</v>
      </c>
      <c r="F234">
        <v>6</v>
      </c>
      <c r="G234">
        <v>-3</v>
      </c>
    </row>
    <row r="235" spans="1:7" x14ac:dyDescent="0.25">
      <c r="A235">
        <v>1</v>
      </c>
      <c r="B235" t="s">
        <v>3</v>
      </c>
      <c r="C235">
        <v>256</v>
      </c>
      <c r="D235" t="s">
        <v>34</v>
      </c>
      <c r="E235" t="s">
        <v>74</v>
      </c>
      <c r="F235">
        <v>7</v>
      </c>
      <c r="G235">
        <v>1</v>
      </c>
    </row>
    <row r="236" spans="1:7" x14ac:dyDescent="0.25">
      <c r="A236">
        <v>1</v>
      </c>
      <c r="B236" t="s">
        <v>3</v>
      </c>
      <c r="C236">
        <v>256</v>
      </c>
      <c r="D236" t="s">
        <v>34</v>
      </c>
      <c r="E236" t="s">
        <v>74</v>
      </c>
      <c r="F236">
        <v>8</v>
      </c>
      <c r="G236">
        <v>-1</v>
      </c>
    </row>
    <row r="237" spans="1:7" x14ac:dyDescent="0.25">
      <c r="A237">
        <v>1</v>
      </c>
      <c r="B237" t="s">
        <v>3</v>
      </c>
      <c r="C237">
        <v>256</v>
      </c>
      <c r="D237" t="s">
        <v>34</v>
      </c>
      <c r="E237" t="s">
        <v>74</v>
      </c>
      <c r="F237">
        <v>9</v>
      </c>
      <c r="G237">
        <v>-2</v>
      </c>
    </row>
    <row r="238" spans="1:7" x14ac:dyDescent="0.25">
      <c r="A238">
        <v>1</v>
      </c>
      <c r="B238" t="s">
        <v>3</v>
      </c>
      <c r="C238">
        <v>256</v>
      </c>
      <c r="D238" t="s">
        <v>34</v>
      </c>
      <c r="E238" t="s">
        <v>74</v>
      </c>
      <c r="F238">
        <v>10</v>
      </c>
      <c r="G238">
        <v>3</v>
      </c>
    </row>
    <row r="239" spans="1:7" x14ac:dyDescent="0.25">
      <c r="A239">
        <v>1</v>
      </c>
      <c r="B239" t="s">
        <v>3</v>
      </c>
      <c r="C239">
        <v>256</v>
      </c>
      <c r="D239" t="s">
        <v>34</v>
      </c>
      <c r="E239" t="s">
        <v>21</v>
      </c>
      <c r="F239">
        <v>1</v>
      </c>
      <c r="G239">
        <v>1</v>
      </c>
    </row>
    <row r="240" spans="1:7" x14ac:dyDescent="0.25">
      <c r="A240">
        <v>1</v>
      </c>
      <c r="B240" t="s">
        <v>3</v>
      </c>
      <c r="C240">
        <v>256</v>
      </c>
      <c r="D240" t="s">
        <v>34</v>
      </c>
      <c r="E240" t="s">
        <v>21</v>
      </c>
      <c r="F240">
        <v>2</v>
      </c>
      <c r="G240">
        <v>1</v>
      </c>
    </row>
    <row r="241" spans="1:7" x14ac:dyDescent="0.25">
      <c r="A241">
        <v>1</v>
      </c>
      <c r="B241" t="s">
        <v>3</v>
      </c>
      <c r="C241">
        <v>256</v>
      </c>
      <c r="D241" t="s">
        <v>34</v>
      </c>
      <c r="E241" t="s">
        <v>21</v>
      </c>
      <c r="F241">
        <v>3</v>
      </c>
      <c r="G241">
        <v>-1</v>
      </c>
    </row>
    <row r="242" spans="1:7" x14ac:dyDescent="0.25">
      <c r="A242">
        <v>1</v>
      </c>
      <c r="B242" t="s">
        <v>3</v>
      </c>
      <c r="C242">
        <v>256</v>
      </c>
      <c r="D242" t="s">
        <v>34</v>
      </c>
      <c r="E242" t="s">
        <v>21</v>
      </c>
      <c r="F242">
        <v>4</v>
      </c>
      <c r="G242">
        <v>2</v>
      </c>
    </row>
    <row r="243" spans="1:7" x14ac:dyDescent="0.25">
      <c r="A243">
        <v>1</v>
      </c>
      <c r="B243" t="s">
        <v>3</v>
      </c>
      <c r="C243">
        <v>256</v>
      </c>
      <c r="D243" t="s">
        <v>34</v>
      </c>
      <c r="E243" t="s">
        <v>21</v>
      </c>
      <c r="F243">
        <v>5</v>
      </c>
      <c r="G243">
        <v>1</v>
      </c>
    </row>
    <row r="244" spans="1:7" x14ac:dyDescent="0.25">
      <c r="A244">
        <v>1</v>
      </c>
      <c r="B244" t="s">
        <v>3</v>
      </c>
      <c r="C244">
        <v>256</v>
      </c>
      <c r="D244" t="s">
        <v>34</v>
      </c>
      <c r="E244" t="s">
        <v>21</v>
      </c>
      <c r="F244">
        <v>6</v>
      </c>
      <c r="G244">
        <v>-3</v>
      </c>
    </row>
    <row r="245" spans="1:7" x14ac:dyDescent="0.25">
      <c r="A245">
        <v>1</v>
      </c>
      <c r="B245" t="s">
        <v>3</v>
      </c>
      <c r="C245">
        <v>256</v>
      </c>
      <c r="D245" t="s">
        <v>34</v>
      </c>
      <c r="E245" t="s">
        <v>21</v>
      </c>
      <c r="F245">
        <v>7</v>
      </c>
      <c r="G245">
        <v>2</v>
      </c>
    </row>
    <row r="246" spans="1:7" x14ac:dyDescent="0.25">
      <c r="A246">
        <v>1</v>
      </c>
      <c r="B246" t="s">
        <v>3</v>
      </c>
      <c r="C246">
        <v>256</v>
      </c>
      <c r="D246" t="s">
        <v>34</v>
      </c>
      <c r="E246" t="s">
        <v>21</v>
      </c>
      <c r="F246">
        <v>8</v>
      </c>
      <c r="G246">
        <v>0</v>
      </c>
    </row>
    <row r="247" spans="1:7" x14ac:dyDescent="0.25">
      <c r="A247">
        <v>1</v>
      </c>
      <c r="B247" t="s">
        <v>3</v>
      </c>
      <c r="C247">
        <v>256</v>
      </c>
      <c r="D247" t="s">
        <v>34</v>
      </c>
      <c r="E247" t="s">
        <v>21</v>
      </c>
      <c r="F247">
        <v>9</v>
      </c>
      <c r="G247">
        <v>0</v>
      </c>
    </row>
    <row r="248" spans="1:7" x14ac:dyDescent="0.25">
      <c r="A248">
        <v>1</v>
      </c>
      <c r="B248" t="s">
        <v>3</v>
      </c>
      <c r="C248">
        <v>256</v>
      </c>
      <c r="D248" t="s">
        <v>34</v>
      </c>
      <c r="E248" t="s">
        <v>21</v>
      </c>
      <c r="F248">
        <v>10</v>
      </c>
      <c r="G248">
        <v>1</v>
      </c>
    </row>
    <row r="249" spans="1:7" x14ac:dyDescent="0.25">
      <c r="A249">
        <v>1</v>
      </c>
      <c r="B249" t="s">
        <v>3</v>
      </c>
      <c r="C249">
        <v>259</v>
      </c>
      <c r="D249" t="s">
        <v>44</v>
      </c>
      <c r="E249" t="s">
        <v>74</v>
      </c>
      <c r="F249">
        <v>1</v>
      </c>
      <c r="G249">
        <v>-2</v>
      </c>
    </row>
    <row r="250" spans="1:7" x14ac:dyDescent="0.25">
      <c r="A250">
        <v>1</v>
      </c>
      <c r="B250" t="s">
        <v>3</v>
      </c>
      <c r="C250">
        <v>259</v>
      </c>
      <c r="D250" t="s">
        <v>44</v>
      </c>
      <c r="E250" t="s">
        <v>74</v>
      </c>
      <c r="F250">
        <v>2</v>
      </c>
      <c r="G250">
        <v>-2</v>
      </c>
    </row>
    <row r="251" spans="1:7" x14ac:dyDescent="0.25">
      <c r="A251">
        <v>1</v>
      </c>
      <c r="B251" t="s">
        <v>3</v>
      </c>
      <c r="C251">
        <v>259</v>
      </c>
      <c r="D251" t="s">
        <v>44</v>
      </c>
      <c r="E251" t="s">
        <v>74</v>
      </c>
      <c r="F251">
        <v>3</v>
      </c>
      <c r="G251">
        <v>-2</v>
      </c>
    </row>
    <row r="252" spans="1:7" x14ac:dyDescent="0.25">
      <c r="A252">
        <v>1</v>
      </c>
      <c r="B252" t="s">
        <v>3</v>
      </c>
      <c r="C252">
        <v>259</v>
      </c>
      <c r="D252" t="s">
        <v>44</v>
      </c>
      <c r="E252" t="s">
        <v>74</v>
      </c>
      <c r="F252">
        <v>4</v>
      </c>
      <c r="G252">
        <v>2</v>
      </c>
    </row>
    <row r="253" spans="1:7" x14ac:dyDescent="0.25">
      <c r="A253">
        <v>1</v>
      </c>
      <c r="B253" t="s">
        <v>3</v>
      </c>
      <c r="C253">
        <v>259</v>
      </c>
      <c r="D253" t="s">
        <v>44</v>
      </c>
      <c r="E253" t="s">
        <v>74</v>
      </c>
      <c r="F253">
        <v>5</v>
      </c>
      <c r="G253">
        <v>-2</v>
      </c>
    </row>
    <row r="254" spans="1:7" x14ac:dyDescent="0.25">
      <c r="A254">
        <v>1</v>
      </c>
      <c r="B254" t="s">
        <v>3</v>
      </c>
      <c r="C254">
        <v>259</v>
      </c>
      <c r="D254" t="s">
        <v>44</v>
      </c>
      <c r="E254" t="s">
        <v>74</v>
      </c>
      <c r="F254">
        <v>6</v>
      </c>
      <c r="G254">
        <v>-2</v>
      </c>
    </row>
    <row r="255" spans="1:7" x14ac:dyDescent="0.25">
      <c r="A255">
        <v>1</v>
      </c>
      <c r="B255" t="s">
        <v>3</v>
      </c>
      <c r="C255">
        <v>259</v>
      </c>
      <c r="D255" t="s">
        <v>44</v>
      </c>
      <c r="E255" t="s">
        <v>74</v>
      </c>
      <c r="F255">
        <v>7</v>
      </c>
      <c r="G255">
        <v>1</v>
      </c>
    </row>
    <row r="256" spans="1:7" x14ac:dyDescent="0.25">
      <c r="A256">
        <v>1</v>
      </c>
      <c r="B256" t="s">
        <v>3</v>
      </c>
      <c r="C256">
        <v>259</v>
      </c>
      <c r="D256" t="s">
        <v>44</v>
      </c>
      <c r="E256" t="s">
        <v>74</v>
      </c>
      <c r="F256">
        <v>8</v>
      </c>
      <c r="G256">
        <v>-1</v>
      </c>
    </row>
    <row r="257" spans="1:7" x14ac:dyDescent="0.25">
      <c r="A257">
        <v>1</v>
      </c>
      <c r="B257" t="s">
        <v>3</v>
      </c>
      <c r="C257">
        <v>259</v>
      </c>
      <c r="D257" t="s">
        <v>44</v>
      </c>
      <c r="E257" t="s">
        <v>74</v>
      </c>
      <c r="F257">
        <v>9</v>
      </c>
      <c r="G257">
        <v>-1</v>
      </c>
    </row>
    <row r="258" spans="1:7" x14ac:dyDescent="0.25">
      <c r="A258">
        <v>1</v>
      </c>
      <c r="B258" t="s">
        <v>3</v>
      </c>
      <c r="C258">
        <v>259</v>
      </c>
      <c r="D258" t="s">
        <v>44</v>
      </c>
      <c r="E258" t="s">
        <v>74</v>
      </c>
      <c r="F258">
        <v>10</v>
      </c>
      <c r="G258">
        <v>1</v>
      </c>
    </row>
    <row r="259" spans="1:7" x14ac:dyDescent="0.25">
      <c r="A259">
        <v>1</v>
      </c>
      <c r="B259" t="s">
        <v>3</v>
      </c>
      <c r="C259">
        <v>259</v>
      </c>
      <c r="D259" t="s">
        <v>44</v>
      </c>
      <c r="E259" t="s">
        <v>21</v>
      </c>
      <c r="F259">
        <v>1</v>
      </c>
      <c r="G259">
        <v>-2</v>
      </c>
    </row>
    <row r="260" spans="1:7" x14ac:dyDescent="0.25">
      <c r="A260">
        <v>1</v>
      </c>
      <c r="B260" t="s">
        <v>3</v>
      </c>
      <c r="C260">
        <v>259</v>
      </c>
      <c r="D260" t="s">
        <v>44</v>
      </c>
      <c r="E260" t="s">
        <v>21</v>
      </c>
      <c r="F260">
        <v>2</v>
      </c>
      <c r="G260">
        <v>-2</v>
      </c>
    </row>
    <row r="261" spans="1:7" x14ac:dyDescent="0.25">
      <c r="A261">
        <v>1</v>
      </c>
      <c r="B261" t="s">
        <v>3</v>
      </c>
      <c r="C261">
        <v>259</v>
      </c>
      <c r="D261" t="s">
        <v>44</v>
      </c>
      <c r="E261" t="s">
        <v>21</v>
      </c>
      <c r="F261">
        <v>3</v>
      </c>
      <c r="G261">
        <v>-2</v>
      </c>
    </row>
    <row r="262" spans="1:7" x14ac:dyDescent="0.25">
      <c r="A262">
        <v>1</v>
      </c>
      <c r="B262" t="s">
        <v>3</v>
      </c>
      <c r="C262">
        <v>259</v>
      </c>
      <c r="D262" t="s">
        <v>44</v>
      </c>
      <c r="E262" t="s">
        <v>21</v>
      </c>
      <c r="F262">
        <v>4</v>
      </c>
      <c r="G262">
        <v>-1</v>
      </c>
    </row>
    <row r="263" spans="1:7" x14ac:dyDescent="0.25">
      <c r="A263">
        <v>1</v>
      </c>
      <c r="B263" t="s">
        <v>3</v>
      </c>
      <c r="C263">
        <v>259</v>
      </c>
      <c r="D263" t="s">
        <v>44</v>
      </c>
      <c r="E263" t="s">
        <v>21</v>
      </c>
      <c r="F263">
        <v>5</v>
      </c>
      <c r="G263">
        <v>2</v>
      </c>
    </row>
    <row r="264" spans="1:7" x14ac:dyDescent="0.25">
      <c r="A264">
        <v>1</v>
      </c>
      <c r="B264" t="s">
        <v>3</v>
      </c>
      <c r="C264">
        <v>259</v>
      </c>
      <c r="D264" t="s">
        <v>44</v>
      </c>
      <c r="E264" t="s">
        <v>21</v>
      </c>
      <c r="F264">
        <v>6</v>
      </c>
      <c r="G264">
        <v>-2</v>
      </c>
    </row>
    <row r="265" spans="1:7" x14ac:dyDescent="0.25">
      <c r="A265">
        <v>1</v>
      </c>
      <c r="B265" t="s">
        <v>3</v>
      </c>
      <c r="C265">
        <v>259</v>
      </c>
      <c r="D265" t="s">
        <v>44</v>
      </c>
      <c r="E265" t="s">
        <v>21</v>
      </c>
      <c r="F265">
        <v>7</v>
      </c>
      <c r="G265">
        <v>-2</v>
      </c>
    </row>
    <row r="266" spans="1:7" x14ac:dyDescent="0.25">
      <c r="A266">
        <v>1</v>
      </c>
      <c r="B266" t="s">
        <v>3</v>
      </c>
      <c r="C266">
        <v>259</v>
      </c>
      <c r="D266" t="s">
        <v>44</v>
      </c>
      <c r="E266" t="s">
        <v>21</v>
      </c>
      <c r="F266">
        <v>8</v>
      </c>
      <c r="G266">
        <v>-2</v>
      </c>
    </row>
    <row r="267" spans="1:7" x14ac:dyDescent="0.25">
      <c r="A267">
        <v>1</v>
      </c>
      <c r="B267" t="s">
        <v>3</v>
      </c>
      <c r="C267">
        <v>259</v>
      </c>
      <c r="D267" t="s">
        <v>44</v>
      </c>
      <c r="E267" t="s">
        <v>21</v>
      </c>
      <c r="F267">
        <v>9</v>
      </c>
      <c r="G267">
        <v>-2</v>
      </c>
    </row>
    <row r="268" spans="1:7" x14ac:dyDescent="0.25">
      <c r="A268">
        <v>1</v>
      </c>
      <c r="B268" t="s">
        <v>3</v>
      </c>
      <c r="C268">
        <v>259</v>
      </c>
      <c r="D268" t="s">
        <v>44</v>
      </c>
      <c r="E268" t="s">
        <v>21</v>
      </c>
      <c r="F268">
        <v>10</v>
      </c>
      <c r="G268">
        <v>-2</v>
      </c>
    </row>
    <row r="269" spans="1:7" x14ac:dyDescent="0.25">
      <c r="A269">
        <v>1</v>
      </c>
      <c r="B269" t="s">
        <v>3</v>
      </c>
      <c r="C269">
        <v>225</v>
      </c>
      <c r="D269" t="s">
        <v>51</v>
      </c>
      <c r="E269" t="s">
        <v>74</v>
      </c>
      <c r="F269">
        <v>1</v>
      </c>
      <c r="G269">
        <v>-3</v>
      </c>
    </row>
    <row r="270" spans="1:7" x14ac:dyDescent="0.25">
      <c r="A270">
        <v>1</v>
      </c>
      <c r="B270" t="s">
        <v>3</v>
      </c>
      <c r="C270">
        <v>225</v>
      </c>
      <c r="D270" t="s">
        <v>51</v>
      </c>
      <c r="E270" t="s">
        <v>74</v>
      </c>
      <c r="F270">
        <v>2</v>
      </c>
      <c r="G270">
        <v>-3</v>
      </c>
    </row>
    <row r="271" spans="1:7" x14ac:dyDescent="0.25">
      <c r="A271">
        <v>1</v>
      </c>
      <c r="B271" t="s">
        <v>3</v>
      </c>
      <c r="C271">
        <v>225</v>
      </c>
      <c r="D271" t="s">
        <v>51</v>
      </c>
      <c r="E271" t="s">
        <v>74</v>
      </c>
      <c r="F271">
        <v>3</v>
      </c>
      <c r="G271">
        <v>-3</v>
      </c>
    </row>
    <row r="272" spans="1:7" x14ac:dyDescent="0.25">
      <c r="A272">
        <v>1</v>
      </c>
      <c r="B272" t="s">
        <v>3</v>
      </c>
      <c r="C272">
        <v>225</v>
      </c>
      <c r="D272" t="s">
        <v>51</v>
      </c>
      <c r="E272" t="s">
        <v>74</v>
      </c>
      <c r="F272">
        <v>4</v>
      </c>
      <c r="G272">
        <v>-3</v>
      </c>
    </row>
    <row r="273" spans="1:7" x14ac:dyDescent="0.25">
      <c r="A273">
        <v>1</v>
      </c>
      <c r="B273" t="s">
        <v>3</v>
      </c>
      <c r="C273">
        <v>225</v>
      </c>
      <c r="D273" t="s">
        <v>51</v>
      </c>
      <c r="E273" t="s">
        <v>74</v>
      </c>
      <c r="F273">
        <v>5</v>
      </c>
      <c r="G273">
        <v>-3</v>
      </c>
    </row>
    <row r="274" spans="1:7" x14ac:dyDescent="0.25">
      <c r="A274">
        <v>1</v>
      </c>
      <c r="B274" t="s">
        <v>3</v>
      </c>
      <c r="C274">
        <v>225</v>
      </c>
      <c r="D274" t="s">
        <v>51</v>
      </c>
      <c r="E274" t="s">
        <v>74</v>
      </c>
      <c r="F274">
        <v>6</v>
      </c>
      <c r="G274">
        <v>-3</v>
      </c>
    </row>
    <row r="275" spans="1:7" x14ac:dyDescent="0.25">
      <c r="A275">
        <v>1</v>
      </c>
      <c r="B275" t="s">
        <v>3</v>
      </c>
      <c r="C275">
        <v>225</v>
      </c>
      <c r="D275" t="s">
        <v>51</v>
      </c>
      <c r="E275" t="s">
        <v>74</v>
      </c>
      <c r="F275">
        <v>7</v>
      </c>
      <c r="G275">
        <v>-3</v>
      </c>
    </row>
    <row r="276" spans="1:7" x14ac:dyDescent="0.25">
      <c r="A276">
        <v>1</v>
      </c>
      <c r="B276" t="s">
        <v>3</v>
      </c>
      <c r="C276">
        <v>225</v>
      </c>
      <c r="D276" t="s">
        <v>51</v>
      </c>
      <c r="E276" t="s">
        <v>74</v>
      </c>
      <c r="F276">
        <v>8</v>
      </c>
      <c r="G276">
        <v>-3</v>
      </c>
    </row>
    <row r="277" spans="1:7" x14ac:dyDescent="0.25">
      <c r="A277">
        <v>1</v>
      </c>
      <c r="B277" t="s">
        <v>3</v>
      </c>
      <c r="C277">
        <v>225</v>
      </c>
      <c r="D277" t="s">
        <v>51</v>
      </c>
      <c r="E277" t="s">
        <v>74</v>
      </c>
      <c r="F277">
        <v>9</v>
      </c>
      <c r="G277">
        <v>-3</v>
      </c>
    </row>
    <row r="278" spans="1:7" x14ac:dyDescent="0.25">
      <c r="A278">
        <v>1</v>
      </c>
      <c r="B278" t="s">
        <v>3</v>
      </c>
      <c r="C278">
        <v>225</v>
      </c>
      <c r="D278" t="s">
        <v>51</v>
      </c>
      <c r="E278" t="s">
        <v>74</v>
      </c>
      <c r="F278">
        <v>10</v>
      </c>
      <c r="G278">
        <v>-3</v>
      </c>
    </row>
    <row r="279" spans="1:7" x14ac:dyDescent="0.25">
      <c r="A279">
        <v>1</v>
      </c>
      <c r="B279" t="s">
        <v>3</v>
      </c>
      <c r="C279">
        <v>225</v>
      </c>
      <c r="D279" t="s">
        <v>51</v>
      </c>
      <c r="E279" t="s">
        <v>21</v>
      </c>
      <c r="F279">
        <v>1</v>
      </c>
      <c r="G279">
        <v>1</v>
      </c>
    </row>
    <row r="280" spans="1:7" x14ac:dyDescent="0.25">
      <c r="A280">
        <v>1</v>
      </c>
      <c r="B280" t="s">
        <v>3</v>
      </c>
      <c r="C280">
        <v>225</v>
      </c>
      <c r="D280" t="s">
        <v>51</v>
      </c>
      <c r="E280" t="s">
        <v>21</v>
      </c>
      <c r="F280">
        <v>2</v>
      </c>
      <c r="G280">
        <v>1</v>
      </c>
    </row>
    <row r="281" spans="1:7" x14ac:dyDescent="0.25">
      <c r="A281">
        <v>1</v>
      </c>
      <c r="B281" t="s">
        <v>3</v>
      </c>
      <c r="C281">
        <v>225</v>
      </c>
      <c r="D281" t="s">
        <v>51</v>
      </c>
      <c r="E281" t="s">
        <v>21</v>
      </c>
      <c r="F281">
        <v>3</v>
      </c>
      <c r="G281">
        <v>0</v>
      </c>
    </row>
    <row r="282" spans="1:7" x14ac:dyDescent="0.25">
      <c r="A282">
        <v>1</v>
      </c>
      <c r="B282" t="s">
        <v>3</v>
      </c>
      <c r="C282">
        <v>225</v>
      </c>
      <c r="D282" t="s">
        <v>51</v>
      </c>
      <c r="E282" t="s">
        <v>21</v>
      </c>
      <c r="F282">
        <v>4</v>
      </c>
      <c r="G282">
        <v>-1</v>
      </c>
    </row>
    <row r="283" spans="1:7" x14ac:dyDescent="0.25">
      <c r="A283">
        <v>1</v>
      </c>
      <c r="B283" t="s">
        <v>3</v>
      </c>
      <c r="C283">
        <v>225</v>
      </c>
      <c r="D283" t="s">
        <v>51</v>
      </c>
      <c r="E283" t="s">
        <v>21</v>
      </c>
      <c r="F283">
        <v>5</v>
      </c>
      <c r="G283">
        <v>-1</v>
      </c>
    </row>
    <row r="284" spans="1:7" x14ac:dyDescent="0.25">
      <c r="A284">
        <v>1</v>
      </c>
      <c r="B284" t="s">
        <v>3</v>
      </c>
      <c r="C284">
        <v>225</v>
      </c>
      <c r="D284" t="s">
        <v>51</v>
      </c>
      <c r="E284" t="s">
        <v>21</v>
      </c>
      <c r="F284">
        <v>6</v>
      </c>
      <c r="G284">
        <v>-3</v>
      </c>
    </row>
    <row r="285" spans="1:7" x14ac:dyDescent="0.25">
      <c r="A285">
        <v>1</v>
      </c>
      <c r="B285" t="s">
        <v>3</v>
      </c>
      <c r="C285">
        <v>225</v>
      </c>
      <c r="D285" t="s">
        <v>51</v>
      </c>
      <c r="E285" t="s">
        <v>21</v>
      </c>
      <c r="F285">
        <v>7</v>
      </c>
      <c r="G285">
        <v>-3</v>
      </c>
    </row>
    <row r="286" spans="1:7" x14ac:dyDescent="0.25">
      <c r="A286">
        <v>1</v>
      </c>
      <c r="B286" t="s">
        <v>3</v>
      </c>
      <c r="C286">
        <v>225</v>
      </c>
      <c r="D286" t="s">
        <v>51</v>
      </c>
      <c r="E286" t="s">
        <v>21</v>
      </c>
      <c r="F286">
        <v>8</v>
      </c>
      <c r="G286">
        <v>-3</v>
      </c>
    </row>
    <row r="287" spans="1:7" x14ac:dyDescent="0.25">
      <c r="A287">
        <v>1</v>
      </c>
      <c r="B287" t="s">
        <v>3</v>
      </c>
      <c r="C287">
        <v>225</v>
      </c>
      <c r="D287" t="s">
        <v>51</v>
      </c>
      <c r="E287" t="s">
        <v>21</v>
      </c>
      <c r="F287">
        <v>9</v>
      </c>
      <c r="G287">
        <v>-3</v>
      </c>
    </row>
    <row r="288" spans="1:7" x14ac:dyDescent="0.25">
      <c r="A288">
        <v>1</v>
      </c>
      <c r="B288" t="s">
        <v>3</v>
      </c>
      <c r="C288">
        <v>225</v>
      </c>
      <c r="D288" t="s">
        <v>51</v>
      </c>
      <c r="E288" t="s">
        <v>21</v>
      </c>
      <c r="F288">
        <v>10</v>
      </c>
      <c r="G288">
        <v>-1</v>
      </c>
    </row>
    <row r="289" spans="1:7" x14ac:dyDescent="0.25">
      <c r="A289" s="15">
        <v>2</v>
      </c>
      <c r="B289" t="s">
        <v>3</v>
      </c>
      <c r="C289">
        <v>274</v>
      </c>
      <c r="D289" t="s">
        <v>29</v>
      </c>
      <c r="E289" t="s">
        <v>74</v>
      </c>
      <c r="F289">
        <v>1</v>
      </c>
      <c r="G289">
        <v>-2</v>
      </c>
    </row>
    <row r="290" spans="1:7" x14ac:dyDescent="0.25">
      <c r="A290" s="15">
        <v>2</v>
      </c>
      <c r="B290" t="s">
        <v>3</v>
      </c>
      <c r="C290">
        <v>274</v>
      </c>
      <c r="D290" t="s">
        <v>29</v>
      </c>
      <c r="E290" t="s">
        <v>74</v>
      </c>
      <c r="F290">
        <v>2</v>
      </c>
      <c r="G290">
        <v>0</v>
      </c>
    </row>
    <row r="291" spans="1:7" x14ac:dyDescent="0.25">
      <c r="A291" s="15">
        <v>2</v>
      </c>
      <c r="B291" t="s">
        <v>3</v>
      </c>
      <c r="C291">
        <v>274</v>
      </c>
      <c r="D291" t="s">
        <v>29</v>
      </c>
      <c r="E291" t="s">
        <v>74</v>
      </c>
      <c r="F291">
        <v>3</v>
      </c>
      <c r="G291">
        <v>-3</v>
      </c>
    </row>
    <row r="292" spans="1:7" x14ac:dyDescent="0.25">
      <c r="A292" s="15">
        <v>2</v>
      </c>
      <c r="B292" t="s">
        <v>3</v>
      </c>
      <c r="C292">
        <v>274</v>
      </c>
      <c r="D292" t="s">
        <v>29</v>
      </c>
      <c r="E292" t="s">
        <v>74</v>
      </c>
      <c r="F292">
        <v>4</v>
      </c>
      <c r="G292">
        <v>-2</v>
      </c>
    </row>
    <row r="293" spans="1:7" x14ac:dyDescent="0.25">
      <c r="A293" s="15">
        <v>2</v>
      </c>
      <c r="B293" t="s">
        <v>3</v>
      </c>
      <c r="C293">
        <v>274</v>
      </c>
      <c r="D293" t="s">
        <v>29</v>
      </c>
      <c r="E293" t="s">
        <v>74</v>
      </c>
      <c r="F293">
        <v>5</v>
      </c>
      <c r="G293">
        <v>0</v>
      </c>
    </row>
    <row r="294" spans="1:7" x14ac:dyDescent="0.25">
      <c r="A294" s="15">
        <v>2</v>
      </c>
      <c r="B294" t="s">
        <v>3</v>
      </c>
      <c r="C294">
        <v>274</v>
      </c>
      <c r="D294" t="s">
        <v>29</v>
      </c>
      <c r="E294" t="s">
        <v>74</v>
      </c>
      <c r="F294">
        <v>6</v>
      </c>
      <c r="G294">
        <v>-3</v>
      </c>
    </row>
    <row r="295" spans="1:7" x14ac:dyDescent="0.25">
      <c r="A295" s="15">
        <v>2</v>
      </c>
      <c r="B295" t="s">
        <v>3</v>
      </c>
      <c r="C295">
        <v>274</v>
      </c>
      <c r="D295" t="s">
        <v>29</v>
      </c>
      <c r="E295" t="s">
        <v>74</v>
      </c>
      <c r="F295">
        <v>7</v>
      </c>
      <c r="G295">
        <v>2</v>
      </c>
    </row>
    <row r="296" spans="1:7" x14ac:dyDescent="0.25">
      <c r="A296" s="15">
        <v>2</v>
      </c>
      <c r="B296" t="s">
        <v>3</v>
      </c>
      <c r="C296">
        <v>274</v>
      </c>
      <c r="D296" t="s">
        <v>29</v>
      </c>
      <c r="E296" t="s">
        <v>74</v>
      </c>
      <c r="F296">
        <v>8</v>
      </c>
      <c r="G296">
        <v>1</v>
      </c>
    </row>
    <row r="297" spans="1:7" x14ac:dyDescent="0.25">
      <c r="A297" s="15">
        <v>2</v>
      </c>
      <c r="B297" t="s">
        <v>3</v>
      </c>
      <c r="C297">
        <v>274</v>
      </c>
      <c r="D297" t="s">
        <v>29</v>
      </c>
      <c r="E297" t="s">
        <v>74</v>
      </c>
      <c r="F297">
        <v>9</v>
      </c>
      <c r="G297">
        <v>-2</v>
      </c>
    </row>
    <row r="298" spans="1:7" x14ac:dyDescent="0.25">
      <c r="A298" s="15">
        <v>2</v>
      </c>
      <c r="B298" t="s">
        <v>3</v>
      </c>
      <c r="C298">
        <v>274</v>
      </c>
      <c r="D298" t="s">
        <v>29</v>
      </c>
      <c r="E298" t="s">
        <v>74</v>
      </c>
      <c r="F298">
        <v>10</v>
      </c>
      <c r="G298">
        <v>1</v>
      </c>
    </row>
    <row r="299" spans="1:7" x14ac:dyDescent="0.25">
      <c r="A299" s="15">
        <v>2</v>
      </c>
      <c r="B299" t="s">
        <v>3</v>
      </c>
      <c r="C299">
        <v>274</v>
      </c>
      <c r="D299" t="s">
        <v>29</v>
      </c>
      <c r="E299" t="s">
        <v>21</v>
      </c>
      <c r="F299">
        <v>1</v>
      </c>
      <c r="G299">
        <v>1</v>
      </c>
    </row>
    <row r="300" spans="1:7" x14ac:dyDescent="0.25">
      <c r="A300" s="15">
        <v>2</v>
      </c>
      <c r="B300" t="s">
        <v>3</v>
      </c>
      <c r="C300">
        <v>274</v>
      </c>
      <c r="D300" t="s">
        <v>29</v>
      </c>
      <c r="E300" t="s">
        <v>21</v>
      </c>
      <c r="F300">
        <v>2</v>
      </c>
      <c r="G300">
        <v>2</v>
      </c>
    </row>
    <row r="301" spans="1:7" x14ac:dyDescent="0.25">
      <c r="A301" s="15">
        <v>2</v>
      </c>
      <c r="B301" t="s">
        <v>3</v>
      </c>
      <c r="C301">
        <v>274</v>
      </c>
      <c r="D301" t="s">
        <v>29</v>
      </c>
      <c r="E301" t="s">
        <v>21</v>
      </c>
      <c r="F301">
        <v>3</v>
      </c>
      <c r="G301">
        <v>1</v>
      </c>
    </row>
    <row r="302" spans="1:7" x14ac:dyDescent="0.25">
      <c r="A302" s="15">
        <v>2</v>
      </c>
      <c r="B302" t="s">
        <v>3</v>
      </c>
      <c r="C302">
        <v>274</v>
      </c>
      <c r="D302" t="s">
        <v>29</v>
      </c>
      <c r="E302" t="s">
        <v>21</v>
      </c>
      <c r="F302">
        <v>4</v>
      </c>
      <c r="G302">
        <v>1</v>
      </c>
    </row>
    <row r="303" spans="1:7" x14ac:dyDescent="0.25">
      <c r="A303" s="15">
        <v>2</v>
      </c>
      <c r="B303" t="s">
        <v>3</v>
      </c>
      <c r="C303">
        <v>274</v>
      </c>
      <c r="D303" t="s">
        <v>29</v>
      </c>
      <c r="E303" t="s">
        <v>21</v>
      </c>
      <c r="F303">
        <v>5</v>
      </c>
      <c r="G303">
        <v>0</v>
      </c>
    </row>
    <row r="304" spans="1:7" x14ac:dyDescent="0.25">
      <c r="A304" s="15">
        <v>2</v>
      </c>
      <c r="B304" t="s">
        <v>3</v>
      </c>
      <c r="C304">
        <v>274</v>
      </c>
      <c r="D304" t="s">
        <v>29</v>
      </c>
      <c r="E304" t="s">
        <v>21</v>
      </c>
      <c r="F304">
        <v>6</v>
      </c>
      <c r="G304">
        <v>-3</v>
      </c>
    </row>
    <row r="305" spans="1:7" x14ac:dyDescent="0.25">
      <c r="A305" s="15">
        <v>2</v>
      </c>
      <c r="B305" t="s">
        <v>3</v>
      </c>
      <c r="C305">
        <v>274</v>
      </c>
      <c r="D305" t="s">
        <v>29</v>
      </c>
      <c r="E305" t="s">
        <v>21</v>
      </c>
      <c r="F305">
        <v>7</v>
      </c>
      <c r="G305">
        <v>-2</v>
      </c>
    </row>
    <row r="306" spans="1:7" x14ac:dyDescent="0.25">
      <c r="A306" s="15">
        <v>2</v>
      </c>
      <c r="B306" t="s">
        <v>3</v>
      </c>
      <c r="C306">
        <v>274</v>
      </c>
      <c r="D306" t="s">
        <v>29</v>
      </c>
      <c r="E306" t="s">
        <v>21</v>
      </c>
      <c r="F306">
        <v>8</v>
      </c>
      <c r="G306">
        <v>0</v>
      </c>
    </row>
    <row r="307" spans="1:7" x14ac:dyDescent="0.25">
      <c r="A307" s="15">
        <v>2</v>
      </c>
      <c r="B307" t="s">
        <v>3</v>
      </c>
      <c r="C307">
        <v>274</v>
      </c>
      <c r="D307" t="s">
        <v>29</v>
      </c>
      <c r="E307" t="s">
        <v>21</v>
      </c>
      <c r="F307">
        <v>9</v>
      </c>
      <c r="G307">
        <v>-3</v>
      </c>
    </row>
    <row r="308" spans="1:7" x14ac:dyDescent="0.25">
      <c r="A308" s="15">
        <v>2</v>
      </c>
      <c r="B308" t="s">
        <v>3</v>
      </c>
      <c r="C308">
        <v>274</v>
      </c>
      <c r="D308" t="s">
        <v>29</v>
      </c>
      <c r="E308" t="s">
        <v>21</v>
      </c>
      <c r="F308">
        <v>10</v>
      </c>
      <c r="G308">
        <v>-1</v>
      </c>
    </row>
    <row r="309" spans="1:7" x14ac:dyDescent="0.25">
      <c r="A309" s="46">
        <v>1</v>
      </c>
      <c r="B309" t="s">
        <v>3</v>
      </c>
      <c r="C309">
        <v>282</v>
      </c>
      <c r="D309" t="s">
        <v>51</v>
      </c>
      <c r="E309" t="s">
        <v>74</v>
      </c>
      <c r="F309">
        <v>1</v>
      </c>
      <c r="G309">
        <v>-3</v>
      </c>
    </row>
    <row r="310" spans="1:7" x14ac:dyDescent="0.25">
      <c r="A310" s="15">
        <v>1</v>
      </c>
      <c r="B310" t="s">
        <v>3</v>
      </c>
      <c r="C310">
        <v>282</v>
      </c>
      <c r="D310" t="s">
        <v>51</v>
      </c>
      <c r="E310" t="s">
        <v>74</v>
      </c>
      <c r="F310">
        <v>2</v>
      </c>
      <c r="G310">
        <v>-3</v>
      </c>
    </row>
    <row r="311" spans="1:7" x14ac:dyDescent="0.25">
      <c r="A311" s="15">
        <v>1</v>
      </c>
      <c r="B311" t="s">
        <v>3</v>
      </c>
      <c r="C311">
        <v>282</v>
      </c>
      <c r="D311" t="s">
        <v>51</v>
      </c>
      <c r="E311" t="s">
        <v>74</v>
      </c>
      <c r="F311">
        <v>3</v>
      </c>
      <c r="G311">
        <v>-3</v>
      </c>
    </row>
    <row r="312" spans="1:7" x14ac:dyDescent="0.25">
      <c r="A312" s="15">
        <v>1</v>
      </c>
      <c r="B312" t="s">
        <v>3</v>
      </c>
      <c r="C312">
        <v>282</v>
      </c>
      <c r="D312" t="s">
        <v>51</v>
      </c>
      <c r="E312" t="s">
        <v>74</v>
      </c>
      <c r="F312">
        <v>4</v>
      </c>
      <c r="G312">
        <v>-3</v>
      </c>
    </row>
    <row r="313" spans="1:7" x14ac:dyDescent="0.25">
      <c r="A313" s="15">
        <v>1</v>
      </c>
      <c r="B313" t="s">
        <v>3</v>
      </c>
      <c r="C313">
        <v>282</v>
      </c>
      <c r="D313" t="s">
        <v>51</v>
      </c>
      <c r="E313" t="s">
        <v>74</v>
      </c>
      <c r="F313">
        <v>5</v>
      </c>
      <c r="G313">
        <v>-3</v>
      </c>
    </row>
    <row r="314" spans="1:7" x14ac:dyDescent="0.25">
      <c r="A314" s="15">
        <v>1</v>
      </c>
      <c r="B314" t="s">
        <v>3</v>
      </c>
      <c r="C314">
        <v>282</v>
      </c>
      <c r="D314" t="s">
        <v>51</v>
      </c>
      <c r="E314" t="s">
        <v>74</v>
      </c>
      <c r="F314">
        <v>6</v>
      </c>
      <c r="G314">
        <v>-3</v>
      </c>
    </row>
    <row r="315" spans="1:7" x14ac:dyDescent="0.25">
      <c r="A315" s="15">
        <v>1</v>
      </c>
      <c r="B315" t="s">
        <v>3</v>
      </c>
      <c r="C315">
        <v>282</v>
      </c>
      <c r="D315" t="s">
        <v>51</v>
      </c>
      <c r="E315" t="s">
        <v>74</v>
      </c>
      <c r="F315">
        <v>7</v>
      </c>
      <c r="G315">
        <v>-3</v>
      </c>
    </row>
    <row r="316" spans="1:7" x14ac:dyDescent="0.25">
      <c r="A316" s="15">
        <v>1</v>
      </c>
      <c r="B316" t="s">
        <v>3</v>
      </c>
      <c r="C316">
        <v>282</v>
      </c>
      <c r="D316" t="s">
        <v>51</v>
      </c>
      <c r="E316" t="s">
        <v>74</v>
      </c>
      <c r="F316">
        <v>8</v>
      </c>
      <c r="G316">
        <v>-3</v>
      </c>
    </row>
    <row r="317" spans="1:7" x14ac:dyDescent="0.25">
      <c r="A317" s="15">
        <v>1</v>
      </c>
      <c r="B317" t="s">
        <v>3</v>
      </c>
      <c r="C317">
        <v>282</v>
      </c>
      <c r="D317" t="s">
        <v>51</v>
      </c>
      <c r="E317" t="s">
        <v>74</v>
      </c>
      <c r="F317">
        <v>9</v>
      </c>
      <c r="G317">
        <v>-3</v>
      </c>
    </row>
    <row r="318" spans="1:7" x14ac:dyDescent="0.25">
      <c r="A318" s="15">
        <v>1</v>
      </c>
      <c r="B318" t="s">
        <v>3</v>
      </c>
      <c r="C318">
        <v>282</v>
      </c>
      <c r="D318" t="s">
        <v>51</v>
      </c>
      <c r="E318" t="s">
        <v>74</v>
      </c>
      <c r="F318">
        <v>10</v>
      </c>
      <c r="G318">
        <v>-3</v>
      </c>
    </row>
    <row r="319" spans="1:7" x14ac:dyDescent="0.25">
      <c r="A319" s="15">
        <v>1</v>
      </c>
      <c r="B319" t="s">
        <v>3</v>
      </c>
      <c r="C319">
        <v>282</v>
      </c>
      <c r="D319" t="s">
        <v>51</v>
      </c>
      <c r="E319" t="s">
        <v>21</v>
      </c>
      <c r="F319">
        <v>1</v>
      </c>
      <c r="G319">
        <v>1</v>
      </c>
    </row>
    <row r="320" spans="1:7" x14ac:dyDescent="0.25">
      <c r="A320" s="15">
        <v>1</v>
      </c>
      <c r="B320" t="s">
        <v>3</v>
      </c>
      <c r="C320">
        <v>282</v>
      </c>
      <c r="D320" t="s">
        <v>51</v>
      </c>
      <c r="E320" t="s">
        <v>21</v>
      </c>
      <c r="F320">
        <v>2</v>
      </c>
      <c r="G320">
        <v>0</v>
      </c>
    </row>
    <row r="321" spans="1:7" x14ac:dyDescent="0.25">
      <c r="A321" s="15">
        <v>1</v>
      </c>
      <c r="B321" t="s">
        <v>3</v>
      </c>
      <c r="C321">
        <v>282</v>
      </c>
      <c r="D321" t="s">
        <v>51</v>
      </c>
      <c r="E321" t="s">
        <v>21</v>
      </c>
      <c r="F321">
        <v>3</v>
      </c>
      <c r="G321">
        <v>0</v>
      </c>
    </row>
    <row r="322" spans="1:7" x14ac:dyDescent="0.25">
      <c r="A322" s="15">
        <v>1</v>
      </c>
      <c r="B322" t="s">
        <v>3</v>
      </c>
      <c r="C322">
        <v>282</v>
      </c>
      <c r="D322" t="s">
        <v>51</v>
      </c>
      <c r="E322" t="s">
        <v>21</v>
      </c>
      <c r="F322">
        <v>4</v>
      </c>
      <c r="G322">
        <v>-2</v>
      </c>
    </row>
    <row r="323" spans="1:7" x14ac:dyDescent="0.25">
      <c r="A323" s="15">
        <v>1</v>
      </c>
      <c r="B323" t="s">
        <v>3</v>
      </c>
      <c r="C323">
        <v>282</v>
      </c>
      <c r="D323" t="s">
        <v>51</v>
      </c>
      <c r="E323" t="s">
        <v>21</v>
      </c>
      <c r="F323">
        <v>5</v>
      </c>
      <c r="G323">
        <v>-1</v>
      </c>
    </row>
    <row r="324" spans="1:7" x14ac:dyDescent="0.25">
      <c r="A324" s="15">
        <v>1</v>
      </c>
      <c r="B324" t="s">
        <v>3</v>
      </c>
      <c r="C324">
        <v>282</v>
      </c>
      <c r="D324" t="s">
        <v>51</v>
      </c>
      <c r="E324" t="s">
        <v>21</v>
      </c>
      <c r="F324">
        <v>6</v>
      </c>
      <c r="G324">
        <v>-3</v>
      </c>
    </row>
    <row r="325" spans="1:7" x14ac:dyDescent="0.25">
      <c r="A325" s="15">
        <v>1</v>
      </c>
      <c r="B325" t="s">
        <v>3</v>
      </c>
      <c r="C325">
        <v>282</v>
      </c>
      <c r="D325" t="s">
        <v>51</v>
      </c>
      <c r="E325" t="s">
        <v>21</v>
      </c>
      <c r="F325">
        <v>7</v>
      </c>
      <c r="G325">
        <v>-3</v>
      </c>
    </row>
    <row r="326" spans="1:7" x14ac:dyDescent="0.25">
      <c r="A326" s="15">
        <v>1</v>
      </c>
      <c r="B326" t="s">
        <v>3</v>
      </c>
      <c r="C326">
        <v>282</v>
      </c>
      <c r="D326" t="s">
        <v>51</v>
      </c>
      <c r="E326" t="s">
        <v>21</v>
      </c>
      <c r="F326">
        <v>8</v>
      </c>
      <c r="G326">
        <v>-3</v>
      </c>
    </row>
    <row r="327" spans="1:7" x14ac:dyDescent="0.25">
      <c r="A327" s="15">
        <v>1</v>
      </c>
      <c r="B327" t="s">
        <v>3</v>
      </c>
      <c r="C327">
        <v>282</v>
      </c>
      <c r="D327" t="s">
        <v>51</v>
      </c>
      <c r="E327" t="s">
        <v>21</v>
      </c>
      <c r="F327">
        <v>9</v>
      </c>
      <c r="G327">
        <v>-3</v>
      </c>
    </row>
    <row r="328" spans="1:7" x14ac:dyDescent="0.25">
      <c r="A328" s="15">
        <v>1</v>
      </c>
      <c r="B328" t="s">
        <v>3</v>
      </c>
      <c r="C328">
        <v>282</v>
      </c>
      <c r="D328" t="s">
        <v>51</v>
      </c>
      <c r="E328" t="s">
        <v>21</v>
      </c>
      <c r="F328">
        <v>10</v>
      </c>
      <c r="G328">
        <v>-2</v>
      </c>
    </row>
    <row r="329" spans="1:7" x14ac:dyDescent="0.25">
      <c r="A329" s="15">
        <v>2</v>
      </c>
      <c r="B329" t="s">
        <v>3</v>
      </c>
      <c r="C329">
        <v>280</v>
      </c>
      <c r="D329" t="s">
        <v>43</v>
      </c>
      <c r="E329" t="s">
        <v>74</v>
      </c>
      <c r="F329">
        <v>1</v>
      </c>
      <c r="G329">
        <v>-3</v>
      </c>
    </row>
    <row r="330" spans="1:7" x14ac:dyDescent="0.25">
      <c r="A330" s="15">
        <v>2</v>
      </c>
      <c r="B330" t="s">
        <v>3</v>
      </c>
      <c r="C330">
        <v>280</v>
      </c>
      <c r="D330" t="s">
        <v>43</v>
      </c>
      <c r="E330" t="s">
        <v>74</v>
      </c>
      <c r="F330">
        <v>2</v>
      </c>
      <c r="G330">
        <v>-3</v>
      </c>
    </row>
    <row r="331" spans="1:7" x14ac:dyDescent="0.25">
      <c r="A331" s="15">
        <v>2</v>
      </c>
      <c r="B331" t="s">
        <v>3</v>
      </c>
      <c r="C331">
        <v>280</v>
      </c>
      <c r="D331" t="s">
        <v>43</v>
      </c>
      <c r="E331" t="s">
        <v>74</v>
      </c>
      <c r="F331">
        <v>3</v>
      </c>
      <c r="G331">
        <v>-3</v>
      </c>
    </row>
    <row r="332" spans="1:7" x14ac:dyDescent="0.25">
      <c r="A332" s="15">
        <v>2</v>
      </c>
      <c r="B332" t="s">
        <v>3</v>
      </c>
      <c r="C332">
        <v>280</v>
      </c>
      <c r="D332" t="s">
        <v>43</v>
      </c>
      <c r="E332" t="s">
        <v>74</v>
      </c>
      <c r="F332">
        <v>4</v>
      </c>
      <c r="G332">
        <v>-3</v>
      </c>
    </row>
    <row r="333" spans="1:7" x14ac:dyDescent="0.25">
      <c r="A333" s="15">
        <v>2</v>
      </c>
      <c r="B333" t="s">
        <v>3</v>
      </c>
      <c r="C333">
        <v>280</v>
      </c>
      <c r="D333" t="s">
        <v>43</v>
      </c>
      <c r="E333" t="s">
        <v>74</v>
      </c>
      <c r="F333">
        <v>5</v>
      </c>
      <c r="G333">
        <v>-3</v>
      </c>
    </row>
    <row r="334" spans="1:7" x14ac:dyDescent="0.25">
      <c r="A334" s="15">
        <v>2</v>
      </c>
      <c r="B334" t="s">
        <v>3</v>
      </c>
      <c r="C334">
        <v>280</v>
      </c>
      <c r="D334" t="s">
        <v>43</v>
      </c>
      <c r="E334" t="s">
        <v>74</v>
      </c>
      <c r="F334">
        <v>6</v>
      </c>
      <c r="G334">
        <v>-3</v>
      </c>
    </row>
    <row r="335" spans="1:7" x14ac:dyDescent="0.25">
      <c r="A335" s="15">
        <v>2</v>
      </c>
      <c r="B335" t="s">
        <v>3</v>
      </c>
      <c r="C335">
        <v>280</v>
      </c>
      <c r="D335" t="s">
        <v>43</v>
      </c>
      <c r="E335" t="s">
        <v>74</v>
      </c>
      <c r="F335">
        <v>7</v>
      </c>
      <c r="G335">
        <v>-2</v>
      </c>
    </row>
    <row r="336" spans="1:7" x14ac:dyDescent="0.25">
      <c r="A336" s="15">
        <v>2</v>
      </c>
      <c r="B336" t="s">
        <v>3</v>
      </c>
      <c r="C336">
        <v>280</v>
      </c>
      <c r="D336" t="s">
        <v>43</v>
      </c>
      <c r="E336" t="s">
        <v>74</v>
      </c>
      <c r="F336">
        <v>8</v>
      </c>
      <c r="G336">
        <v>3</v>
      </c>
    </row>
    <row r="337" spans="1:7" x14ac:dyDescent="0.25">
      <c r="A337" s="15">
        <v>2</v>
      </c>
      <c r="B337" t="s">
        <v>3</v>
      </c>
      <c r="C337">
        <v>280</v>
      </c>
      <c r="D337" t="s">
        <v>43</v>
      </c>
      <c r="E337" t="s">
        <v>74</v>
      </c>
      <c r="F337">
        <v>9</v>
      </c>
      <c r="G337">
        <v>-1</v>
      </c>
    </row>
    <row r="338" spans="1:7" x14ac:dyDescent="0.25">
      <c r="A338" s="15">
        <v>2</v>
      </c>
      <c r="B338" t="s">
        <v>3</v>
      </c>
      <c r="C338">
        <v>280</v>
      </c>
      <c r="D338" t="s">
        <v>43</v>
      </c>
      <c r="E338" t="s">
        <v>74</v>
      </c>
      <c r="F338">
        <v>10</v>
      </c>
      <c r="G338">
        <v>-2</v>
      </c>
    </row>
    <row r="339" spans="1:7" x14ac:dyDescent="0.25">
      <c r="A339" s="15">
        <v>2</v>
      </c>
      <c r="B339" t="s">
        <v>3</v>
      </c>
      <c r="C339">
        <v>280</v>
      </c>
      <c r="D339" t="s">
        <v>43</v>
      </c>
      <c r="E339" t="s">
        <v>21</v>
      </c>
      <c r="F339">
        <v>1</v>
      </c>
      <c r="G339">
        <v>-2</v>
      </c>
    </row>
    <row r="340" spans="1:7" x14ac:dyDescent="0.25">
      <c r="A340" s="15">
        <v>2</v>
      </c>
      <c r="B340" t="s">
        <v>3</v>
      </c>
      <c r="C340">
        <v>280</v>
      </c>
      <c r="D340" t="s">
        <v>43</v>
      </c>
      <c r="E340" t="s">
        <v>21</v>
      </c>
      <c r="F340">
        <v>2</v>
      </c>
      <c r="G340">
        <v>2</v>
      </c>
    </row>
    <row r="341" spans="1:7" x14ac:dyDescent="0.25">
      <c r="A341" s="15">
        <v>2</v>
      </c>
      <c r="B341" t="s">
        <v>3</v>
      </c>
      <c r="C341">
        <v>280</v>
      </c>
      <c r="D341" t="s">
        <v>43</v>
      </c>
      <c r="E341" t="s">
        <v>21</v>
      </c>
      <c r="F341">
        <v>3</v>
      </c>
      <c r="G341">
        <v>1</v>
      </c>
    </row>
    <row r="342" spans="1:7" x14ac:dyDescent="0.25">
      <c r="A342" s="15">
        <v>2</v>
      </c>
      <c r="B342" t="s">
        <v>3</v>
      </c>
      <c r="C342">
        <v>280</v>
      </c>
      <c r="D342" t="s">
        <v>43</v>
      </c>
      <c r="E342" t="s">
        <v>21</v>
      </c>
      <c r="F342">
        <v>4</v>
      </c>
      <c r="G342">
        <v>3</v>
      </c>
    </row>
    <row r="343" spans="1:7" x14ac:dyDescent="0.25">
      <c r="A343" s="15">
        <v>2</v>
      </c>
      <c r="B343" t="s">
        <v>3</v>
      </c>
      <c r="C343">
        <v>280</v>
      </c>
      <c r="D343" t="s">
        <v>43</v>
      </c>
      <c r="E343" t="s">
        <v>21</v>
      </c>
      <c r="F343">
        <v>5</v>
      </c>
      <c r="G343">
        <v>3</v>
      </c>
    </row>
    <row r="344" spans="1:7" x14ac:dyDescent="0.25">
      <c r="A344" s="15">
        <v>2</v>
      </c>
      <c r="B344" t="s">
        <v>3</v>
      </c>
      <c r="C344">
        <v>280</v>
      </c>
      <c r="D344" t="s">
        <v>43</v>
      </c>
      <c r="E344" t="s">
        <v>21</v>
      </c>
      <c r="F344">
        <v>6</v>
      </c>
      <c r="G344">
        <v>-3</v>
      </c>
    </row>
    <row r="345" spans="1:7" x14ac:dyDescent="0.25">
      <c r="A345" s="15">
        <v>2</v>
      </c>
      <c r="B345" t="s">
        <v>3</v>
      </c>
      <c r="C345">
        <v>280</v>
      </c>
      <c r="D345" t="s">
        <v>43</v>
      </c>
      <c r="E345" t="s">
        <v>21</v>
      </c>
      <c r="F345">
        <v>7</v>
      </c>
      <c r="G345">
        <v>-1</v>
      </c>
    </row>
    <row r="346" spans="1:7" x14ac:dyDescent="0.25">
      <c r="A346" s="15">
        <v>2</v>
      </c>
      <c r="B346" t="s">
        <v>3</v>
      </c>
      <c r="C346">
        <v>280</v>
      </c>
      <c r="D346" t="s">
        <v>43</v>
      </c>
      <c r="E346" t="s">
        <v>21</v>
      </c>
      <c r="F346">
        <v>8</v>
      </c>
      <c r="G346">
        <v>0</v>
      </c>
    </row>
    <row r="347" spans="1:7" x14ac:dyDescent="0.25">
      <c r="A347" s="15">
        <v>2</v>
      </c>
      <c r="B347" t="s">
        <v>3</v>
      </c>
      <c r="C347">
        <v>280</v>
      </c>
      <c r="D347" t="s">
        <v>43</v>
      </c>
      <c r="E347" t="s">
        <v>21</v>
      </c>
      <c r="F347">
        <v>9</v>
      </c>
      <c r="G347">
        <v>-1</v>
      </c>
    </row>
    <row r="348" spans="1:7" x14ac:dyDescent="0.25">
      <c r="A348" s="15">
        <v>2</v>
      </c>
      <c r="B348" t="s">
        <v>3</v>
      </c>
      <c r="C348">
        <v>280</v>
      </c>
      <c r="D348" t="s">
        <v>43</v>
      </c>
      <c r="E348" t="s">
        <v>21</v>
      </c>
      <c r="F348">
        <v>10</v>
      </c>
      <c r="G348">
        <v>-2</v>
      </c>
    </row>
    <row r="349" spans="1:7" x14ac:dyDescent="0.25">
      <c r="A349" s="15">
        <v>2</v>
      </c>
      <c r="B349" t="s">
        <v>3</v>
      </c>
      <c r="C349">
        <v>279</v>
      </c>
      <c r="D349" t="s">
        <v>33</v>
      </c>
      <c r="E349" t="s">
        <v>74</v>
      </c>
      <c r="F349">
        <v>1</v>
      </c>
      <c r="G349">
        <v>0</v>
      </c>
    </row>
    <row r="350" spans="1:7" x14ac:dyDescent="0.25">
      <c r="A350" s="15">
        <v>2</v>
      </c>
      <c r="B350" t="s">
        <v>3</v>
      </c>
      <c r="C350">
        <v>279</v>
      </c>
      <c r="D350" t="s">
        <v>33</v>
      </c>
      <c r="E350" t="s">
        <v>74</v>
      </c>
      <c r="F350">
        <v>2</v>
      </c>
      <c r="G350">
        <v>0</v>
      </c>
    </row>
    <row r="351" spans="1:7" x14ac:dyDescent="0.25">
      <c r="A351" s="15">
        <v>2</v>
      </c>
      <c r="B351" t="s">
        <v>3</v>
      </c>
      <c r="C351">
        <v>279</v>
      </c>
      <c r="D351" t="s">
        <v>33</v>
      </c>
      <c r="E351" t="s">
        <v>74</v>
      </c>
      <c r="F351">
        <v>3</v>
      </c>
      <c r="G351">
        <v>0</v>
      </c>
    </row>
    <row r="352" spans="1:7" x14ac:dyDescent="0.25">
      <c r="A352" s="15">
        <v>2</v>
      </c>
      <c r="B352" t="s">
        <v>3</v>
      </c>
      <c r="C352">
        <v>279</v>
      </c>
      <c r="D352" t="s">
        <v>33</v>
      </c>
      <c r="E352" t="s">
        <v>74</v>
      </c>
      <c r="F352">
        <v>4</v>
      </c>
      <c r="G352">
        <v>0</v>
      </c>
    </row>
    <row r="353" spans="1:7" x14ac:dyDescent="0.25">
      <c r="A353" s="15">
        <v>2</v>
      </c>
      <c r="B353" t="s">
        <v>3</v>
      </c>
      <c r="C353">
        <v>279</v>
      </c>
      <c r="D353" t="s">
        <v>33</v>
      </c>
      <c r="E353" t="s">
        <v>74</v>
      </c>
      <c r="F353">
        <v>5</v>
      </c>
      <c r="G353">
        <v>0</v>
      </c>
    </row>
    <row r="354" spans="1:7" x14ac:dyDescent="0.25">
      <c r="A354" s="15">
        <v>2</v>
      </c>
      <c r="B354" t="s">
        <v>3</v>
      </c>
      <c r="C354">
        <v>279</v>
      </c>
      <c r="D354" t="s">
        <v>33</v>
      </c>
      <c r="E354" t="s">
        <v>74</v>
      </c>
      <c r="F354">
        <v>6</v>
      </c>
      <c r="G354">
        <v>-3</v>
      </c>
    </row>
    <row r="355" spans="1:7" x14ac:dyDescent="0.25">
      <c r="A355" s="15">
        <v>2</v>
      </c>
      <c r="B355" t="s">
        <v>3</v>
      </c>
      <c r="C355">
        <v>279</v>
      </c>
      <c r="D355" t="s">
        <v>33</v>
      </c>
      <c r="E355" t="s">
        <v>74</v>
      </c>
      <c r="F355">
        <v>7</v>
      </c>
      <c r="G355">
        <v>1</v>
      </c>
    </row>
    <row r="356" spans="1:7" x14ac:dyDescent="0.25">
      <c r="A356" s="15">
        <v>2</v>
      </c>
      <c r="B356" t="s">
        <v>3</v>
      </c>
      <c r="C356">
        <v>279</v>
      </c>
      <c r="D356" t="s">
        <v>33</v>
      </c>
      <c r="E356" t="s">
        <v>74</v>
      </c>
      <c r="F356">
        <v>8</v>
      </c>
      <c r="G356">
        <v>-3</v>
      </c>
    </row>
    <row r="357" spans="1:7" x14ac:dyDescent="0.25">
      <c r="A357" s="15">
        <v>2</v>
      </c>
      <c r="B357" t="s">
        <v>3</v>
      </c>
      <c r="C357">
        <v>279</v>
      </c>
      <c r="D357" t="s">
        <v>33</v>
      </c>
      <c r="E357" t="s">
        <v>74</v>
      </c>
      <c r="F357">
        <v>9</v>
      </c>
      <c r="G357">
        <v>-3</v>
      </c>
    </row>
    <row r="358" spans="1:7" x14ac:dyDescent="0.25">
      <c r="A358" s="15">
        <v>2</v>
      </c>
      <c r="B358" t="s">
        <v>3</v>
      </c>
      <c r="C358">
        <v>279</v>
      </c>
      <c r="D358" t="s">
        <v>33</v>
      </c>
      <c r="E358" t="s">
        <v>74</v>
      </c>
      <c r="F358">
        <v>10</v>
      </c>
      <c r="G358">
        <v>-3</v>
      </c>
    </row>
    <row r="359" spans="1:7" x14ac:dyDescent="0.25">
      <c r="A359" s="15">
        <v>2</v>
      </c>
      <c r="B359" t="s">
        <v>3</v>
      </c>
      <c r="C359">
        <v>279</v>
      </c>
      <c r="D359" t="s">
        <v>33</v>
      </c>
      <c r="E359" t="s">
        <v>21</v>
      </c>
      <c r="F359">
        <v>1</v>
      </c>
      <c r="G359">
        <v>2</v>
      </c>
    </row>
    <row r="360" spans="1:7" x14ac:dyDescent="0.25">
      <c r="A360" s="15">
        <v>2</v>
      </c>
      <c r="B360" t="s">
        <v>3</v>
      </c>
      <c r="C360">
        <v>279</v>
      </c>
      <c r="D360" t="s">
        <v>33</v>
      </c>
      <c r="E360" t="s">
        <v>21</v>
      </c>
      <c r="F360">
        <v>2</v>
      </c>
      <c r="G360">
        <v>1</v>
      </c>
    </row>
    <row r="361" spans="1:7" x14ac:dyDescent="0.25">
      <c r="A361" s="15">
        <v>2</v>
      </c>
      <c r="B361" t="s">
        <v>3</v>
      </c>
      <c r="C361">
        <v>279</v>
      </c>
      <c r="D361" t="s">
        <v>33</v>
      </c>
      <c r="E361" t="s">
        <v>21</v>
      </c>
      <c r="F361">
        <v>3</v>
      </c>
      <c r="G361">
        <v>0</v>
      </c>
    </row>
    <row r="362" spans="1:7" x14ac:dyDescent="0.25">
      <c r="A362" s="15">
        <v>2</v>
      </c>
      <c r="B362" t="s">
        <v>3</v>
      </c>
      <c r="C362">
        <v>279</v>
      </c>
      <c r="D362" t="s">
        <v>33</v>
      </c>
      <c r="E362" t="s">
        <v>21</v>
      </c>
      <c r="F362">
        <v>4</v>
      </c>
      <c r="G362">
        <v>1</v>
      </c>
    </row>
    <row r="363" spans="1:7" x14ac:dyDescent="0.25">
      <c r="A363" s="15">
        <v>2</v>
      </c>
      <c r="B363" t="s">
        <v>3</v>
      </c>
      <c r="C363">
        <v>279</v>
      </c>
      <c r="D363" t="s">
        <v>33</v>
      </c>
      <c r="E363" t="s">
        <v>21</v>
      </c>
      <c r="F363">
        <v>5</v>
      </c>
      <c r="G363">
        <v>0</v>
      </c>
    </row>
    <row r="364" spans="1:7" x14ac:dyDescent="0.25">
      <c r="A364" s="15">
        <v>2</v>
      </c>
      <c r="B364" t="s">
        <v>3</v>
      </c>
      <c r="C364">
        <v>279</v>
      </c>
      <c r="D364" t="s">
        <v>33</v>
      </c>
      <c r="E364" t="s">
        <v>21</v>
      </c>
      <c r="F364">
        <v>6</v>
      </c>
      <c r="G364">
        <v>-3</v>
      </c>
    </row>
    <row r="365" spans="1:7" x14ac:dyDescent="0.25">
      <c r="A365" s="15">
        <v>2</v>
      </c>
      <c r="B365" t="s">
        <v>3</v>
      </c>
      <c r="C365">
        <v>279</v>
      </c>
      <c r="D365" t="s">
        <v>33</v>
      </c>
      <c r="E365" t="s">
        <v>21</v>
      </c>
      <c r="F365">
        <v>7</v>
      </c>
      <c r="G365">
        <v>0</v>
      </c>
    </row>
    <row r="366" spans="1:7" x14ac:dyDescent="0.25">
      <c r="A366" s="15">
        <v>2</v>
      </c>
      <c r="B366" t="s">
        <v>3</v>
      </c>
      <c r="C366">
        <v>279</v>
      </c>
      <c r="D366" t="s">
        <v>33</v>
      </c>
      <c r="E366" t="s">
        <v>21</v>
      </c>
      <c r="F366">
        <v>8</v>
      </c>
      <c r="G366">
        <v>-3</v>
      </c>
    </row>
    <row r="367" spans="1:7" x14ac:dyDescent="0.25">
      <c r="A367" s="15">
        <v>2</v>
      </c>
      <c r="B367" t="s">
        <v>3</v>
      </c>
      <c r="C367">
        <v>279</v>
      </c>
      <c r="D367" t="s">
        <v>33</v>
      </c>
      <c r="E367" t="s">
        <v>21</v>
      </c>
      <c r="F367">
        <v>9</v>
      </c>
      <c r="G367">
        <v>-3</v>
      </c>
    </row>
    <row r="368" spans="1:7" x14ac:dyDescent="0.25">
      <c r="A368" s="15">
        <v>2</v>
      </c>
      <c r="B368" t="s">
        <v>3</v>
      </c>
      <c r="C368">
        <v>279</v>
      </c>
      <c r="D368" t="s">
        <v>33</v>
      </c>
      <c r="E368" t="s">
        <v>21</v>
      </c>
      <c r="F368">
        <v>10</v>
      </c>
      <c r="G368">
        <v>-2</v>
      </c>
    </row>
    <row r="369" spans="1:7" x14ac:dyDescent="0.25">
      <c r="A369" s="15">
        <v>2</v>
      </c>
      <c r="B369" t="s">
        <v>3</v>
      </c>
      <c r="C369">
        <v>287</v>
      </c>
      <c r="D369" t="s">
        <v>25</v>
      </c>
      <c r="E369" t="s">
        <v>74</v>
      </c>
      <c r="F369">
        <v>1</v>
      </c>
      <c r="G369">
        <v>-3</v>
      </c>
    </row>
    <row r="370" spans="1:7" x14ac:dyDescent="0.25">
      <c r="A370" s="15">
        <v>2</v>
      </c>
      <c r="B370" t="s">
        <v>3</v>
      </c>
      <c r="C370">
        <v>287</v>
      </c>
      <c r="D370" t="s">
        <v>25</v>
      </c>
      <c r="E370" t="s">
        <v>74</v>
      </c>
      <c r="F370">
        <v>2</v>
      </c>
      <c r="G370">
        <v>-3</v>
      </c>
    </row>
    <row r="371" spans="1:7" x14ac:dyDescent="0.25">
      <c r="A371" s="15">
        <v>2</v>
      </c>
      <c r="B371" t="s">
        <v>3</v>
      </c>
      <c r="C371">
        <v>287</v>
      </c>
      <c r="D371" t="s">
        <v>25</v>
      </c>
      <c r="E371" t="s">
        <v>74</v>
      </c>
      <c r="F371">
        <v>3</v>
      </c>
      <c r="G371">
        <v>-3</v>
      </c>
    </row>
    <row r="372" spans="1:7" x14ac:dyDescent="0.25">
      <c r="A372" s="15">
        <v>2</v>
      </c>
      <c r="B372" t="s">
        <v>3</v>
      </c>
      <c r="C372">
        <v>287</v>
      </c>
      <c r="D372" t="s">
        <v>25</v>
      </c>
      <c r="E372" t="s">
        <v>74</v>
      </c>
      <c r="F372">
        <v>4</v>
      </c>
      <c r="G372">
        <v>-3</v>
      </c>
    </row>
    <row r="373" spans="1:7" x14ac:dyDescent="0.25">
      <c r="A373" s="15">
        <v>2</v>
      </c>
      <c r="B373" t="s">
        <v>3</v>
      </c>
      <c r="C373">
        <v>287</v>
      </c>
      <c r="D373" t="s">
        <v>25</v>
      </c>
      <c r="E373" t="s">
        <v>74</v>
      </c>
      <c r="F373">
        <v>5</v>
      </c>
      <c r="G373">
        <v>-3</v>
      </c>
    </row>
    <row r="374" spans="1:7" x14ac:dyDescent="0.25">
      <c r="A374" s="15">
        <v>2</v>
      </c>
      <c r="B374" t="s">
        <v>3</v>
      </c>
      <c r="C374">
        <v>287</v>
      </c>
      <c r="D374" t="s">
        <v>25</v>
      </c>
      <c r="E374" t="s">
        <v>74</v>
      </c>
      <c r="F374">
        <v>6</v>
      </c>
      <c r="G374">
        <v>-3</v>
      </c>
    </row>
    <row r="375" spans="1:7" x14ac:dyDescent="0.25">
      <c r="A375" s="15">
        <v>2</v>
      </c>
      <c r="B375" t="s">
        <v>3</v>
      </c>
      <c r="C375">
        <v>287</v>
      </c>
      <c r="D375" t="s">
        <v>25</v>
      </c>
      <c r="E375" t="s">
        <v>74</v>
      </c>
      <c r="F375">
        <v>7</v>
      </c>
      <c r="G375">
        <v>-3</v>
      </c>
    </row>
    <row r="376" spans="1:7" x14ac:dyDescent="0.25">
      <c r="A376" s="15">
        <v>2</v>
      </c>
      <c r="B376" t="s">
        <v>3</v>
      </c>
      <c r="C376">
        <v>287</v>
      </c>
      <c r="D376" t="s">
        <v>25</v>
      </c>
      <c r="E376" t="s">
        <v>74</v>
      </c>
      <c r="F376">
        <v>8</v>
      </c>
      <c r="G376">
        <v>-3</v>
      </c>
    </row>
    <row r="377" spans="1:7" x14ac:dyDescent="0.25">
      <c r="A377" s="15">
        <v>2</v>
      </c>
      <c r="B377" t="s">
        <v>3</v>
      </c>
      <c r="C377">
        <v>287</v>
      </c>
      <c r="D377" t="s">
        <v>25</v>
      </c>
      <c r="E377" t="s">
        <v>74</v>
      </c>
      <c r="F377">
        <v>9</v>
      </c>
      <c r="G377">
        <v>-3</v>
      </c>
    </row>
    <row r="378" spans="1:7" x14ac:dyDescent="0.25">
      <c r="A378" s="15">
        <v>2</v>
      </c>
      <c r="B378" t="s">
        <v>3</v>
      </c>
      <c r="C378">
        <v>287</v>
      </c>
      <c r="D378" t="s">
        <v>25</v>
      </c>
      <c r="E378" t="s">
        <v>74</v>
      </c>
      <c r="F378">
        <v>10</v>
      </c>
      <c r="G378">
        <v>1</v>
      </c>
    </row>
    <row r="379" spans="1:7" x14ac:dyDescent="0.25">
      <c r="A379" s="15">
        <v>2</v>
      </c>
      <c r="B379" t="s">
        <v>3</v>
      </c>
      <c r="C379">
        <v>287</v>
      </c>
      <c r="D379" t="s">
        <v>25</v>
      </c>
      <c r="E379" t="s">
        <v>21</v>
      </c>
      <c r="F379">
        <v>1</v>
      </c>
      <c r="G379">
        <v>-3</v>
      </c>
    </row>
    <row r="380" spans="1:7" x14ac:dyDescent="0.25">
      <c r="A380" s="15">
        <v>2</v>
      </c>
      <c r="B380" t="s">
        <v>3</v>
      </c>
      <c r="C380">
        <v>287</v>
      </c>
      <c r="D380" t="s">
        <v>25</v>
      </c>
      <c r="E380" t="s">
        <v>21</v>
      </c>
      <c r="F380">
        <v>2</v>
      </c>
      <c r="G380">
        <v>-1</v>
      </c>
    </row>
    <row r="381" spans="1:7" x14ac:dyDescent="0.25">
      <c r="A381" s="15">
        <v>2</v>
      </c>
      <c r="B381" t="s">
        <v>3</v>
      </c>
      <c r="C381">
        <v>287</v>
      </c>
      <c r="D381" t="s">
        <v>25</v>
      </c>
      <c r="E381" t="s">
        <v>21</v>
      </c>
      <c r="F381">
        <v>3</v>
      </c>
      <c r="G381">
        <v>-1</v>
      </c>
    </row>
    <row r="382" spans="1:7" x14ac:dyDescent="0.25">
      <c r="A382" s="15">
        <v>2</v>
      </c>
      <c r="B382" t="s">
        <v>3</v>
      </c>
      <c r="C382">
        <v>287</v>
      </c>
      <c r="D382" t="s">
        <v>25</v>
      </c>
      <c r="E382" t="s">
        <v>21</v>
      </c>
      <c r="F382">
        <v>4</v>
      </c>
      <c r="G382">
        <v>-2</v>
      </c>
    </row>
    <row r="383" spans="1:7" x14ac:dyDescent="0.25">
      <c r="A383" s="15">
        <v>2</v>
      </c>
      <c r="B383" t="s">
        <v>3</v>
      </c>
      <c r="C383">
        <v>287</v>
      </c>
      <c r="D383" t="s">
        <v>25</v>
      </c>
      <c r="E383" t="s">
        <v>21</v>
      </c>
      <c r="F383">
        <v>5</v>
      </c>
      <c r="G383">
        <v>-1</v>
      </c>
    </row>
    <row r="384" spans="1:7" x14ac:dyDescent="0.25">
      <c r="A384" s="15">
        <v>2</v>
      </c>
      <c r="B384" t="s">
        <v>3</v>
      </c>
      <c r="C384">
        <v>287</v>
      </c>
      <c r="D384" t="s">
        <v>25</v>
      </c>
      <c r="E384" t="s">
        <v>21</v>
      </c>
      <c r="F384">
        <v>6</v>
      </c>
      <c r="G384">
        <v>-3</v>
      </c>
    </row>
    <row r="385" spans="1:7" x14ac:dyDescent="0.25">
      <c r="A385" s="15">
        <v>2</v>
      </c>
      <c r="B385" t="s">
        <v>3</v>
      </c>
      <c r="C385">
        <v>287</v>
      </c>
      <c r="D385" t="s">
        <v>25</v>
      </c>
      <c r="E385" t="s">
        <v>21</v>
      </c>
      <c r="F385">
        <v>7</v>
      </c>
      <c r="G385">
        <v>-3</v>
      </c>
    </row>
    <row r="386" spans="1:7" x14ac:dyDescent="0.25">
      <c r="A386" s="15">
        <v>2</v>
      </c>
      <c r="B386" t="s">
        <v>3</v>
      </c>
      <c r="C386">
        <v>287</v>
      </c>
      <c r="D386" t="s">
        <v>25</v>
      </c>
      <c r="E386" t="s">
        <v>21</v>
      </c>
      <c r="F386">
        <v>8</v>
      </c>
      <c r="G386">
        <v>-1</v>
      </c>
    </row>
    <row r="387" spans="1:7" x14ac:dyDescent="0.25">
      <c r="A387" s="15">
        <v>2</v>
      </c>
      <c r="B387" t="s">
        <v>3</v>
      </c>
      <c r="C387">
        <v>287</v>
      </c>
      <c r="D387" t="s">
        <v>25</v>
      </c>
      <c r="E387" t="s">
        <v>21</v>
      </c>
      <c r="F387">
        <v>9</v>
      </c>
      <c r="G387">
        <v>-3</v>
      </c>
    </row>
    <row r="388" spans="1:7" x14ac:dyDescent="0.25">
      <c r="A388" s="15">
        <v>2</v>
      </c>
      <c r="B388" t="s">
        <v>3</v>
      </c>
      <c r="C388">
        <v>287</v>
      </c>
      <c r="D388" t="s">
        <v>25</v>
      </c>
      <c r="E388" t="s">
        <v>21</v>
      </c>
      <c r="F388">
        <v>10</v>
      </c>
      <c r="G388">
        <v>1</v>
      </c>
    </row>
    <row r="389" spans="1:7" x14ac:dyDescent="0.25">
      <c r="A389" s="15">
        <v>2</v>
      </c>
      <c r="B389" t="s">
        <v>3</v>
      </c>
      <c r="C389">
        <v>288</v>
      </c>
      <c r="D389" t="s">
        <v>44</v>
      </c>
      <c r="E389" t="s">
        <v>74</v>
      </c>
      <c r="F389">
        <v>1</v>
      </c>
      <c r="G389">
        <v>-2</v>
      </c>
    </row>
    <row r="390" spans="1:7" x14ac:dyDescent="0.25">
      <c r="A390" s="15">
        <v>2</v>
      </c>
      <c r="B390" t="s">
        <v>3</v>
      </c>
      <c r="C390">
        <v>288</v>
      </c>
      <c r="D390" t="s">
        <v>44</v>
      </c>
      <c r="E390" t="s">
        <v>74</v>
      </c>
      <c r="F390">
        <v>2</v>
      </c>
      <c r="G390">
        <v>-2</v>
      </c>
    </row>
    <row r="391" spans="1:7" x14ac:dyDescent="0.25">
      <c r="A391" s="15">
        <v>2</v>
      </c>
      <c r="B391" t="s">
        <v>3</v>
      </c>
      <c r="C391">
        <v>288</v>
      </c>
      <c r="D391" t="s">
        <v>44</v>
      </c>
      <c r="E391" t="s">
        <v>74</v>
      </c>
      <c r="F391">
        <v>3</v>
      </c>
      <c r="G391">
        <v>-2</v>
      </c>
    </row>
    <row r="392" spans="1:7" x14ac:dyDescent="0.25">
      <c r="A392" s="15">
        <v>2</v>
      </c>
      <c r="B392" t="s">
        <v>3</v>
      </c>
      <c r="C392">
        <v>288</v>
      </c>
      <c r="D392" t="s">
        <v>44</v>
      </c>
      <c r="E392" t="s">
        <v>74</v>
      </c>
      <c r="F392">
        <v>4</v>
      </c>
      <c r="G392">
        <v>2</v>
      </c>
    </row>
    <row r="393" spans="1:7" x14ac:dyDescent="0.25">
      <c r="A393" s="15">
        <v>2</v>
      </c>
      <c r="B393" t="s">
        <v>3</v>
      </c>
      <c r="C393">
        <v>288</v>
      </c>
      <c r="D393" t="s">
        <v>44</v>
      </c>
      <c r="E393" t="s">
        <v>74</v>
      </c>
      <c r="F393">
        <v>5</v>
      </c>
      <c r="G393">
        <v>-2</v>
      </c>
    </row>
    <row r="394" spans="1:7" x14ac:dyDescent="0.25">
      <c r="A394" s="15">
        <v>2</v>
      </c>
      <c r="B394" t="s">
        <v>3</v>
      </c>
      <c r="C394">
        <v>288</v>
      </c>
      <c r="D394" t="s">
        <v>44</v>
      </c>
      <c r="E394" t="s">
        <v>74</v>
      </c>
      <c r="F394">
        <v>6</v>
      </c>
      <c r="G394">
        <v>-2</v>
      </c>
    </row>
    <row r="395" spans="1:7" x14ac:dyDescent="0.25">
      <c r="A395" s="15">
        <v>2</v>
      </c>
      <c r="B395" t="s">
        <v>3</v>
      </c>
      <c r="C395">
        <v>288</v>
      </c>
      <c r="D395" t="s">
        <v>44</v>
      </c>
      <c r="E395" t="s">
        <v>74</v>
      </c>
      <c r="F395">
        <v>7</v>
      </c>
      <c r="G395">
        <v>1</v>
      </c>
    </row>
    <row r="396" spans="1:7" x14ac:dyDescent="0.25">
      <c r="A396" s="15">
        <v>2</v>
      </c>
      <c r="B396" t="s">
        <v>3</v>
      </c>
      <c r="C396">
        <v>288</v>
      </c>
      <c r="D396" t="s">
        <v>44</v>
      </c>
      <c r="E396" t="s">
        <v>74</v>
      </c>
      <c r="F396">
        <v>8</v>
      </c>
      <c r="G396">
        <v>-1</v>
      </c>
    </row>
    <row r="397" spans="1:7" x14ac:dyDescent="0.25">
      <c r="A397" s="15">
        <v>2</v>
      </c>
      <c r="B397" t="s">
        <v>3</v>
      </c>
      <c r="C397">
        <v>288</v>
      </c>
      <c r="D397" t="s">
        <v>44</v>
      </c>
      <c r="E397" t="s">
        <v>74</v>
      </c>
      <c r="F397">
        <v>9</v>
      </c>
      <c r="G397">
        <v>-1</v>
      </c>
    </row>
    <row r="398" spans="1:7" x14ac:dyDescent="0.25">
      <c r="A398" s="15">
        <v>2</v>
      </c>
      <c r="B398" t="s">
        <v>3</v>
      </c>
      <c r="C398">
        <v>288</v>
      </c>
      <c r="D398" t="s">
        <v>44</v>
      </c>
      <c r="E398" t="s">
        <v>74</v>
      </c>
      <c r="F398">
        <v>10</v>
      </c>
      <c r="G398">
        <v>1</v>
      </c>
    </row>
    <row r="399" spans="1:7" x14ac:dyDescent="0.25">
      <c r="A399" s="15">
        <v>2</v>
      </c>
      <c r="B399" t="s">
        <v>3</v>
      </c>
      <c r="C399">
        <v>288</v>
      </c>
      <c r="D399" t="s">
        <v>44</v>
      </c>
      <c r="E399" t="s">
        <v>21</v>
      </c>
      <c r="F399">
        <v>1</v>
      </c>
      <c r="G399">
        <v>-2</v>
      </c>
    </row>
    <row r="400" spans="1:7" x14ac:dyDescent="0.25">
      <c r="A400" s="15">
        <v>2</v>
      </c>
      <c r="B400" t="s">
        <v>3</v>
      </c>
      <c r="C400">
        <v>288</v>
      </c>
      <c r="D400" t="s">
        <v>44</v>
      </c>
      <c r="E400" t="s">
        <v>21</v>
      </c>
      <c r="F400">
        <v>2</v>
      </c>
      <c r="G400">
        <v>-2</v>
      </c>
    </row>
    <row r="401" spans="1:7" x14ac:dyDescent="0.25">
      <c r="A401" s="15">
        <v>2</v>
      </c>
      <c r="B401" t="s">
        <v>3</v>
      </c>
      <c r="C401">
        <v>288</v>
      </c>
      <c r="D401" t="s">
        <v>44</v>
      </c>
      <c r="E401" t="s">
        <v>21</v>
      </c>
      <c r="F401">
        <v>3</v>
      </c>
      <c r="G401">
        <v>-2</v>
      </c>
    </row>
    <row r="402" spans="1:7" x14ac:dyDescent="0.25">
      <c r="A402" s="15">
        <v>2</v>
      </c>
      <c r="B402" t="s">
        <v>3</v>
      </c>
      <c r="C402">
        <v>288</v>
      </c>
      <c r="D402" t="s">
        <v>44</v>
      </c>
      <c r="E402" t="s">
        <v>21</v>
      </c>
      <c r="F402">
        <v>4</v>
      </c>
      <c r="G402">
        <v>2</v>
      </c>
    </row>
    <row r="403" spans="1:7" x14ac:dyDescent="0.25">
      <c r="A403" s="15">
        <v>2</v>
      </c>
      <c r="B403" t="s">
        <v>3</v>
      </c>
      <c r="C403">
        <v>288</v>
      </c>
      <c r="D403" t="s">
        <v>44</v>
      </c>
      <c r="E403" t="s">
        <v>21</v>
      </c>
      <c r="F403">
        <v>5</v>
      </c>
      <c r="G403">
        <v>-2</v>
      </c>
    </row>
    <row r="404" spans="1:7" x14ac:dyDescent="0.25">
      <c r="A404" s="15">
        <v>2</v>
      </c>
      <c r="B404" t="s">
        <v>3</v>
      </c>
      <c r="C404">
        <v>288</v>
      </c>
      <c r="D404" t="s">
        <v>44</v>
      </c>
      <c r="E404" t="s">
        <v>21</v>
      </c>
      <c r="F404">
        <v>6</v>
      </c>
      <c r="G404">
        <v>-2</v>
      </c>
    </row>
    <row r="405" spans="1:7" x14ac:dyDescent="0.25">
      <c r="A405" s="15">
        <v>2</v>
      </c>
      <c r="B405" t="s">
        <v>3</v>
      </c>
      <c r="C405">
        <v>288</v>
      </c>
      <c r="D405" t="s">
        <v>44</v>
      </c>
      <c r="E405" t="s">
        <v>21</v>
      </c>
      <c r="F405">
        <v>7</v>
      </c>
      <c r="G405">
        <v>-2</v>
      </c>
    </row>
    <row r="406" spans="1:7" x14ac:dyDescent="0.25">
      <c r="A406" s="15">
        <v>2</v>
      </c>
      <c r="B406" t="s">
        <v>3</v>
      </c>
      <c r="C406">
        <v>288</v>
      </c>
      <c r="D406" t="s">
        <v>44</v>
      </c>
      <c r="E406" t="s">
        <v>21</v>
      </c>
      <c r="F406">
        <v>8</v>
      </c>
      <c r="G406">
        <v>-2</v>
      </c>
    </row>
    <row r="407" spans="1:7" x14ac:dyDescent="0.25">
      <c r="A407" s="15">
        <v>2</v>
      </c>
      <c r="B407" t="s">
        <v>3</v>
      </c>
      <c r="C407">
        <v>288</v>
      </c>
      <c r="D407" t="s">
        <v>44</v>
      </c>
      <c r="E407" t="s">
        <v>21</v>
      </c>
      <c r="F407">
        <v>9</v>
      </c>
      <c r="G407">
        <v>-2</v>
      </c>
    </row>
    <row r="408" spans="1:7" x14ac:dyDescent="0.25">
      <c r="A408" s="15">
        <v>2</v>
      </c>
      <c r="B408" t="s">
        <v>3</v>
      </c>
      <c r="C408">
        <v>288</v>
      </c>
      <c r="D408" t="s">
        <v>44</v>
      </c>
      <c r="E408" t="s">
        <v>21</v>
      </c>
      <c r="F408">
        <v>10</v>
      </c>
      <c r="G408">
        <v>-2</v>
      </c>
    </row>
    <row r="409" spans="1:7" x14ac:dyDescent="0.25">
      <c r="A409" s="15">
        <v>2</v>
      </c>
      <c r="B409" t="s">
        <v>3</v>
      </c>
      <c r="C409">
        <v>289</v>
      </c>
      <c r="D409" t="s">
        <v>18</v>
      </c>
      <c r="E409" t="s">
        <v>74</v>
      </c>
      <c r="F409">
        <v>1</v>
      </c>
      <c r="G409">
        <v>-3</v>
      </c>
    </row>
    <row r="410" spans="1:7" x14ac:dyDescent="0.25">
      <c r="A410" s="15">
        <v>2</v>
      </c>
      <c r="B410" t="s">
        <v>3</v>
      </c>
      <c r="C410">
        <v>289</v>
      </c>
      <c r="D410" t="s">
        <v>18</v>
      </c>
      <c r="E410" t="s">
        <v>74</v>
      </c>
      <c r="F410">
        <v>2</v>
      </c>
      <c r="G410">
        <v>-3</v>
      </c>
    </row>
    <row r="411" spans="1:7" x14ac:dyDescent="0.25">
      <c r="A411" s="15">
        <v>2</v>
      </c>
      <c r="B411" t="s">
        <v>3</v>
      </c>
      <c r="C411">
        <v>289</v>
      </c>
      <c r="D411" t="s">
        <v>18</v>
      </c>
      <c r="E411" t="s">
        <v>74</v>
      </c>
      <c r="F411">
        <v>3</v>
      </c>
      <c r="G411">
        <v>-3</v>
      </c>
    </row>
    <row r="412" spans="1:7" x14ac:dyDescent="0.25">
      <c r="A412" s="15">
        <v>2</v>
      </c>
      <c r="B412" t="s">
        <v>3</v>
      </c>
      <c r="C412">
        <v>289</v>
      </c>
      <c r="D412" t="s">
        <v>18</v>
      </c>
      <c r="E412" t="s">
        <v>74</v>
      </c>
      <c r="F412">
        <v>4</v>
      </c>
      <c r="G412">
        <v>1</v>
      </c>
    </row>
    <row r="413" spans="1:7" x14ac:dyDescent="0.25">
      <c r="A413" s="15">
        <v>2</v>
      </c>
      <c r="B413" t="s">
        <v>3</v>
      </c>
      <c r="C413">
        <v>289</v>
      </c>
      <c r="D413" t="s">
        <v>18</v>
      </c>
      <c r="E413" t="s">
        <v>74</v>
      </c>
      <c r="F413">
        <v>5</v>
      </c>
      <c r="G413">
        <v>-2</v>
      </c>
    </row>
    <row r="414" spans="1:7" x14ac:dyDescent="0.25">
      <c r="A414" s="15">
        <v>2</v>
      </c>
      <c r="B414" t="s">
        <v>3</v>
      </c>
      <c r="C414">
        <v>289</v>
      </c>
      <c r="D414" t="s">
        <v>18</v>
      </c>
      <c r="E414" t="s">
        <v>74</v>
      </c>
      <c r="F414">
        <v>6</v>
      </c>
      <c r="G414">
        <v>-2</v>
      </c>
    </row>
    <row r="415" spans="1:7" x14ac:dyDescent="0.25">
      <c r="A415" s="15">
        <v>2</v>
      </c>
      <c r="B415" t="s">
        <v>3</v>
      </c>
      <c r="C415">
        <v>289</v>
      </c>
      <c r="D415" t="s">
        <v>18</v>
      </c>
      <c r="E415" t="s">
        <v>74</v>
      </c>
      <c r="F415">
        <v>7</v>
      </c>
      <c r="G415">
        <v>-2</v>
      </c>
    </row>
    <row r="416" spans="1:7" x14ac:dyDescent="0.25">
      <c r="A416" s="15">
        <v>2</v>
      </c>
      <c r="B416" t="s">
        <v>3</v>
      </c>
      <c r="C416">
        <v>289</v>
      </c>
      <c r="D416" t="s">
        <v>18</v>
      </c>
      <c r="E416" t="s">
        <v>74</v>
      </c>
      <c r="F416">
        <v>8</v>
      </c>
      <c r="G416">
        <v>-1</v>
      </c>
    </row>
    <row r="417" spans="1:7" x14ac:dyDescent="0.25">
      <c r="A417" s="15">
        <v>2</v>
      </c>
      <c r="B417" t="s">
        <v>3</v>
      </c>
      <c r="C417">
        <v>289</v>
      </c>
      <c r="D417" t="s">
        <v>18</v>
      </c>
      <c r="E417" t="s">
        <v>74</v>
      </c>
      <c r="F417">
        <v>9</v>
      </c>
      <c r="G417">
        <v>-2</v>
      </c>
    </row>
    <row r="418" spans="1:7" x14ac:dyDescent="0.25">
      <c r="A418" s="15">
        <v>2</v>
      </c>
      <c r="B418" t="s">
        <v>3</v>
      </c>
      <c r="C418">
        <v>289</v>
      </c>
      <c r="D418" t="s">
        <v>18</v>
      </c>
      <c r="E418" t="s">
        <v>74</v>
      </c>
      <c r="F418">
        <v>10</v>
      </c>
      <c r="G418">
        <v>-1</v>
      </c>
    </row>
    <row r="419" spans="1:7" x14ac:dyDescent="0.25">
      <c r="A419" s="15">
        <v>2</v>
      </c>
      <c r="B419" t="s">
        <v>3</v>
      </c>
      <c r="C419">
        <v>289</v>
      </c>
      <c r="D419" t="s">
        <v>18</v>
      </c>
      <c r="E419" t="s">
        <v>21</v>
      </c>
      <c r="F419">
        <v>1</v>
      </c>
      <c r="G419">
        <v>1</v>
      </c>
    </row>
    <row r="420" spans="1:7" x14ac:dyDescent="0.25">
      <c r="A420" s="15">
        <v>2</v>
      </c>
      <c r="B420" t="s">
        <v>3</v>
      </c>
      <c r="C420">
        <v>289</v>
      </c>
      <c r="D420" t="s">
        <v>18</v>
      </c>
      <c r="E420" t="s">
        <v>21</v>
      </c>
      <c r="F420">
        <v>2</v>
      </c>
      <c r="G420">
        <v>1</v>
      </c>
    </row>
    <row r="421" spans="1:7" x14ac:dyDescent="0.25">
      <c r="A421" s="15">
        <v>2</v>
      </c>
      <c r="B421" t="s">
        <v>3</v>
      </c>
      <c r="C421">
        <v>289</v>
      </c>
      <c r="D421" t="s">
        <v>18</v>
      </c>
      <c r="E421" t="s">
        <v>21</v>
      </c>
      <c r="F421">
        <v>3</v>
      </c>
      <c r="G421">
        <v>0</v>
      </c>
    </row>
    <row r="422" spans="1:7" x14ac:dyDescent="0.25">
      <c r="A422" s="15">
        <v>2</v>
      </c>
      <c r="B422" t="s">
        <v>3</v>
      </c>
      <c r="C422">
        <v>289</v>
      </c>
      <c r="D422" t="s">
        <v>18</v>
      </c>
      <c r="E422" t="s">
        <v>21</v>
      </c>
      <c r="F422">
        <v>4</v>
      </c>
      <c r="G422">
        <v>3</v>
      </c>
    </row>
    <row r="423" spans="1:7" x14ac:dyDescent="0.25">
      <c r="A423" s="15">
        <v>2</v>
      </c>
      <c r="B423" t="s">
        <v>3</v>
      </c>
      <c r="C423">
        <v>289</v>
      </c>
      <c r="D423" t="s">
        <v>18</v>
      </c>
      <c r="E423" t="s">
        <v>21</v>
      </c>
      <c r="F423">
        <v>5</v>
      </c>
      <c r="G423">
        <v>-2</v>
      </c>
    </row>
    <row r="424" spans="1:7" x14ac:dyDescent="0.25">
      <c r="A424" s="15">
        <v>2</v>
      </c>
      <c r="B424" t="s">
        <v>3</v>
      </c>
      <c r="C424">
        <v>289</v>
      </c>
      <c r="D424" t="s">
        <v>18</v>
      </c>
      <c r="E424" t="s">
        <v>21</v>
      </c>
      <c r="F424">
        <v>6</v>
      </c>
      <c r="G424">
        <v>-2</v>
      </c>
    </row>
    <row r="425" spans="1:7" x14ac:dyDescent="0.25">
      <c r="A425" s="15">
        <v>2</v>
      </c>
      <c r="B425" t="s">
        <v>3</v>
      </c>
      <c r="C425">
        <v>289</v>
      </c>
      <c r="D425" t="s">
        <v>18</v>
      </c>
      <c r="E425" t="s">
        <v>21</v>
      </c>
      <c r="F425">
        <v>7</v>
      </c>
      <c r="G425">
        <v>-2</v>
      </c>
    </row>
    <row r="426" spans="1:7" x14ac:dyDescent="0.25">
      <c r="A426" s="15">
        <v>2</v>
      </c>
      <c r="B426" t="s">
        <v>3</v>
      </c>
      <c r="C426">
        <v>289</v>
      </c>
      <c r="D426" t="s">
        <v>18</v>
      </c>
      <c r="E426" t="s">
        <v>21</v>
      </c>
      <c r="F426">
        <v>8</v>
      </c>
      <c r="G426">
        <v>-2</v>
      </c>
    </row>
    <row r="427" spans="1:7" x14ac:dyDescent="0.25">
      <c r="A427" s="15">
        <v>2</v>
      </c>
      <c r="B427" t="s">
        <v>3</v>
      </c>
      <c r="C427">
        <v>289</v>
      </c>
      <c r="D427" t="s">
        <v>18</v>
      </c>
      <c r="E427" t="s">
        <v>21</v>
      </c>
      <c r="F427">
        <v>9</v>
      </c>
      <c r="G427">
        <v>-2</v>
      </c>
    </row>
    <row r="428" spans="1:7" x14ac:dyDescent="0.25">
      <c r="A428" s="15">
        <v>2</v>
      </c>
      <c r="B428" t="s">
        <v>3</v>
      </c>
      <c r="C428">
        <v>289</v>
      </c>
      <c r="D428" t="s">
        <v>18</v>
      </c>
      <c r="E428" t="s">
        <v>21</v>
      </c>
      <c r="F428">
        <v>10</v>
      </c>
      <c r="G428">
        <v>-1</v>
      </c>
    </row>
    <row r="429" spans="1:7" x14ac:dyDescent="0.25">
      <c r="A429" s="15">
        <v>2</v>
      </c>
      <c r="B429" t="s">
        <v>3</v>
      </c>
      <c r="C429">
        <v>285</v>
      </c>
      <c r="D429" t="s">
        <v>51</v>
      </c>
      <c r="E429" t="s">
        <v>74</v>
      </c>
      <c r="F429">
        <v>1</v>
      </c>
      <c r="G429">
        <v>-3</v>
      </c>
    </row>
    <row r="430" spans="1:7" x14ac:dyDescent="0.25">
      <c r="A430" s="15">
        <v>2</v>
      </c>
      <c r="B430" t="s">
        <v>3</v>
      </c>
      <c r="C430">
        <v>285</v>
      </c>
      <c r="D430" t="s">
        <v>51</v>
      </c>
      <c r="E430" t="s">
        <v>74</v>
      </c>
      <c r="F430">
        <v>2</v>
      </c>
      <c r="G430">
        <v>-3</v>
      </c>
    </row>
    <row r="431" spans="1:7" x14ac:dyDescent="0.25">
      <c r="A431" s="15">
        <v>2</v>
      </c>
      <c r="B431" t="s">
        <v>3</v>
      </c>
      <c r="C431">
        <v>285</v>
      </c>
      <c r="D431" t="s">
        <v>51</v>
      </c>
      <c r="E431" t="s">
        <v>74</v>
      </c>
      <c r="F431">
        <v>3</v>
      </c>
      <c r="G431">
        <v>-3</v>
      </c>
    </row>
    <row r="432" spans="1:7" x14ac:dyDescent="0.25">
      <c r="A432" s="15">
        <v>2</v>
      </c>
      <c r="B432" t="s">
        <v>3</v>
      </c>
      <c r="C432">
        <v>285</v>
      </c>
      <c r="D432" t="s">
        <v>51</v>
      </c>
      <c r="E432" t="s">
        <v>74</v>
      </c>
      <c r="F432">
        <v>4</v>
      </c>
      <c r="G432">
        <v>-3</v>
      </c>
    </row>
    <row r="433" spans="1:7" x14ac:dyDescent="0.25">
      <c r="A433" s="15">
        <v>2</v>
      </c>
      <c r="B433" t="s">
        <v>3</v>
      </c>
      <c r="C433">
        <v>285</v>
      </c>
      <c r="D433" t="s">
        <v>51</v>
      </c>
      <c r="E433" t="s">
        <v>74</v>
      </c>
      <c r="F433">
        <v>5</v>
      </c>
      <c r="G433">
        <v>-3</v>
      </c>
    </row>
    <row r="434" spans="1:7" x14ac:dyDescent="0.25">
      <c r="A434" s="15">
        <v>2</v>
      </c>
      <c r="B434" t="s">
        <v>3</v>
      </c>
      <c r="C434">
        <v>285</v>
      </c>
      <c r="D434" t="s">
        <v>51</v>
      </c>
      <c r="E434" t="s">
        <v>74</v>
      </c>
      <c r="F434">
        <v>6</v>
      </c>
      <c r="G434">
        <v>-3</v>
      </c>
    </row>
    <row r="435" spans="1:7" x14ac:dyDescent="0.25">
      <c r="A435" s="15">
        <v>2</v>
      </c>
      <c r="B435" t="s">
        <v>3</v>
      </c>
      <c r="C435">
        <v>285</v>
      </c>
      <c r="D435" t="s">
        <v>51</v>
      </c>
      <c r="E435" t="s">
        <v>74</v>
      </c>
      <c r="F435">
        <v>7</v>
      </c>
      <c r="G435">
        <v>-3</v>
      </c>
    </row>
    <row r="436" spans="1:7" x14ac:dyDescent="0.25">
      <c r="A436" s="15">
        <v>2</v>
      </c>
      <c r="B436" t="s">
        <v>3</v>
      </c>
      <c r="C436">
        <v>285</v>
      </c>
      <c r="D436" t="s">
        <v>51</v>
      </c>
      <c r="E436" t="s">
        <v>74</v>
      </c>
      <c r="F436">
        <v>8</v>
      </c>
      <c r="G436">
        <v>-3</v>
      </c>
    </row>
    <row r="437" spans="1:7" x14ac:dyDescent="0.25">
      <c r="A437" s="15">
        <v>2</v>
      </c>
      <c r="B437" t="s">
        <v>3</v>
      </c>
      <c r="C437">
        <v>285</v>
      </c>
      <c r="D437" t="s">
        <v>51</v>
      </c>
      <c r="E437" t="s">
        <v>74</v>
      </c>
      <c r="F437">
        <v>9</v>
      </c>
      <c r="G437">
        <v>-3</v>
      </c>
    </row>
    <row r="438" spans="1:7" x14ac:dyDescent="0.25">
      <c r="A438" s="15">
        <v>2</v>
      </c>
      <c r="B438" t="s">
        <v>3</v>
      </c>
      <c r="C438">
        <v>285</v>
      </c>
      <c r="D438" t="s">
        <v>51</v>
      </c>
      <c r="E438" t="s">
        <v>74</v>
      </c>
      <c r="F438">
        <v>10</v>
      </c>
      <c r="G438">
        <v>-3</v>
      </c>
    </row>
    <row r="439" spans="1:7" x14ac:dyDescent="0.25">
      <c r="A439" s="15">
        <v>2</v>
      </c>
      <c r="B439" t="s">
        <v>3</v>
      </c>
      <c r="C439">
        <v>285</v>
      </c>
      <c r="D439" t="s">
        <v>51</v>
      </c>
      <c r="E439" t="s">
        <v>21</v>
      </c>
      <c r="F439">
        <v>1</v>
      </c>
      <c r="G439">
        <v>1</v>
      </c>
    </row>
    <row r="440" spans="1:7" x14ac:dyDescent="0.25">
      <c r="A440" s="15">
        <v>2</v>
      </c>
      <c r="B440" t="s">
        <v>3</v>
      </c>
      <c r="C440">
        <v>285</v>
      </c>
      <c r="D440" t="s">
        <v>51</v>
      </c>
      <c r="E440" t="s">
        <v>21</v>
      </c>
      <c r="F440">
        <v>2</v>
      </c>
      <c r="G440">
        <v>1</v>
      </c>
    </row>
    <row r="441" spans="1:7" x14ac:dyDescent="0.25">
      <c r="A441" s="15">
        <v>2</v>
      </c>
      <c r="B441" t="s">
        <v>3</v>
      </c>
      <c r="C441">
        <v>285</v>
      </c>
      <c r="D441" t="s">
        <v>51</v>
      </c>
      <c r="E441" t="s">
        <v>21</v>
      </c>
      <c r="F441">
        <v>3</v>
      </c>
      <c r="G441">
        <v>0</v>
      </c>
    </row>
    <row r="442" spans="1:7" x14ac:dyDescent="0.25">
      <c r="A442" s="15">
        <v>2</v>
      </c>
      <c r="B442" t="s">
        <v>3</v>
      </c>
      <c r="C442">
        <v>285</v>
      </c>
      <c r="D442" t="s">
        <v>51</v>
      </c>
      <c r="E442" t="s">
        <v>21</v>
      </c>
      <c r="F442">
        <v>4</v>
      </c>
      <c r="G442">
        <v>-1</v>
      </c>
    </row>
    <row r="443" spans="1:7" x14ac:dyDescent="0.25">
      <c r="A443" s="15">
        <v>2</v>
      </c>
      <c r="B443" t="s">
        <v>3</v>
      </c>
      <c r="C443">
        <v>285</v>
      </c>
      <c r="D443" t="s">
        <v>51</v>
      </c>
      <c r="E443" t="s">
        <v>21</v>
      </c>
      <c r="F443">
        <v>5</v>
      </c>
      <c r="G443">
        <v>-1</v>
      </c>
    </row>
    <row r="444" spans="1:7" x14ac:dyDescent="0.25">
      <c r="A444" s="15">
        <v>2</v>
      </c>
      <c r="B444" t="s">
        <v>3</v>
      </c>
      <c r="C444">
        <v>285</v>
      </c>
      <c r="D444" t="s">
        <v>51</v>
      </c>
      <c r="E444" t="s">
        <v>21</v>
      </c>
      <c r="F444">
        <v>6</v>
      </c>
      <c r="G444">
        <v>-3</v>
      </c>
    </row>
    <row r="445" spans="1:7" x14ac:dyDescent="0.25">
      <c r="A445" s="15">
        <v>2</v>
      </c>
      <c r="B445" t="s">
        <v>3</v>
      </c>
      <c r="C445">
        <v>285</v>
      </c>
      <c r="D445" t="s">
        <v>51</v>
      </c>
      <c r="E445" t="s">
        <v>21</v>
      </c>
      <c r="F445">
        <v>7</v>
      </c>
      <c r="G445">
        <v>-3</v>
      </c>
    </row>
    <row r="446" spans="1:7" x14ac:dyDescent="0.25">
      <c r="A446" s="15">
        <v>2</v>
      </c>
      <c r="B446" t="s">
        <v>3</v>
      </c>
      <c r="C446">
        <v>285</v>
      </c>
      <c r="D446" t="s">
        <v>51</v>
      </c>
      <c r="E446" t="s">
        <v>21</v>
      </c>
      <c r="F446">
        <v>8</v>
      </c>
      <c r="G446">
        <v>-3</v>
      </c>
    </row>
    <row r="447" spans="1:7" x14ac:dyDescent="0.25">
      <c r="A447" s="15">
        <v>2</v>
      </c>
      <c r="B447" t="s">
        <v>3</v>
      </c>
      <c r="C447">
        <v>285</v>
      </c>
      <c r="D447" t="s">
        <v>51</v>
      </c>
      <c r="E447" t="s">
        <v>21</v>
      </c>
      <c r="F447">
        <v>9</v>
      </c>
      <c r="G447">
        <v>-3</v>
      </c>
    </row>
    <row r="448" spans="1:7" x14ac:dyDescent="0.25">
      <c r="A448" s="15">
        <v>2</v>
      </c>
      <c r="B448" t="s">
        <v>3</v>
      </c>
      <c r="C448">
        <v>285</v>
      </c>
      <c r="D448" t="s">
        <v>51</v>
      </c>
      <c r="E448" t="s">
        <v>21</v>
      </c>
      <c r="F448">
        <v>10</v>
      </c>
      <c r="G448">
        <v>-1</v>
      </c>
    </row>
    <row r="449" spans="1:7" x14ac:dyDescent="0.25">
      <c r="A449">
        <v>1</v>
      </c>
      <c r="B449" t="s">
        <v>4</v>
      </c>
      <c r="C449">
        <v>242</v>
      </c>
      <c r="D449" t="s">
        <v>45</v>
      </c>
      <c r="E449" t="s">
        <v>85</v>
      </c>
      <c r="F449">
        <v>1</v>
      </c>
      <c r="G449">
        <v>-3</v>
      </c>
    </row>
    <row r="450" spans="1:7" x14ac:dyDescent="0.25">
      <c r="A450">
        <v>1</v>
      </c>
      <c r="B450" t="s">
        <v>4</v>
      </c>
      <c r="C450">
        <v>242</v>
      </c>
      <c r="D450" t="s">
        <v>45</v>
      </c>
      <c r="E450" t="s">
        <v>85</v>
      </c>
      <c r="F450">
        <v>2</v>
      </c>
      <c r="G450">
        <v>-3</v>
      </c>
    </row>
    <row r="451" spans="1:7" x14ac:dyDescent="0.25">
      <c r="A451">
        <v>1</v>
      </c>
      <c r="B451" t="s">
        <v>4</v>
      </c>
      <c r="C451">
        <v>242</v>
      </c>
      <c r="D451" t="s">
        <v>45</v>
      </c>
      <c r="E451" t="s">
        <v>85</v>
      </c>
      <c r="F451">
        <v>3</v>
      </c>
      <c r="G451">
        <v>-3</v>
      </c>
    </row>
    <row r="452" spans="1:7" x14ac:dyDescent="0.25">
      <c r="A452">
        <v>1</v>
      </c>
      <c r="B452" t="s">
        <v>4</v>
      </c>
      <c r="C452">
        <v>242</v>
      </c>
      <c r="D452" t="s">
        <v>45</v>
      </c>
      <c r="E452" t="s">
        <v>85</v>
      </c>
      <c r="F452">
        <v>4</v>
      </c>
      <c r="G452">
        <v>-2</v>
      </c>
    </row>
    <row r="453" spans="1:7" x14ac:dyDescent="0.25">
      <c r="A453">
        <v>1</v>
      </c>
      <c r="B453" t="s">
        <v>4</v>
      </c>
      <c r="C453">
        <v>242</v>
      </c>
      <c r="D453" t="s">
        <v>45</v>
      </c>
      <c r="E453" t="s">
        <v>85</v>
      </c>
      <c r="F453">
        <v>5</v>
      </c>
      <c r="G453">
        <v>-1</v>
      </c>
    </row>
    <row r="454" spans="1:7" x14ac:dyDescent="0.25">
      <c r="A454">
        <v>1</v>
      </c>
      <c r="B454" t="s">
        <v>4</v>
      </c>
      <c r="C454">
        <v>242</v>
      </c>
      <c r="D454" t="s">
        <v>45</v>
      </c>
      <c r="E454" t="s">
        <v>85</v>
      </c>
      <c r="F454">
        <v>6</v>
      </c>
      <c r="G454">
        <v>-3</v>
      </c>
    </row>
    <row r="455" spans="1:7" x14ac:dyDescent="0.25">
      <c r="A455">
        <v>1</v>
      </c>
      <c r="B455" t="s">
        <v>4</v>
      </c>
      <c r="C455">
        <v>242</v>
      </c>
      <c r="D455" t="s">
        <v>45</v>
      </c>
      <c r="E455" t="s">
        <v>85</v>
      </c>
      <c r="F455">
        <v>7</v>
      </c>
      <c r="G455">
        <v>-2</v>
      </c>
    </row>
    <row r="456" spans="1:7" x14ac:dyDescent="0.25">
      <c r="A456">
        <v>1</v>
      </c>
      <c r="B456" t="s">
        <v>4</v>
      </c>
      <c r="C456">
        <v>242</v>
      </c>
      <c r="D456" t="s">
        <v>45</v>
      </c>
      <c r="E456" t="s">
        <v>85</v>
      </c>
      <c r="F456">
        <v>8</v>
      </c>
      <c r="G456">
        <v>-1</v>
      </c>
    </row>
    <row r="457" spans="1:7" x14ac:dyDescent="0.25">
      <c r="A457">
        <v>1</v>
      </c>
      <c r="B457" t="s">
        <v>4</v>
      </c>
      <c r="C457">
        <v>242</v>
      </c>
      <c r="D457" t="s">
        <v>45</v>
      </c>
      <c r="E457" t="s">
        <v>85</v>
      </c>
      <c r="F457">
        <v>9</v>
      </c>
      <c r="G457">
        <v>-3</v>
      </c>
    </row>
    <row r="458" spans="1:7" x14ac:dyDescent="0.25">
      <c r="A458">
        <v>1</v>
      </c>
      <c r="B458" t="s">
        <v>4</v>
      </c>
      <c r="C458">
        <v>242</v>
      </c>
      <c r="D458" t="s">
        <v>45</v>
      </c>
      <c r="E458" t="s">
        <v>85</v>
      </c>
      <c r="F458">
        <v>10</v>
      </c>
      <c r="G458">
        <v>-3</v>
      </c>
    </row>
    <row r="459" spans="1:7" x14ac:dyDescent="0.25">
      <c r="A459">
        <v>1</v>
      </c>
      <c r="B459" t="s">
        <v>4</v>
      </c>
      <c r="C459">
        <v>242</v>
      </c>
      <c r="D459" t="s">
        <v>45</v>
      </c>
      <c r="E459" t="s">
        <v>78</v>
      </c>
      <c r="F459">
        <v>1</v>
      </c>
      <c r="G459">
        <v>-1</v>
      </c>
    </row>
    <row r="460" spans="1:7" x14ac:dyDescent="0.25">
      <c r="A460">
        <v>1</v>
      </c>
      <c r="B460" t="s">
        <v>4</v>
      </c>
      <c r="C460">
        <v>242</v>
      </c>
      <c r="D460" t="s">
        <v>45</v>
      </c>
      <c r="E460" t="s">
        <v>78</v>
      </c>
      <c r="F460">
        <v>2</v>
      </c>
      <c r="G460">
        <v>-3</v>
      </c>
    </row>
    <row r="461" spans="1:7" x14ac:dyDescent="0.25">
      <c r="A461">
        <v>1</v>
      </c>
      <c r="B461" t="s">
        <v>4</v>
      </c>
      <c r="C461">
        <v>242</v>
      </c>
      <c r="D461" t="s">
        <v>45</v>
      </c>
      <c r="E461" t="s">
        <v>78</v>
      </c>
      <c r="F461">
        <v>3</v>
      </c>
      <c r="G461">
        <v>-1</v>
      </c>
    </row>
    <row r="462" spans="1:7" x14ac:dyDescent="0.25">
      <c r="A462">
        <v>1</v>
      </c>
      <c r="B462" t="s">
        <v>4</v>
      </c>
      <c r="C462">
        <v>242</v>
      </c>
      <c r="D462" t="s">
        <v>45</v>
      </c>
      <c r="E462" t="s">
        <v>78</v>
      </c>
      <c r="F462">
        <v>4</v>
      </c>
      <c r="G462">
        <v>1</v>
      </c>
    </row>
    <row r="463" spans="1:7" x14ac:dyDescent="0.25">
      <c r="A463">
        <v>1</v>
      </c>
      <c r="B463" t="s">
        <v>4</v>
      </c>
      <c r="C463">
        <v>242</v>
      </c>
      <c r="D463" t="s">
        <v>45</v>
      </c>
      <c r="E463" t="s">
        <v>78</v>
      </c>
      <c r="F463">
        <v>5</v>
      </c>
      <c r="G463">
        <v>-1</v>
      </c>
    </row>
    <row r="464" spans="1:7" x14ac:dyDescent="0.25">
      <c r="A464">
        <v>1</v>
      </c>
      <c r="B464" t="s">
        <v>4</v>
      </c>
      <c r="C464">
        <v>242</v>
      </c>
      <c r="D464" t="s">
        <v>45</v>
      </c>
      <c r="E464" t="s">
        <v>78</v>
      </c>
      <c r="F464">
        <v>6</v>
      </c>
      <c r="G464">
        <v>-3</v>
      </c>
    </row>
    <row r="465" spans="1:7" x14ac:dyDescent="0.25">
      <c r="A465">
        <v>1</v>
      </c>
      <c r="B465" t="s">
        <v>4</v>
      </c>
      <c r="C465">
        <v>242</v>
      </c>
      <c r="D465" t="s">
        <v>45</v>
      </c>
      <c r="E465" t="s">
        <v>78</v>
      </c>
      <c r="F465">
        <v>7</v>
      </c>
      <c r="G465">
        <v>-2</v>
      </c>
    </row>
    <row r="466" spans="1:7" x14ac:dyDescent="0.25">
      <c r="A466">
        <v>1</v>
      </c>
      <c r="B466" t="s">
        <v>4</v>
      </c>
      <c r="C466">
        <v>242</v>
      </c>
      <c r="D466" t="s">
        <v>45</v>
      </c>
      <c r="E466" t="s">
        <v>78</v>
      </c>
      <c r="F466">
        <v>8</v>
      </c>
      <c r="G466">
        <v>-2</v>
      </c>
    </row>
    <row r="467" spans="1:7" x14ac:dyDescent="0.25">
      <c r="A467">
        <v>1</v>
      </c>
      <c r="B467" t="s">
        <v>4</v>
      </c>
      <c r="C467">
        <v>242</v>
      </c>
      <c r="D467" t="s">
        <v>45</v>
      </c>
      <c r="E467" t="s">
        <v>78</v>
      </c>
      <c r="F467">
        <v>9</v>
      </c>
      <c r="G467">
        <v>-3</v>
      </c>
    </row>
    <row r="468" spans="1:7" x14ac:dyDescent="0.25">
      <c r="A468">
        <v>1</v>
      </c>
      <c r="B468" t="s">
        <v>4</v>
      </c>
      <c r="C468">
        <v>242</v>
      </c>
      <c r="D468" t="s">
        <v>45</v>
      </c>
      <c r="E468" t="s">
        <v>78</v>
      </c>
      <c r="F468">
        <v>10</v>
      </c>
      <c r="G468">
        <v>-3</v>
      </c>
    </row>
    <row r="469" spans="1:7" x14ac:dyDescent="0.25">
      <c r="A469">
        <v>1</v>
      </c>
      <c r="B469" t="s">
        <v>4</v>
      </c>
      <c r="C469">
        <v>249</v>
      </c>
      <c r="D469" t="s">
        <v>46</v>
      </c>
      <c r="E469" t="s">
        <v>78</v>
      </c>
      <c r="F469">
        <v>1</v>
      </c>
      <c r="G469">
        <v>-2</v>
      </c>
    </row>
    <row r="470" spans="1:7" x14ac:dyDescent="0.25">
      <c r="A470">
        <v>1</v>
      </c>
      <c r="B470" t="s">
        <v>4</v>
      </c>
      <c r="C470">
        <v>249</v>
      </c>
      <c r="D470" t="s">
        <v>46</v>
      </c>
      <c r="E470" t="s">
        <v>78</v>
      </c>
      <c r="F470">
        <v>2</v>
      </c>
      <c r="G470">
        <v>-1</v>
      </c>
    </row>
    <row r="471" spans="1:7" x14ac:dyDescent="0.25">
      <c r="A471">
        <v>1</v>
      </c>
      <c r="B471" t="s">
        <v>4</v>
      </c>
      <c r="C471">
        <v>249</v>
      </c>
      <c r="D471" t="s">
        <v>46</v>
      </c>
      <c r="E471" t="s">
        <v>78</v>
      </c>
      <c r="F471">
        <v>3</v>
      </c>
      <c r="G471">
        <v>-3</v>
      </c>
    </row>
    <row r="472" spans="1:7" x14ac:dyDescent="0.25">
      <c r="A472">
        <v>1</v>
      </c>
      <c r="B472" t="s">
        <v>4</v>
      </c>
      <c r="C472">
        <v>249</v>
      </c>
      <c r="D472" t="s">
        <v>46</v>
      </c>
      <c r="E472" t="s">
        <v>78</v>
      </c>
      <c r="F472">
        <v>4</v>
      </c>
      <c r="G472">
        <v>-3</v>
      </c>
    </row>
    <row r="473" spans="1:7" x14ac:dyDescent="0.25">
      <c r="A473">
        <v>1</v>
      </c>
      <c r="B473" t="s">
        <v>4</v>
      </c>
      <c r="C473">
        <v>249</v>
      </c>
      <c r="D473" t="s">
        <v>46</v>
      </c>
      <c r="E473" t="s">
        <v>78</v>
      </c>
      <c r="F473">
        <v>5</v>
      </c>
      <c r="G473">
        <v>-3</v>
      </c>
    </row>
    <row r="474" spans="1:7" x14ac:dyDescent="0.25">
      <c r="A474">
        <v>1</v>
      </c>
      <c r="B474" t="s">
        <v>4</v>
      </c>
      <c r="C474">
        <v>249</v>
      </c>
      <c r="D474" t="s">
        <v>46</v>
      </c>
      <c r="E474" t="s">
        <v>78</v>
      </c>
      <c r="F474">
        <v>6</v>
      </c>
      <c r="G474">
        <v>-3</v>
      </c>
    </row>
    <row r="475" spans="1:7" x14ac:dyDescent="0.25">
      <c r="A475">
        <v>1</v>
      </c>
      <c r="B475" t="s">
        <v>4</v>
      </c>
      <c r="C475">
        <v>249</v>
      </c>
      <c r="D475" t="s">
        <v>46</v>
      </c>
      <c r="E475" t="s">
        <v>78</v>
      </c>
      <c r="F475">
        <v>7</v>
      </c>
      <c r="G475">
        <v>-1</v>
      </c>
    </row>
    <row r="476" spans="1:7" x14ac:dyDescent="0.25">
      <c r="A476">
        <v>1</v>
      </c>
      <c r="B476" t="s">
        <v>4</v>
      </c>
      <c r="C476">
        <v>249</v>
      </c>
      <c r="D476" t="s">
        <v>46</v>
      </c>
      <c r="E476" t="s">
        <v>78</v>
      </c>
      <c r="F476">
        <v>8</v>
      </c>
      <c r="G476">
        <v>-2</v>
      </c>
    </row>
    <row r="477" spans="1:7" x14ac:dyDescent="0.25">
      <c r="A477">
        <v>1</v>
      </c>
      <c r="B477" t="s">
        <v>4</v>
      </c>
      <c r="C477">
        <v>249</v>
      </c>
      <c r="D477" t="s">
        <v>46</v>
      </c>
      <c r="E477" t="s">
        <v>78</v>
      </c>
      <c r="F477">
        <v>9</v>
      </c>
      <c r="G477">
        <v>-3</v>
      </c>
    </row>
    <row r="478" spans="1:7" x14ac:dyDescent="0.25">
      <c r="A478">
        <v>1</v>
      </c>
      <c r="B478" t="s">
        <v>4</v>
      </c>
      <c r="C478">
        <v>249</v>
      </c>
      <c r="D478" t="s">
        <v>46</v>
      </c>
      <c r="E478" t="s">
        <v>78</v>
      </c>
      <c r="F478">
        <v>10</v>
      </c>
      <c r="G478">
        <v>-3</v>
      </c>
    </row>
    <row r="479" spans="1:7" x14ac:dyDescent="0.25">
      <c r="A479">
        <v>1</v>
      </c>
      <c r="B479" t="s">
        <v>4</v>
      </c>
      <c r="C479">
        <v>271</v>
      </c>
      <c r="D479" t="s">
        <v>47</v>
      </c>
      <c r="E479" t="s">
        <v>85</v>
      </c>
      <c r="F479">
        <v>1</v>
      </c>
      <c r="G479">
        <v>-3</v>
      </c>
    </row>
    <row r="480" spans="1:7" x14ac:dyDescent="0.25">
      <c r="A480">
        <v>1</v>
      </c>
      <c r="B480" t="s">
        <v>4</v>
      </c>
      <c r="C480">
        <v>271</v>
      </c>
      <c r="D480" t="s">
        <v>47</v>
      </c>
      <c r="E480" t="s">
        <v>85</v>
      </c>
      <c r="F480">
        <v>2</v>
      </c>
      <c r="G480">
        <v>-3</v>
      </c>
    </row>
    <row r="481" spans="1:7" x14ac:dyDescent="0.25">
      <c r="A481">
        <v>1</v>
      </c>
      <c r="B481" t="s">
        <v>4</v>
      </c>
      <c r="C481">
        <v>271</v>
      </c>
      <c r="D481" t="s">
        <v>47</v>
      </c>
      <c r="E481" t="s">
        <v>85</v>
      </c>
      <c r="F481">
        <v>3</v>
      </c>
      <c r="G481">
        <v>-3</v>
      </c>
    </row>
    <row r="482" spans="1:7" x14ac:dyDescent="0.25">
      <c r="A482">
        <v>1</v>
      </c>
      <c r="B482" t="s">
        <v>4</v>
      </c>
      <c r="C482">
        <v>271</v>
      </c>
      <c r="D482" t="s">
        <v>47</v>
      </c>
      <c r="E482" t="s">
        <v>85</v>
      </c>
      <c r="F482">
        <v>4</v>
      </c>
      <c r="G482">
        <v>-3</v>
      </c>
    </row>
    <row r="483" spans="1:7" x14ac:dyDescent="0.25">
      <c r="A483">
        <v>1</v>
      </c>
      <c r="B483" t="s">
        <v>4</v>
      </c>
      <c r="C483">
        <v>271</v>
      </c>
      <c r="D483" t="s">
        <v>47</v>
      </c>
      <c r="E483" t="s">
        <v>85</v>
      </c>
      <c r="F483">
        <v>5</v>
      </c>
      <c r="G483">
        <v>-3</v>
      </c>
    </row>
    <row r="484" spans="1:7" x14ac:dyDescent="0.25">
      <c r="A484">
        <v>1</v>
      </c>
      <c r="B484" t="s">
        <v>4</v>
      </c>
      <c r="C484">
        <v>271</v>
      </c>
      <c r="D484" t="s">
        <v>47</v>
      </c>
      <c r="E484" t="s">
        <v>85</v>
      </c>
      <c r="F484">
        <v>6</v>
      </c>
      <c r="G484">
        <v>-3</v>
      </c>
    </row>
    <row r="485" spans="1:7" x14ac:dyDescent="0.25">
      <c r="A485">
        <v>1</v>
      </c>
      <c r="B485" t="s">
        <v>4</v>
      </c>
      <c r="C485">
        <v>271</v>
      </c>
      <c r="D485" t="s">
        <v>47</v>
      </c>
      <c r="E485" t="s">
        <v>85</v>
      </c>
      <c r="F485">
        <v>7</v>
      </c>
      <c r="G485">
        <v>-1</v>
      </c>
    </row>
    <row r="486" spans="1:7" x14ac:dyDescent="0.25">
      <c r="A486">
        <v>1</v>
      </c>
      <c r="B486" t="s">
        <v>4</v>
      </c>
      <c r="C486">
        <v>271</v>
      </c>
      <c r="D486" t="s">
        <v>47</v>
      </c>
      <c r="E486" t="s">
        <v>85</v>
      </c>
      <c r="F486">
        <v>8</v>
      </c>
      <c r="G486">
        <v>3</v>
      </c>
    </row>
    <row r="487" spans="1:7" x14ac:dyDescent="0.25">
      <c r="A487">
        <v>1</v>
      </c>
      <c r="B487" t="s">
        <v>4</v>
      </c>
      <c r="C487">
        <v>271</v>
      </c>
      <c r="D487" t="s">
        <v>47</v>
      </c>
      <c r="E487" t="s">
        <v>85</v>
      </c>
      <c r="F487">
        <v>9</v>
      </c>
      <c r="G487">
        <v>2</v>
      </c>
    </row>
    <row r="488" spans="1:7" x14ac:dyDescent="0.25">
      <c r="A488">
        <v>1</v>
      </c>
      <c r="B488" t="s">
        <v>4</v>
      </c>
      <c r="C488">
        <v>271</v>
      </c>
      <c r="D488" t="s">
        <v>47</v>
      </c>
      <c r="E488" t="s">
        <v>85</v>
      </c>
      <c r="F488">
        <v>10</v>
      </c>
      <c r="G488">
        <v>2</v>
      </c>
    </row>
    <row r="489" spans="1:7" x14ac:dyDescent="0.25">
      <c r="A489">
        <v>1</v>
      </c>
      <c r="B489" t="s">
        <v>4</v>
      </c>
      <c r="C489">
        <v>271</v>
      </c>
      <c r="D489" t="s">
        <v>47</v>
      </c>
      <c r="E489" t="s">
        <v>78</v>
      </c>
      <c r="F489">
        <v>1</v>
      </c>
      <c r="G489">
        <v>-1</v>
      </c>
    </row>
    <row r="490" spans="1:7" x14ac:dyDescent="0.25">
      <c r="A490">
        <v>1</v>
      </c>
      <c r="B490" t="s">
        <v>4</v>
      </c>
      <c r="C490">
        <v>271</v>
      </c>
      <c r="D490" t="s">
        <v>47</v>
      </c>
      <c r="E490" t="s">
        <v>78</v>
      </c>
      <c r="F490">
        <v>2</v>
      </c>
      <c r="G490">
        <v>-1</v>
      </c>
    </row>
    <row r="491" spans="1:7" x14ac:dyDescent="0.25">
      <c r="A491">
        <v>1</v>
      </c>
      <c r="B491" t="s">
        <v>4</v>
      </c>
      <c r="C491">
        <v>271</v>
      </c>
      <c r="D491" t="s">
        <v>47</v>
      </c>
      <c r="E491" t="s">
        <v>78</v>
      </c>
      <c r="F491">
        <v>3</v>
      </c>
      <c r="G491">
        <v>0</v>
      </c>
    </row>
    <row r="492" spans="1:7" x14ac:dyDescent="0.25">
      <c r="A492">
        <v>1</v>
      </c>
      <c r="B492" t="s">
        <v>4</v>
      </c>
      <c r="C492">
        <v>271</v>
      </c>
      <c r="D492" t="s">
        <v>47</v>
      </c>
      <c r="E492" t="s">
        <v>78</v>
      </c>
      <c r="F492">
        <v>4</v>
      </c>
      <c r="G492">
        <v>1</v>
      </c>
    </row>
    <row r="493" spans="1:7" x14ac:dyDescent="0.25">
      <c r="A493">
        <v>1</v>
      </c>
      <c r="B493" t="s">
        <v>4</v>
      </c>
      <c r="C493">
        <v>271</v>
      </c>
      <c r="D493" t="s">
        <v>47</v>
      </c>
      <c r="E493" t="s">
        <v>78</v>
      </c>
      <c r="F493">
        <v>5</v>
      </c>
      <c r="G493">
        <v>0</v>
      </c>
    </row>
    <row r="494" spans="1:7" x14ac:dyDescent="0.25">
      <c r="A494">
        <v>1</v>
      </c>
      <c r="B494" t="s">
        <v>4</v>
      </c>
      <c r="C494">
        <v>271</v>
      </c>
      <c r="D494" t="s">
        <v>47</v>
      </c>
      <c r="E494" t="s">
        <v>78</v>
      </c>
      <c r="F494">
        <v>6</v>
      </c>
      <c r="G494">
        <v>-3</v>
      </c>
    </row>
    <row r="495" spans="1:7" x14ac:dyDescent="0.25">
      <c r="A495">
        <v>1</v>
      </c>
      <c r="B495" t="s">
        <v>4</v>
      </c>
      <c r="C495">
        <v>271</v>
      </c>
      <c r="D495" t="s">
        <v>47</v>
      </c>
      <c r="E495" t="s">
        <v>78</v>
      </c>
      <c r="F495">
        <v>7</v>
      </c>
      <c r="G495">
        <v>-2</v>
      </c>
    </row>
    <row r="496" spans="1:7" x14ac:dyDescent="0.25">
      <c r="A496">
        <v>1</v>
      </c>
      <c r="B496" t="s">
        <v>4</v>
      </c>
      <c r="C496">
        <v>271</v>
      </c>
      <c r="D496" t="s">
        <v>47</v>
      </c>
      <c r="E496" t="s">
        <v>78</v>
      </c>
      <c r="F496">
        <v>8</v>
      </c>
      <c r="G496">
        <v>1</v>
      </c>
    </row>
    <row r="497" spans="1:7" x14ac:dyDescent="0.25">
      <c r="A497">
        <v>1</v>
      </c>
      <c r="B497" t="s">
        <v>4</v>
      </c>
      <c r="C497">
        <v>271</v>
      </c>
      <c r="D497" t="s">
        <v>47</v>
      </c>
      <c r="E497" t="s">
        <v>78</v>
      </c>
      <c r="F497">
        <v>9</v>
      </c>
      <c r="G497">
        <v>1</v>
      </c>
    </row>
    <row r="498" spans="1:7" x14ac:dyDescent="0.25">
      <c r="A498">
        <v>1</v>
      </c>
      <c r="B498" t="s">
        <v>4</v>
      </c>
      <c r="C498">
        <v>271</v>
      </c>
      <c r="D498" t="s">
        <v>47</v>
      </c>
      <c r="E498" t="s">
        <v>78</v>
      </c>
      <c r="F498">
        <v>10</v>
      </c>
      <c r="G498">
        <v>0</v>
      </c>
    </row>
    <row r="499" spans="1:7" x14ac:dyDescent="0.25">
      <c r="A499">
        <v>1</v>
      </c>
      <c r="B499" t="s">
        <v>4</v>
      </c>
      <c r="C499">
        <v>272</v>
      </c>
      <c r="D499" t="s">
        <v>49</v>
      </c>
      <c r="E499" t="s">
        <v>85</v>
      </c>
      <c r="F499">
        <v>1</v>
      </c>
      <c r="G499">
        <v>-2</v>
      </c>
    </row>
    <row r="500" spans="1:7" x14ac:dyDescent="0.25">
      <c r="A500">
        <v>1</v>
      </c>
      <c r="B500" t="s">
        <v>4</v>
      </c>
      <c r="C500">
        <v>272</v>
      </c>
      <c r="D500" t="s">
        <v>49</v>
      </c>
      <c r="E500" t="s">
        <v>85</v>
      </c>
      <c r="F500">
        <v>2</v>
      </c>
      <c r="G500">
        <v>-2</v>
      </c>
    </row>
    <row r="501" spans="1:7" x14ac:dyDescent="0.25">
      <c r="A501">
        <v>1</v>
      </c>
      <c r="B501" t="s">
        <v>4</v>
      </c>
      <c r="C501">
        <v>272</v>
      </c>
      <c r="D501" t="s">
        <v>49</v>
      </c>
      <c r="E501" t="s">
        <v>85</v>
      </c>
      <c r="F501">
        <v>3</v>
      </c>
      <c r="G501">
        <v>-2</v>
      </c>
    </row>
    <row r="502" spans="1:7" x14ac:dyDescent="0.25">
      <c r="A502">
        <v>1</v>
      </c>
      <c r="B502" t="s">
        <v>4</v>
      </c>
      <c r="C502">
        <v>272</v>
      </c>
      <c r="D502" t="s">
        <v>49</v>
      </c>
      <c r="E502" t="s">
        <v>85</v>
      </c>
      <c r="F502">
        <v>4</v>
      </c>
      <c r="G502">
        <v>-2</v>
      </c>
    </row>
    <row r="503" spans="1:7" x14ac:dyDescent="0.25">
      <c r="A503">
        <v>1</v>
      </c>
      <c r="B503" t="s">
        <v>4</v>
      </c>
      <c r="C503">
        <v>272</v>
      </c>
      <c r="D503" t="s">
        <v>49</v>
      </c>
      <c r="E503" t="s">
        <v>85</v>
      </c>
      <c r="F503">
        <v>5</v>
      </c>
      <c r="G503">
        <v>-1</v>
      </c>
    </row>
    <row r="504" spans="1:7" x14ac:dyDescent="0.25">
      <c r="A504">
        <v>1</v>
      </c>
      <c r="B504" t="s">
        <v>4</v>
      </c>
      <c r="C504">
        <v>272</v>
      </c>
      <c r="D504" t="s">
        <v>49</v>
      </c>
      <c r="E504" t="s">
        <v>85</v>
      </c>
      <c r="F504">
        <v>6</v>
      </c>
      <c r="G504">
        <v>-1</v>
      </c>
    </row>
    <row r="505" spans="1:7" x14ac:dyDescent="0.25">
      <c r="A505">
        <v>1</v>
      </c>
      <c r="B505" t="s">
        <v>4</v>
      </c>
      <c r="C505">
        <v>272</v>
      </c>
      <c r="D505" t="s">
        <v>49</v>
      </c>
      <c r="E505" t="s">
        <v>85</v>
      </c>
      <c r="F505">
        <v>7</v>
      </c>
      <c r="G505">
        <v>1</v>
      </c>
    </row>
    <row r="506" spans="1:7" x14ac:dyDescent="0.25">
      <c r="A506">
        <v>1</v>
      </c>
      <c r="B506" t="s">
        <v>4</v>
      </c>
      <c r="C506">
        <v>272</v>
      </c>
      <c r="D506" t="s">
        <v>49</v>
      </c>
      <c r="E506" t="s">
        <v>85</v>
      </c>
      <c r="F506">
        <v>8</v>
      </c>
      <c r="G506">
        <v>3</v>
      </c>
    </row>
    <row r="507" spans="1:7" x14ac:dyDescent="0.25">
      <c r="A507">
        <v>1</v>
      </c>
      <c r="B507" t="s">
        <v>4</v>
      </c>
      <c r="C507">
        <v>272</v>
      </c>
      <c r="D507" t="s">
        <v>49</v>
      </c>
      <c r="E507" t="s">
        <v>85</v>
      </c>
      <c r="F507">
        <v>9</v>
      </c>
      <c r="G507">
        <v>0</v>
      </c>
    </row>
    <row r="508" spans="1:7" x14ac:dyDescent="0.25">
      <c r="A508">
        <v>1</v>
      </c>
      <c r="B508" t="s">
        <v>4</v>
      </c>
      <c r="C508">
        <v>272</v>
      </c>
      <c r="D508" t="s">
        <v>49</v>
      </c>
      <c r="E508" t="s">
        <v>85</v>
      </c>
      <c r="F508">
        <v>10</v>
      </c>
      <c r="G508">
        <v>2</v>
      </c>
    </row>
    <row r="509" spans="1:7" x14ac:dyDescent="0.25">
      <c r="A509">
        <v>1</v>
      </c>
      <c r="B509" t="s">
        <v>4</v>
      </c>
      <c r="C509">
        <v>272</v>
      </c>
      <c r="D509" t="s">
        <v>49</v>
      </c>
      <c r="E509" t="s">
        <v>78</v>
      </c>
      <c r="F509">
        <v>1</v>
      </c>
      <c r="G509">
        <v>2</v>
      </c>
    </row>
    <row r="510" spans="1:7" x14ac:dyDescent="0.25">
      <c r="A510">
        <v>1</v>
      </c>
      <c r="B510" t="s">
        <v>4</v>
      </c>
      <c r="C510">
        <v>272</v>
      </c>
      <c r="D510" t="s">
        <v>49</v>
      </c>
      <c r="E510" t="s">
        <v>78</v>
      </c>
      <c r="F510">
        <v>2</v>
      </c>
      <c r="G510">
        <v>2</v>
      </c>
    </row>
    <row r="511" spans="1:7" x14ac:dyDescent="0.25">
      <c r="A511">
        <v>1</v>
      </c>
      <c r="B511" t="s">
        <v>4</v>
      </c>
      <c r="C511">
        <v>272</v>
      </c>
      <c r="D511" t="s">
        <v>49</v>
      </c>
      <c r="E511" t="s">
        <v>78</v>
      </c>
      <c r="F511">
        <v>3</v>
      </c>
      <c r="G511">
        <v>2</v>
      </c>
    </row>
    <row r="512" spans="1:7" x14ac:dyDescent="0.25">
      <c r="A512">
        <v>1</v>
      </c>
      <c r="B512" t="s">
        <v>4</v>
      </c>
      <c r="C512">
        <v>272</v>
      </c>
      <c r="D512" t="s">
        <v>49</v>
      </c>
      <c r="E512" t="s">
        <v>78</v>
      </c>
      <c r="F512">
        <v>4</v>
      </c>
      <c r="G512">
        <v>3</v>
      </c>
    </row>
    <row r="513" spans="1:7" x14ac:dyDescent="0.25">
      <c r="A513">
        <v>1</v>
      </c>
      <c r="B513" t="s">
        <v>4</v>
      </c>
      <c r="C513">
        <v>272</v>
      </c>
      <c r="D513" t="s">
        <v>49</v>
      </c>
      <c r="E513" t="s">
        <v>78</v>
      </c>
      <c r="F513">
        <v>5</v>
      </c>
      <c r="G513">
        <v>2</v>
      </c>
    </row>
    <row r="514" spans="1:7" x14ac:dyDescent="0.25">
      <c r="A514">
        <v>1</v>
      </c>
      <c r="B514" t="s">
        <v>4</v>
      </c>
      <c r="C514">
        <v>272</v>
      </c>
      <c r="D514" t="s">
        <v>49</v>
      </c>
      <c r="E514" t="s">
        <v>78</v>
      </c>
      <c r="F514">
        <v>6</v>
      </c>
      <c r="G514">
        <v>-1</v>
      </c>
    </row>
    <row r="515" spans="1:7" x14ac:dyDescent="0.25">
      <c r="A515">
        <v>1</v>
      </c>
      <c r="B515" t="s">
        <v>4</v>
      </c>
      <c r="C515">
        <v>272</v>
      </c>
      <c r="D515" t="s">
        <v>49</v>
      </c>
      <c r="E515" t="s">
        <v>78</v>
      </c>
      <c r="F515">
        <v>7</v>
      </c>
      <c r="G515">
        <v>3</v>
      </c>
    </row>
    <row r="516" spans="1:7" x14ac:dyDescent="0.25">
      <c r="A516">
        <v>1</v>
      </c>
      <c r="B516" t="s">
        <v>4</v>
      </c>
      <c r="C516">
        <v>272</v>
      </c>
      <c r="D516" t="s">
        <v>49</v>
      </c>
      <c r="E516" t="s">
        <v>78</v>
      </c>
      <c r="F516">
        <v>8</v>
      </c>
      <c r="G516">
        <v>3</v>
      </c>
    </row>
    <row r="517" spans="1:7" x14ac:dyDescent="0.25">
      <c r="A517">
        <v>1</v>
      </c>
      <c r="B517" t="s">
        <v>4</v>
      </c>
      <c r="C517">
        <v>272</v>
      </c>
      <c r="D517" t="s">
        <v>49</v>
      </c>
      <c r="E517" t="s">
        <v>78</v>
      </c>
      <c r="F517">
        <v>9</v>
      </c>
      <c r="G517">
        <v>1</v>
      </c>
    </row>
    <row r="518" spans="1:7" x14ac:dyDescent="0.25">
      <c r="A518">
        <v>1</v>
      </c>
      <c r="B518" t="s">
        <v>4</v>
      </c>
      <c r="C518">
        <v>272</v>
      </c>
      <c r="D518" t="s">
        <v>49</v>
      </c>
      <c r="E518" t="s">
        <v>78</v>
      </c>
      <c r="F518">
        <v>10</v>
      </c>
      <c r="G518">
        <v>2</v>
      </c>
    </row>
    <row r="519" spans="1:7" x14ac:dyDescent="0.25">
      <c r="A519">
        <v>1</v>
      </c>
      <c r="B519" t="s">
        <v>4</v>
      </c>
      <c r="C519">
        <v>269</v>
      </c>
      <c r="D519" t="s">
        <v>50</v>
      </c>
      <c r="E519" t="s">
        <v>85</v>
      </c>
      <c r="F519">
        <v>1</v>
      </c>
      <c r="G519">
        <v>-3</v>
      </c>
    </row>
    <row r="520" spans="1:7" x14ac:dyDescent="0.25">
      <c r="A520">
        <v>1</v>
      </c>
      <c r="B520" t="s">
        <v>4</v>
      </c>
      <c r="C520">
        <v>269</v>
      </c>
      <c r="D520" t="s">
        <v>50</v>
      </c>
      <c r="E520" t="s">
        <v>85</v>
      </c>
      <c r="F520">
        <v>2</v>
      </c>
      <c r="G520">
        <v>-3</v>
      </c>
    </row>
    <row r="521" spans="1:7" x14ac:dyDescent="0.25">
      <c r="A521">
        <v>1</v>
      </c>
      <c r="B521" t="s">
        <v>4</v>
      </c>
      <c r="C521">
        <v>269</v>
      </c>
      <c r="D521" t="s">
        <v>50</v>
      </c>
      <c r="E521" t="s">
        <v>85</v>
      </c>
      <c r="F521">
        <v>3</v>
      </c>
      <c r="G521">
        <v>-3</v>
      </c>
    </row>
    <row r="522" spans="1:7" x14ac:dyDescent="0.25">
      <c r="A522">
        <v>1</v>
      </c>
      <c r="B522" t="s">
        <v>4</v>
      </c>
      <c r="C522">
        <v>269</v>
      </c>
      <c r="D522" t="s">
        <v>50</v>
      </c>
      <c r="E522" t="s">
        <v>85</v>
      </c>
      <c r="F522">
        <v>4</v>
      </c>
      <c r="G522">
        <v>0</v>
      </c>
    </row>
    <row r="523" spans="1:7" x14ac:dyDescent="0.25">
      <c r="A523">
        <v>1</v>
      </c>
      <c r="B523" t="s">
        <v>4</v>
      </c>
      <c r="C523">
        <v>269</v>
      </c>
      <c r="D523" t="s">
        <v>50</v>
      </c>
      <c r="E523" t="s">
        <v>85</v>
      </c>
      <c r="F523">
        <v>5</v>
      </c>
      <c r="G523">
        <v>1</v>
      </c>
    </row>
    <row r="524" spans="1:7" x14ac:dyDescent="0.25">
      <c r="A524">
        <v>1</v>
      </c>
      <c r="B524" t="s">
        <v>4</v>
      </c>
      <c r="C524">
        <v>269</v>
      </c>
      <c r="D524" t="s">
        <v>50</v>
      </c>
      <c r="E524" t="s">
        <v>85</v>
      </c>
      <c r="F524">
        <v>6</v>
      </c>
      <c r="G524">
        <v>0</v>
      </c>
    </row>
    <row r="525" spans="1:7" x14ac:dyDescent="0.25">
      <c r="A525">
        <v>1</v>
      </c>
      <c r="B525" t="s">
        <v>4</v>
      </c>
      <c r="C525">
        <v>269</v>
      </c>
      <c r="D525" t="s">
        <v>50</v>
      </c>
      <c r="E525" t="s">
        <v>85</v>
      </c>
      <c r="F525">
        <v>7</v>
      </c>
      <c r="G525">
        <v>2</v>
      </c>
    </row>
    <row r="526" spans="1:7" x14ac:dyDescent="0.25">
      <c r="A526">
        <v>1</v>
      </c>
      <c r="B526" t="s">
        <v>4</v>
      </c>
      <c r="C526">
        <v>269</v>
      </c>
      <c r="D526" t="s">
        <v>50</v>
      </c>
      <c r="E526" t="s">
        <v>85</v>
      </c>
      <c r="F526">
        <v>8</v>
      </c>
      <c r="G526">
        <v>2</v>
      </c>
    </row>
    <row r="527" spans="1:7" x14ac:dyDescent="0.25">
      <c r="A527">
        <v>1</v>
      </c>
      <c r="B527" t="s">
        <v>4</v>
      </c>
      <c r="C527">
        <v>269</v>
      </c>
      <c r="D527" t="s">
        <v>50</v>
      </c>
      <c r="E527" t="s">
        <v>85</v>
      </c>
      <c r="F527">
        <v>9</v>
      </c>
      <c r="G527">
        <v>2</v>
      </c>
    </row>
    <row r="528" spans="1:7" x14ac:dyDescent="0.25">
      <c r="A528">
        <v>1</v>
      </c>
      <c r="B528" t="s">
        <v>4</v>
      </c>
      <c r="C528">
        <v>269</v>
      </c>
      <c r="D528" t="s">
        <v>50</v>
      </c>
      <c r="E528" t="s">
        <v>85</v>
      </c>
      <c r="F528">
        <v>10</v>
      </c>
      <c r="G528">
        <v>2</v>
      </c>
    </row>
    <row r="529" spans="1:7" x14ac:dyDescent="0.25">
      <c r="A529">
        <v>1</v>
      </c>
      <c r="B529" t="s">
        <v>4</v>
      </c>
      <c r="C529">
        <v>269</v>
      </c>
      <c r="D529" t="s">
        <v>50</v>
      </c>
      <c r="E529" t="s">
        <v>78</v>
      </c>
      <c r="F529">
        <v>1</v>
      </c>
      <c r="G529">
        <v>-1</v>
      </c>
    </row>
    <row r="530" spans="1:7" x14ac:dyDescent="0.25">
      <c r="A530">
        <v>1</v>
      </c>
      <c r="B530" t="s">
        <v>4</v>
      </c>
      <c r="C530">
        <v>269</v>
      </c>
      <c r="D530" t="s">
        <v>50</v>
      </c>
      <c r="E530" t="s">
        <v>78</v>
      </c>
      <c r="F530">
        <v>2</v>
      </c>
      <c r="G530">
        <v>1</v>
      </c>
    </row>
    <row r="531" spans="1:7" x14ac:dyDescent="0.25">
      <c r="A531">
        <v>1</v>
      </c>
      <c r="B531" t="s">
        <v>4</v>
      </c>
      <c r="C531">
        <v>269</v>
      </c>
      <c r="D531" t="s">
        <v>50</v>
      </c>
      <c r="E531" t="s">
        <v>78</v>
      </c>
      <c r="F531">
        <v>3</v>
      </c>
      <c r="G531">
        <v>-3</v>
      </c>
    </row>
    <row r="532" spans="1:7" x14ac:dyDescent="0.25">
      <c r="A532">
        <v>1</v>
      </c>
      <c r="B532" t="s">
        <v>4</v>
      </c>
      <c r="C532">
        <v>269</v>
      </c>
      <c r="D532" t="s">
        <v>50</v>
      </c>
      <c r="E532" t="s">
        <v>78</v>
      </c>
      <c r="F532">
        <v>4</v>
      </c>
      <c r="G532">
        <v>-1</v>
      </c>
    </row>
    <row r="533" spans="1:7" x14ac:dyDescent="0.25">
      <c r="A533">
        <v>1</v>
      </c>
      <c r="B533" t="s">
        <v>4</v>
      </c>
      <c r="C533">
        <v>269</v>
      </c>
      <c r="D533" t="s">
        <v>50</v>
      </c>
      <c r="E533" t="s">
        <v>78</v>
      </c>
      <c r="F533">
        <v>5</v>
      </c>
      <c r="G533">
        <v>1</v>
      </c>
    </row>
    <row r="534" spans="1:7" x14ac:dyDescent="0.25">
      <c r="A534">
        <v>1</v>
      </c>
      <c r="B534" t="s">
        <v>4</v>
      </c>
      <c r="C534">
        <v>269</v>
      </c>
      <c r="D534" t="s">
        <v>50</v>
      </c>
      <c r="E534" t="s">
        <v>78</v>
      </c>
      <c r="F534">
        <v>6</v>
      </c>
      <c r="G534">
        <v>-1</v>
      </c>
    </row>
    <row r="535" spans="1:7" x14ac:dyDescent="0.25">
      <c r="A535">
        <v>1</v>
      </c>
      <c r="B535" t="s">
        <v>4</v>
      </c>
      <c r="C535">
        <v>269</v>
      </c>
      <c r="D535" t="s">
        <v>50</v>
      </c>
      <c r="E535" t="s">
        <v>78</v>
      </c>
      <c r="F535">
        <v>7</v>
      </c>
      <c r="G535">
        <v>0</v>
      </c>
    </row>
    <row r="536" spans="1:7" x14ac:dyDescent="0.25">
      <c r="A536">
        <v>1</v>
      </c>
      <c r="B536" t="s">
        <v>4</v>
      </c>
      <c r="C536">
        <v>269</v>
      </c>
      <c r="D536" t="s">
        <v>50</v>
      </c>
      <c r="E536" t="s">
        <v>78</v>
      </c>
      <c r="F536">
        <v>8</v>
      </c>
      <c r="G536">
        <v>-1</v>
      </c>
    </row>
    <row r="537" spans="1:7" x14ac:dyDescent="0.25">
      <c r="A537">
        <v>1</v>
      </c>
      <c r="B537" t="s">
        <v>4</v>
      </c>
      <c r="C537">
        <v>269</v>
      </c>
      <c r="D537" t="s">
        <v>50</v>
      </c>
      <c r="E537" t="s">
        <v>78</v>
      </c>
      <c r="F537">
        <v>9</v>
      </c>
      <c r="G537">
        <v>-1</v>
      </c>
    </row>
    <row r="538" spans="1:7" x14ac:dyDescent="0.25">
      <c r="A538">
        <v>1</v>
      </c>
      <c r="B538" t="s">
        <v>4</v>
      </c>
      <c r="C538">
        <v>269</v>
      </c>
      <c r="D538" t="s">
        <v>50</v>
      </c>
      <c r="E538" t="s">
        <v>78</v>
      </c>
      <c r="F538">
        <v>10</v>
      </c>
      <c r="G538">
        <v>-2</v>
      </c>
    </row>
    <row r="539" spans="1:7" x14ac:dyDescent="0.25">
      <c r="A539">
        <v>2</v>
      </c>
      <c r="B539" t="s">
        <v>4</v>
      </c>
      <c r="C539">
        <v>302</v>
      </c>
      <c r="D539" t="s">
        <v>45</v>
      </c>
      <c r="E539" t="s">
        <v>85</v>
      </c>
      <c r="F539">
        <v>1</v>
      </c>
      <c r="G539">
        <v>-2</v>
      </c>
    </row>
    <row r="540" spans="1:7" x14ac:dyDescent="0.25">
      <c r="A540">
        <v>2</v>
      </c>
      <c r="B540" t="s">
        <v>4</v>
      </c>
      <c r="C540">
        <v>302</v>
      </c>
      <c r="D540" t="s">
        <v>45</v>
      </c>
      <c r="E540" t="s">
        <v>85</v>
      </c>
      <c r="F540">
        <v>2</v>
      </c>
      <c r="G540">
        <v>-3</v>
      </c>
    </row>
    <row r="541" spans="1:7" x14ac:dyDescent="0.25">
      <c r="A541">
        <v>2</v>
      </c>
      <c r="B541" t="s">
        <v>4</v>
      </c>
      <c r="C541">
        <v>302</v>
      </c>
      <c r="D541" t="s">
        <v>45</v>
      </c>
      <c r="E541" t="s">
        <v>85</v>
      </c>
      <c r="F541">
        <v>3</v>
      </c>
      <c r="G541">
        <v>-3</v>
      </c>
    </row>
    <row r="542" spans="1:7" x14ac:dyDescent="0.25">
      <c r="A542">
        <v>2</v>
      </c>
      <c r="B542" t="s">
        <v>4</v>
      </c>
      <c r="C542">
        <v>302</v>
      </c>
      <c r="D542" t="s">
        <v>45</v>
      </c>
      <c r="E542" t="s">
        <v>85</v>
      </c>
      <c r="F542">
        <v>4</v>
      </c>
      <c r="G542">
        <v>-1</v>
      </c>
    </row>
    <row r="543" spans="1:7" x14ac:dyDescent="0.25">
      <c r="A543">
        <v>2</v>
      </c>
      <c r="B543" t="s">
        <v>4</v>
      </c>
      <c r="C543">
        <v>302</v>
      </c>
      <c r="D543" t="s">
        <v>45</v>
      </c>
      <c r="E543" t="s">
        <v>85</v>
      </c>
      <c r="F543">
        <v>5</v>
      </c>
      <c r="G543">
        <v>-1</v>
      </c>
    </row>
    <row r="544" spans="1:7" x14ac:dyDescent="0.25">
      <c r="A544">
        <v>2</v>
      </c>
      <c r="B544" t="s">
        <v>4</v>
      </c>
      <c r="C544">
        <v>302</v>
      </c>
      <c r="D544" t="s">
        <v>45</v>
      </c>
      <c r="E544" t="s">
        <v>85</v>
      </c>
      <c r="F544">
        <v>6</v>
      </c>
      <c r="G544">
        <v>-3</v>
      </c>
    </row>
    <row r="545" spans="1:7" x14ac:dyDescent="0.25">
      <c r="A545">
        <v>2</v>
      </c>
      <c r="B545" t="s">
        <v>4</v>
      </c>
      <c r="C545">
        <v>302</v>
      </c>
      <c r="D545" t="s">
        <v>45</v>
      </c>
      <c r="E545" t="s">
        <v>85</v>
      </c>
      <c r="F545">
        <v>7</v>
      </c>
      <c r="G545">
        <v>-2</v>
      </c>
    </row>
    <row r="546" spans="1:7" x14ac:dyDescent="0.25">
      <c r="A546">
        <v>2</v>
      </c>
      <c r="B546" t="s">
        <v>4</v>
      </c>
      <c r="C546">
        <v>302</v>
      </c>
      <c r="D546" t="s">
        <v>45</v>
      </c>
      <c r="E546" t="s">
        <v>85</v>
      </c>
      <c r="F546">
        <v>8</v>
      </c>
      <c r="G546">
        <v>0</v>
      </c>
    </row>
    <row r="547" spans="1:7" x14ac:dyDescent="0.25">
      <c r="A547">
        <v>2</v>
      </c>
      <c r="B547" t="s">
        <v>4</v>
      </c>
      <c r="C547">
        <v>302</v>
      </c>
      <c r="D547" t="s">
        <v>45</v>
      </c>
      <c r="E547" t="s">
        <v>85</v>
      </c>
      <c r="F547">
        <v>9</v>
      </c>
      <c r="G547">
        <v>-2</v>
      </c>
    </row>
    <row r="548" spans="1:7" x14ac:dyDescent="0.25">
      <c r="A548">
        <v>2</v>
      </c>
      <c r="B548" t="s">
        <v>4</v>
      </c>
      <c r="C548">
        <v>302</v>
      </c>
      <c r="D548" t="s">
        <v>45</v>
      </c>
      <c r="E548" t="s">
        <v>85</v>
      </c>
      <c r="F548">
        <v>10</v>
      </c>
      <c r="G548">
        <v>-3</v>
      </c>
    </row>
    <row r="549" spans="1:7" x14ac:dyDescent="0.25">
      <c r="A549">
        <v>2</v>
      </c>
      <c r="B549" t="s">
        <v>4</v>
      </c>
      <c r="C549">
        <v>302</v>
      </c>
      <c r="D549" t="s">
        <v>45</v>
      </c>
      <c r="E549" t="s">
        <v>78</v>
      </c>
      <c r="F549">
        <v>1</v>
      </c>
      <c r="G549">
        <v>2</v>
      </c>
    </row>
    <row r="550" spans="1:7" x14ac:dyDescent="0.25">
      <c r="A550">
        <v>2</v>
      </c>
      <c r="B550" t="s">
        <v>4</v>
      </c>
      <c r="C550">
        <v>302</v>
      </c>
      <c r="D550" t="s">
        <v>45</v>
      </c>
      <c r="E550" t="s">
        <v>78</v>
      </c>
      <c r="F550">
        <v>2</v>
      </c>
      <c r="G550">
        <v>-3</v>
      </c>
    </row>
    <row r="551" spans="1:7" x14ac:dyDescent="0.25">
      <c r="A551">
        <v>2</v>
      </c>
      <c r="B551" t="s">
        <v>4</v>
      </c>
      <c r="C551">
        <v>302</v>
      </c>
      <c r="D551" t="s">
        <v>45</v>
      </c>
      <c r="E551" t="s">
        <v>78</v>
      </c>
      <c r="F551">
        <v>3</v>
      </c>
      <c r="G551">
        <v>-3</v>
      </c>
    </row>
    <row r="552" spans="1:7" x14ac:dyDescent="0.25">
      <c r="A552">
        <v>2</v>
      </c>
      <c r="B552" t="s">
        <v>4</v>
      </c>
      <c r="C552">
        <v>302</v>
      </c>
      <c r="D552" t="s">
        <v>45</v>
      </c>
      <c r="E552" t="s">
        <v>78</v>
      </c>
      <c r="F552">
        <v>4</v>
      </c>
      <c r="G552">
        <v>0</v>
      </c>
    </row>
    <row r="553" spans="1:7" x14ac:dyDescent="0.25">
      <c r="A553">
        <v>2</v>
      </c>
      <c r="B553" t="s">
        <v>4</v>
      </c>
      <c r="C553">
        <v>302</v>
      </c>
      <c r="D553" t="s">
        <v>45</v>
      </c>
      <c r="E553" t="s">
        <v>78</v>
      </c>
      <c r="F553">
        <v>5</v>
      </c>
      <c r="G553">
        <v>-1</v>
      </c>
    </row>
    <row r="554" spans="1:7" x14ac:dyDescent="0.25">
      <c r="A554">
        <v>2</v>
      </c>
      <c r="B554" t="s">
        <v>4</v>
      </c>
      <c r="C554">
        <v>302</v>
      </c>
      <c r="D554" t="s">
        <v>45</v>
      </c>
      <c r="E554" t="s">
        <v>78</v>
      </c>
      <c r="F554">
        <v>6</v>
      </c>
      <c r="G554">
        <v>-3</v>
      </c>
    </row>
    <row r="555" spans="1:7" x14ac:dyDescent="0.25">
      <c r="A555">
        <v>2</v>
      </c>
      <c r="B555" t="s">
        <v>4</v>
      </c>
      <c r="C555">
        <v>302</v>
      </c>
      <c r="D555" t="s">
        <v>45</v>
      </c>
      <c r="E555" t="s">
        <v>78</v>
      </c>
      <c r="F555">
        <v>7</v>
      </c>
      <c r="G555">
        <v>-1</v>
      </c>
    </row>
    <row r="556" spans="1:7" x14ac:dyDescent="0.25">
      <c r="A556">
        <v>2</v>
      </c>
      <c r="B556" t="s">
        <v>4</v>
      </c>
      <c r="C556">
        <v>302</v>
      </c>
      <c r="D556" t="s">
        <v>45</v>
      </c>
      <c r="E556" t="s">
        <v>78</v>
      </c>
      <c r="F556">
        <v>8</v>
      </c>
      <c r="G556">
        <v>0</v>
      </c>
    </row>
    <row r="557" spans="1:7" x14ac:dyDescent="0.25">
      <c r="A557">
        <v>2</v>
      </c>
      <c r="B557" t="s">
        <v>4</v>
      </c>
      <c r="C557">
        <v>302</v>
      </c>
      <c r="D557" t="s">
        <v>45</v>
      </c>
      <c r="E557" t="s">
        <v>78</v>
      </c>
      <c r="F557">
        <v>9</v>
      </c>
      <c r="G557">
        <v>-2</v>
      </c>
    </row>
    <row r="558" spans="1:7" x14ac:dyDescent="0.25">
      <c r="A558">
        <v>2</v>
      </c>
      <c r="B558" t="s">
        <v>4</v>
      </c>
      <c r="C558">
        <v>302</v>
      </c>
      <c r="D558" t="s">
        <v>45</v>
      </c>
      <c r="E558" t="s">
        <v>78</v>
      </c>
      <c r="F558">
        <v>10</v>
      </c>
      <c r="G558">
        <v>-3</v>
      </c>
    </row>
    <row r="559" spans="1:7" x14ac:dyDescent="0.25">
      <c r="A559">
        <v>2</v>
      </c>
      <c r="B559" t="s">
        <v>4</v>
      </c>
      <c r="C559">
        <v>303</v>
      </c>
      <c r="D559" t="s">
        <v>49</v>
      </c>
      <c r="E559" t="s">
        <v>85</v>
      </c>
      <c r="F559">
        <v>1</v>
      </c>
      <c r="G559">
        <v>-1</v>
      </c>
    </row>
    <row r="560" spans="1:7" x14ac:dyDescent="0.25">
      <c r="A560">
        <v>2</v>
      </c>
      <c r="B560" t="s">
        <v>4</v>
      </c>
      <c r="C560">
        <v>303</v>
      </c>
      <c r="D560" t="s">
        <v>49</v>
      </c>
      <c r="E560" t="s">
        <v>85</v>
      </c>
      <c r="F560">
        <v>2</v>
      </c>
      <c r="G560">
        <v>-1</v>
      </c>
    </row>
    <row r="561" spans="1:7" x14ac:dyDescent="0.25">
      <c r="A561">
        <v>2</v>
      </c>
      <c r="B561" t="s">
        <v>4</v>
      </c>
      <c r="C561">
        <v>303</v>
      </c>
      <c r="D561" t="s">
        <v>49</v>
      </c>
      <c r="E561" t="s">
        <v>85</v>
      </c>
      <c r="F561">
        <v>3</v>
      </c>
      <c r="G561">
        <v>-3</v>
      </c>
    </row>
    <row r="562" spans="1:7" x14ac:dyDescent="0.25">
      <c r="A562">
        <v>2</v>
      </c>
      <c r="B562" t="s">
        <v>4</v>
      </c>
      <c r="C562">
        <v>303</v>
      </c>
      <c r="D562" t="s">
        <v>49</v>
      </c>
      <c r="E562" t="s">
        <v>85</v>
      </c>
      <c r="F562">
        <v>4</v>
      </c>
      <c r="G562">
        <v>0</v>
      </c>
    </row>
    <row r="563" spans="1:7" x14ac:dyDescent="0.25">
      <c r="A563">
        <v>2</v>
      </c>
      <c r="B563" t="s">
        <v>4</v>
      </c>
      <c r="C563">
        <v>303</v>
      </c>
      <c r="D563" t="s">
        <v>49</v>
      </c>
      <c r="E563" t="s">
        <v>85</v>
      </c>
      <c r="F563">
        <v>5</v>
      </c>
      <c r="G563">
        <v>-1</v>
      </c>
    </row>
    <row r="564" spans="1:7" x14ac:dyDescent="0.25">
      <c r="A564">
        <v>2</v>
      </c>
      <c r="B564" t="s">
        <v>4</v>
      </c>
      <c r="C564">
        <v>303</v>
      </c>
      <c r="D564" t="s">
        <v>49</v>
      </c>
      <c r="E564" t="s">
        <v>85</v>
      </c>
      <c r="F564">
        <v>6</v>
      </c>
      <c r="G564">
        <v>-2</v>
      </c>
    </row>
    <row r="565" spans="1:7" x14ac:dyDescent="0.25">
      <c r="A565">
        <v>2</v>
      </c>
      <c r="B565" t="s">
        <v>4</v>
      </c>
      <c r="C565">
        <v>303</v>
      </c>
      <c r="D565" t="s">
        <v>49</v>
      </c>
      <c r="E565" t="s">
        <v>85</v>
      </c>
      <c r="F565">
        <v>7</v>
      </c>
      <c r="G565">
        <v>1</v>
      </c>
    </row>
    <row r="566" spans="1:7" x14ac:dyDescent="0.25">
      <c r="A566">
        <v>2</v>
      </c>
      <c r="B566" t="s">
        <v>4</v>
      </c>
      <c r="C566">
        <v>303</v>
      </c>
      <c r="D566" t="s">
        <v>49</v>
      </c>
      <c r="E566" t="s">
        <v>85</v>
      </c>
      <c r="F566">
        <v>8</v>
      </c>
      <c r="G566">
        <v>3</v>
      </c>
    </row>
    <row r="567" spans="1:7" x14ac:dyDescent="0.25">
      <c r="A567">
        <v>2</v>
      </c>
      <c r="B567" t="s">
        <v>4</v>
      </c>
      <c r="C567">
        <v>303</v>
      </c>
      <c r="D567" t="s">
        <v>49</v>
      </c>
      <c r="E567" t="s">
        <v>85</v>
      </c>
      <c r="F567">
        <v>9</v>
      </c>
      <c r="G567">
        <v>1</v>
      </c>
    </row>
    <row r="568" spans="1:7" x14ac:dyDescent="0.25">
      <c r="A568">
        <v>2</v>
      </c>
      <c r="B568" t="s">
        <v>4</v>
      </c>
      <c r="C568">
        <v>303</v>
      </c>
      <c r="D568" t="s">
        <v>49</v>
      </c>
      <c r="E568" t="s">
        <v>85</v>
      </c>
      <c r="F568">
        <v>10</v>
      </c>
      <c r="G568">
        <v>1</v>
      </c>
    </row>
    <row r="569" spans="1:7" x14ac:dyDescent="0.25">
      <c r="A569">
        <v>2</v>
      </c>
      <c r="B569" t="s">
        <v>4</v>
      </c>
      <c r="C569">
        <v>303</v>
      </c>
      <c r="D569" t="s">
        <v>49</v>
      </c>
      <c r="E569" t="s">
        <v>78</v>
      </c>
      <c r="F569">
        <v>1</v>
      </c>
      <c r="G569">
        <v>1</v>
      </c>
    </row>
    <row r="570" spans="1:7" x14ac:dyDescent="0.25">
      <c r="A570">
        <v>2</v>
      </c>
      <c r="B570" t="s">
        <v>4</v>
      </c>
      <c r="C570">
        <v>303</v>
      </c>
      <c r="D570" t="s">
        <v>49</v>
      </c>
      <c r="E570" t="s">
        <v>78</v>
      </c>
      <c r="F570">
        <v>2</v>
      </c>
      <c r="G570">
        <v>1</v>
      </c>
    </row>
    <row r="571" spans="1:7" x14ac:dyDescent="0.25">
      <c r="A571">
        <v>2</v>
      </c>
      <c r="B571" t="s">
        <v>4</v>
      </c>
      <c r="C571">
        <v>303</v>
      </c>
      <c r="D571" t="s">
        <v>49</v>
      </c>
      <c r="E571" t="s">
        <v>78</v>
      </c>
      <c r="F571">
        <v>3</v>
      </c>
      <c r="G571">
        <v>0</v>
      </c>
    </row>
    <row r="572" spans="1:7" x14ac:dyDescent="0.25">
      <c r="A572">
        <v>2</v>
      </c>
      <c r="B572" t="s">
        <v>4</v>
      </c>
      <c r="C572">
        <v>303</v>
      </c>
      <c r="D572" t="s">
        <v>49</v>
      </c>
      <c r="E572" t="s">
        <v>78</v>
      </c>
      <c r="F572">
        <v>4</v>
      </c>
      <c r="G572">
        <v>3</v>
      </c>
    </row>
    <row r="573" spans="1:7" x14ac:dyDescent="0.25">
      <c r="A573">
        <v>2</v>
      </c>
      <c r="B573" t="s">
        <v>4</v>
      </c>
      <c r="C573">
        <v>303</v>
      </c>
      <c r="D573" t="s">
        <v>49</v>
      </c>
      <c r="E573" t="s">
        <v>78</v>
      </c>
      <c r="F573">
        <v>5</v>
      </c>
      <c r="G573">
        <v>1</v>
      </c>
    </row>
    <row r="574" spans="1:7" x14ac:dyDescent="0.25">
      <c r="A574">
        <v>2</v>
      </c>
      <c r="B574" t="s">
        <v>4</v>
      </c>
      <c r="C574">
        <v>303</v>
      </c>
      <c r="D574" t="s">
        <v>49</v>
      </c>
      <c r="E574" t="s">
        <v>78</v>
      </c>
      <c r="F574">
        <v>6</v>
      </c>
      <c r="G574">
        <v>-2</v>
      </c>
    </row>
    <row r="575" spans="1:7" x14ac:dyDescent="0.25">
      <c r="A575">
        <v>2</v>
      </c>
      <c r="B575" t="s">
        <v>4</v>
      </c>
      <c r="C575">
        <v>303</v>
      </c>
      <c r="D575" t="s">
        <v>49</v>
      </c>
      <c r="E575" t="s">
        <v>78</v>
      </c>
      <c r="F575">
        <v>7</v>
      </c>
      <c r="G575">
        <v>2</v>
      </c>
    </row>
    <row r="576" spans="1:7" x14ac:dyDescent="0.25">
      <c r="A576">
        <v>2</v>
      </c>
      <c r="B576" t="s">
        <v>4</v>
      </c>
      <c r="C576">
        <v>303</v>
      </c>
      <c r="D576" t="s">
        <v>49</v>
      </c>
      <c r="E576" t="s">
        <v>78</v>
      </c>
      <c r="F576">
        <v>8</v>
      </c>
      <c r="G576">
        <v>3</v>
      </c>
    </row>
    <row r="577" spans="1:7" x14ac:dyDescent="0.25">
      <c r="A577">
        <v>2</v>
      </c>
      <c r="B577" t="s">
        <v>4</v>
      </c>
      <c r="C577">
        <v>303</v>
      </c>
      <c r="D577" t="s">
        <v>49</v>
      </c>
      <c r="E577" t="s">
        <v>78</v>
      </c>
      <c r="F577">
        <v>9</v>
      </c>
      <c r="G577">
        <v>2</v>
      </c>
    </row>
    <row r="578" spans="1:7" x14ac:dyDescent="0.25">
      <c r="A578">
        <v>2</v>
      </c>
      <c r="B578" t="s">
        <v>4</v>
      </c>
      <c r="C578">
        <v>303</v>
      </c>
      <c r="D578" t="s">
        <v>49</v>
      </c>
      <c r="E578" t="s">
        <v>78</v>
      </c>
      <c r="F578">
        <v>10</v>
      </c>
      <c r="G578">
        <v>2</v>
      </c>
    </row>
  </sheetData>
  <autoFilter ref="A8:G448" xr:uid="{8879F72D-B3C5-4EAE-B913-1B2639E88724}"/>
  <pageMargins left="0.7" right="0.7" top="0.78740157499999996" bottom="0.78740157499999996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F72D-B3C5-4EAE-B913-1B2639E88724}">
  <sheetPr filterMode="1"/>
  <dimension ref="A2:R448"/>
  <sheetViews>
    <sheetView zoomScaleNormal="100" workbookViewId="0">
      <pane ySplit="8" topLeftCell="A9" activePane="bottomLeft" state="frozen"/>
      <selection pane="bottomLeft" activeCell="G2" sqref="G2"/>
    </sheetView>
  </sheetViews>
  <sheetFormatPr baseColWidth="10" defaultColWidth="11.42578125" defaultRowHeight="15" x14ac:dyDescent="0.25"/>
  <cols>
    <col min="1" max="1" width="9.42578125" bestFit="1" customWidth="1"/>
    <col min="7" max="7" width="8.7109375" customWidth="1"/>
    <col min="8" max="17" width="6.7109375" customWidth="1"/>
  </cols>
  <sheetData>
    <row r="2" spans="1:18" x14ac:dyDescent="0.25">
      <c r="G2" s="42" t="s">
        <v>101</v>
      </c>
      <c r="H2" s="43">
        <v>1</v>
      </c>
      <c r="I2" s="43">
        <v>2</v>
      </c>
      <c r="J2" s="43">
        <v>3</v>
      </c>
      <c r="K2" s="43">
        <v>4</v>
      </c>
      <c r="L2" s="43">
        <v>5</v>
      </c>
      <c r="M2" s="43">
        <v>6</v>
      </c>
      <c r="N2" s="43">
        <v>7</v>
      </c>
      <c r="O2" s="43">
        <v>8</v>
      </c>
      <c r="P2" s="43">
        <v>9</v>
      </c>
      <c r="Q2" s="43">
        <v>10</v>
      </c>
    </row>
    <row r="3" spans="1:18" x14ac:dyDescent="0.25">
      <c r="G3" s="42" t="s">
        <v>2</v>
      </c>
      <c r="H3" s="44">
        <v>-0.9</v>
      </c>
      <c r="I3" s="44">
        <v>-0.53300000000000003</v>
      </c>
      <c r="J3" s="44">
        <v>-1.66</v>
      </c>
      <c r="K3" s="44">
        <v>-0.36599999999999999</v>
      </c>
      <c r="L3" s="44">
        <v>-0.8</v>
      </c>
      <c r="M3" s="44">
        <v>-2.4</v>
      </c>
      <c r="N3" s="44">
        <v>-0.96599999999999997</v>
      </c>
      <c r="O3" s="44">
        <v>-0.53300000000000003</v>
      </c>
      <c r="P3" s="44">
        <v>-1.266</v>
      </c>
      <c r="Q3" s="44">
        <v>-0.5</v>
      </c>
      <c r="R3" s="21"/>
    </row>
    <row r="4" spans="1:18" x14ac:dyDescent="0.25">
      <c r="G4" s="42" t="s">
        <v>74</v>
      </c>
      <c r="H4" s="44">
        <v>-1.71428571428571</v>
      </c>
      <c r="I4" s="44">
        <v>-1.4285714285714286</v>
      </c>
      <c r="J4" s="44">
        <v>-2.2142857142857144</v>
      </c>
      <c r="K4" s="44">
        <v>-1.0714285714285714</v>
      </c>
      <c r="L4" s="44">
        <v>-1.6428571428571428</v>
      </c>
      <c r="M4" s="44">
        <v>-2.6428571428571428</v>
      </c>
      <c r="N4" s="44">
        <v>-0.8571428571428571</v>
      </c>
      <c r="O4" s="44">
        <v>7.1428571428571425E-2</v>
      </c>
      <c r="P4" s="44">
        <v>-0.9285714285714286</v>
      </c>
      <c r="Q4" s="44">
        <v>0.35714285714285715</v>
      </c>
      <c r="R4" s="21"/>
    </row>
    <row r="5" spans="1:18" x14ac:dyDescent="0.25">
      <c r="G5" s="42" t="s">
        <v>37</v>
      </c>
      <c r="H5" s="44">
        <v>-0.1875</v>
      </c>
      <c r="I5" s="44">
        <v>0.25</v>
      </c>
      <c r="J5" s="44">
        <v>-0.25</v>
      </c>
      <c r="K5" s="44">
        <v>0.25</v>
      </c>
      <c r="L5" s="44">
        <v>-6.25E-2</v>
      </c>
      <c r="M5" s="44">
        <v>-2.1875</v>
      </c>
      <c r="N5" s="44">
        <v>-1.0625</v>
      </c>
      <c r="O5" s="44">
        <v>-1.0625</v>
      </c>
      <c r="P5" s="44">
        <v>-1.5625</v>
      </c>
      <c r="Q5" s="44">
        <v>-1.25</v>
      </c>
      <c r="R5" s="21"/>
    </row>
    <row r="6" spans="1:18" x14ac:dyDescent="0.25">
      <c r="G6" s="42" t="s">
        <v>100</v>
      </c>
      <c r="H6" s="45">
        <f>H5-H4</f>
        <v>1.52678571428571</v>
      </c>
      <c r="I6" s="45">
        <f t="shared" ref="I6:Q6" si="0">I5-I4</f>
        <v>1.6785714285714286</v>
      </c>
      <c r="J6" s="45">
        <f t="shared" si="0"/>
        <v>1.9642857142857144</v>
      </c>
      <c r="K6" s="45">
        <f t="shared" si="0"/>
        <v>1.3214285714285714</v>
      </c>
      <c r="L6" s="45">
        <f t="shared" si="0"/>
        <v>1.5803571428571428</v>
      </c>
      <c r="M6" s="45">
        <f>M5-M4</f>
        <v>0.45535714285714279</v>
      </c>
      <c r="N6" s="45">
        <f t="shared" si="0"/>
        <v>-0.2053571428571429</v>
      </c>
      <c r="O6" s="45">
        <f t="shared" si="0"/>
        <v>-1.1339285714285714</v>
      </c>
      <c r="P6" s="45">
        <f t="shared" si="0"/>
        <v>-0.6339285714285714</v>
      </c>
      <c r="Q6" s="45">
        <f t="shared" si="0"/>
        <v>-1.6071428571428572</v>
      </c>
      <c r="R6" s="21"/>
    </row>
    <row r="8" spans="1:18" x14ac:dyDescent="0.25">
      <c r="A8" s="7" t="s">
        <v>5</v>
      </c>
      <c r="B8" s="7" t="s">
        <v>75</v>
      </c>
      <c r="C8" s="7" t="s">
        <v>7</v>
      </c>
      <c r="D8" s="7" t="s">
        <v>16</v>
      </c>
      <c r="E8" s="7" t="s">
        <v>76</v>
      </c>
      <c r="F8" s="8" t="s">
        <v>77</v>
      </c>
      <c r="H8">
        <f>SUBTOTAL(101,F9:F449)</f>
        <v>0</v>
      </c>
    </row>
    <row r="9" spans="1:18" x14ac:dyDescent="0.25">
      <c r="A9">
        <v>1</v>
      </c>
      <c r="B9">
        <v>192</v>
      </c>
      <c r="C9" t="s">
        <v>36</v>
      </c>
      <c r="D9" t="s">
        <v>78</v>
      </c>
      <c r="E9">
        <v>1</v>
      </c>
      <c r="F9">
        <v>0</v>
      </c>
    </row>
    <row r="10" spans="1:18" hidden="1" x14ac:dyDescent="0.25">
      <c r="A10">
        <v>1</v>
      </c>
      <c r="B10">
        <v>192</v>
      </c>
      <c r="C10" t="s">
        <v>36</v>
      </c>
      <c r="D10" t="s">
        <v>78</v>
      </c>
      <c r="E10">
        <v>2</v>
      </c>
      <c r="F10">
        <v>1</v>
      </c>
    </row>
    <row r="11" spans="1:18" hidden="1" x14ac:dyDescent="0.25">
      <c r="A11">
        <v>1</v>
      </c>
      <c r="B11">
        <v>192</v>
      </c>
      <c r="C11" t="s">
        <v>36</v>
      </c>
      <c r="D11" t="s">
        <v>78</v>
      </c>
      <c r="E11">
        <v>3</v>
      </c>
      <c r="F11">
        <v>0</v>
      </c>
      <c r="J11">
        <v>-3</v>
      </c>
      <c r="K11">
        <v>-2</v>
      </c>
      <c r="L11">
        <v>-1</v>
      </c>
      <c r="M11">
        <v>0</v>
      </c>
      <c r="N11">
        <v>1</v>
      </c>
      <c r="O11">
        <v>2</v>
      </c>
      <c r="P11">
        <v>3</v>
      </c>
    </row>
    <row r="12" spans="1:18" hidden="1" x14ac:dyDescent="0.25">
      <c r="A12">
        <v>1</v>
      </c>
      <c r="B12">
        <v>192</v>
      </c>
      <c r="C12" t="s">
        <v>36</v>
      </c>
      <c r="D12" t="s">
        <v>78</v>
      </c>
      <c r="E12">
        <v>4</v>
      </c>
      <c r="F12">
        <v>3</v>
      </c>
      <c r="I12">
        <v>1</v>
      </c>
      <c r="J12">
        <f t="shared" ref="J12:J21" si="1">COUNTIFS($E:$E,I12,$F:$F,$J$11)</f>
        <v>12</v>
      </c>
      <c r="K12">
        <f t="shared" ref="K12:K21" si="2">COUNTIFS(E:E,I12,F:F,$K$11)</f>
        <v>11</v>
      </c>
      <c r="L12">
        <f t="shared" ref="L12:L21" si="3">COUNTIFS(E:E,I12,F:F,$L$11)</f>
        <v>2</v>
      </c>
      <c r="M12">
        <f t="shared" ref="M12:M21" si="4">COUNTIFS(E:E,I12,F:F,$M$11)</f>
        <v>7</v>
      </c>
      <c r="N12">
        <f t="shared" ref="N12:N21" si="5">COUNTIFS(E:E,I12,F:F,$N$11)</f>
        <v>9</v>
      </c>
      <c r="O12">
        <f t="shared" ref="O12:O21" si="6">COUNTIFS(E:E,I12,F:F,$O$11)</f>
        <v>3</v>
      </c>
      <c r="P12">
        <f t="shared" ref="P12:P21" si="7">COUNTIFS(E:E,I12,F:F,$P$11)</f>
        <v>0</v>
      </c>
      <c r="Q12" s="21"/>
    </row>
    <row r="13" spans="1:18" hidden="1" x14ac:dyDescent="0.25">
      <c r="A13">
        <v>1</v>
      </c>
      <c r="B13">
        <v>192</v>
      </c>
      <c r="C13" t="s">
        <v>36</v>
      </c>
      <c r="D13" t="s">
        <v>78</v>
      </c>
      <c r="E13">
        <v>5</v>
      </c>
      <c r="F13">
        <v>0</v>
      </c>
      <c r="I13">
        <v>2</v>
      </c>
      <c r="J13">
        <f t="shared" si="1"/>
        <v>12</v>
      </c>
      <c r="K13">
        <f t="shared" si="2"/>
        <v>7</v>
      </c>
      <c r="L13">
        <f t="shared" si="3"/>
        <v>2</v>
      </c>
      <c r="M13">
        <f t="shared" si="4"/>
        <v>8</v>
      </c>
      <c r="N13">
        <f t="shared" si="5"/>
        <v>9</v>
      </c>
      <c r="O13">
        <f t="shared" si="6"/>
        <v>5</v>
      </c>
      <c r="P13">
        <f t="shared" si="7"/>
        <v>1</v>
      </c>
      <c r="Q13" s="21"/>
    </row>
    <row r="14" spans="1:18" hidden="1" x14ac:dyDescent="0.25">
      <c r="A14">
        <v>1</v>
      </c>
      <c r="B14">
        <v>192</v>
      </c>
      <c r="C14" t="s">
        <v>36</v>
      </c>
      <c r="D14" t="s">
        <v>78</v>
      </c>
      <c r="E14">
        <v>6</v>
      </c>
      <c r="F14">
        <v>0</v>
      </c>
      <c r="I14">
        <v>3</v>
      </c>
      <c r="J14">
        <f t="shared" si="1"/>
        <v>15</v>
      </c>
      <c r="K14">
        <f t="shared" si="2"/>
        <v>9</v>
      </c>
      <c r="L14">
        <f t="shared" si="3"/>
        <v>4</v>
      </c>
      <c r="M14">
        <f t="shared" si="4"/>
        <v>8</v>
      </c>
      <c r="N14">
        <f t="shared" si="5"/>
        <v>6</v>
      </c>
      <c r="O14">
        <f t="shared" si="6"/>
        <v>2</v>
      </c>
      <c r="P14">
        <f t="shared" si="7"/>
        <v>0</v>
      </c>
      <c r="Q14" s="21"/>
    </row>
    <row r="15" spans="1:18" hidden="1" x14ac:dyDescent="0.25">
      <c r="A15">
        <v>1</v>
      </c>
      <c r="B15">
        <v>192</v>
      </c>
      <c r="C15" t="s">
        <v>36</v>
      </c>
      <c r="D15" t="s">
        <v>78</v>
      </c>
      <c r="E15">
        <v>7</v>
      </c>
      <c r="F15">
        <v>-2</v>
      </c>
      <c r="I15">
        <v>4</v>
      </c>
      <c r="J15">
        <f t="shared" si="1"/>
        <v>9</v>
      </c>
      <c r="K15">
        <f t="shared" si="2"/>
        <v>9</v>
      </c>
      <c r="L15">
        <f t="shared" si="3"/>
        <v>4</v>
      </c>
      <c r="M15">
        <f t="shared" si="4"/>
        <v>5</v>
      </c>
      <c r="N15">
        <f t="shared" si="5"/>
        <v>6</v>
      </c>
      <c r="O15">
        <f t="shared" si="6"/>
        <v>7</v>
      </c>
      <c r="P15">
        <f t="shared" si="7"/>
        <v>4</v>
      </c>
      <c r="Q15" s="21"/>
    </row>
    <row r="16" spans="1:18" hidden="1" x14ac:dyDescent="0.25">
      <c r="A16">
        <v>1</v>
      </c>
      <c r="B16">
        <v>192</v>
      </c>
      <c r="C16" t="s">
        <v>36</v>
      </c>
      <c r="D16" t="s">
        <v>78</v>
      </c>
      <c r="E16">
        <v>8</v>
      </c>
      <c r="F16">
        <v>-2</v>
      </c>
      <c r="I16">
        <v>5</v>
      </c>
      <c r="J16">
        <f t="shared" si="1"/>
        <v>10</v>
      </c>
      <c r="K16">
        <f t="shared" si="2"/>
        <v>10</v>
      </c>
      <c r="L16">
        <f t="shared" si="3"/>
        <v>6</v>
      </c>
      <c r="M16">
        <f t="shared" si="4"/>
        <v>9</v>
      </c>
      <c r="N16">
        <f t="shared" si="5"/>
        <v>7</v>
      </c>
      <c r="O16">
        <f t="shared" si="6"/>
        <v>1</v>
      </c>
      <c r="P16">
        <f t="shared" si="7"/>
        <v>1</v>
      </c>
      <c r="Q16" s="21"/>
    </row>
    <row r="17" spans="1:17" hidden="1" x14ac:dyDescent="0.25">
      <c r="A17">
        <v>1</v>
      </c>
      <c r="B17">
        <v>192</v>
      </c>
      <c r="C17" t="s">
        <v>36</v>
      </c>
      <c r="D17" t="s">
        <v>78</v>
      </c>
      <c r="E17">
        <v>9</v>
      </c>
      <c r="F17">
        <v>-2</v>
      </c>
      <c r="I17">
        <v>6</v>
      </c>
      <c r="J17">
        <f t="shared" si="1"/>
        <v>32</v>
      </c>
      <c r="K17">
        <f t="shared" si="2"/>
        <v>7</v>
      </c>
      <c r="L17">
        <f t="shared" si="3"/>
        <v>1</v>
      </c>
      <c r="M17">
        <f t="shared" si="4"/>
        <v>3</v>
      </c>
      <c r="N17">
        <f t="shared" si="5"/>
        <v>1</v>
      </c>
      <c r="O17">
        <f t="shared" si="6"/>
        <v>0</v>
      </c>
      <c r="P17">
        <f t="shared" si="7"/>
        <v>0</v>
      </c>
      <c r="Q17" s="21"/>
    </row>
    <row r="18" spans="1:17" hidden="1" x14ac:dyDescent="0.25">
      <c r="A18">
        <v>1</v>
      </c>
      <c r="B18">
        <v>192</v>
      </c>
      <c r="C18" t="s">
        <v>36</v>
      </c>
      <c r="D18" t="s">
        <v>78</v>
      </c>
      <c r="E18">
        <v>10</v>
      </c>
      <c r="F18">
        <v>-2</v>
      </c>
      <c r="I18">
        <v>7</v>
      </c>
      <c r="J18">
        <f t="shared" si="1"/>
        <v>15</v>
      </c>
      <c r="K18">
        <f t="shared" si="2"/>
        <v>8</v>
      </c>
      <c r="L18">
        <f t="shared" si="3"/>
        <v>5</v>
      </c>
      <c r="M18">
        <f t="shared" si="4"/>
        <v>7</v>
      </c>
      <c r="N18">
        <f t="shared" si="5"/>
        <v>6</v>
      </c>
      <c r="O18">
        <f t="shared" si="6"/>
        <v>3</v>
      </c>
      <c r="P18">
        <f t="shared" si="7"/>
        <v>0</v>
      </c>
      <c r="Q18" s="21"/>
    </row>
    <row r="19" spans="1:17" hidden="1" x14ac:dyDescent="0.25">
      <c r="A19">
        <v>1</v>
      </c>
      <c r="B19">
        <v>194</v>
      </c>
      <c r="C19" t="s">
        <v>18</v>
      </c>
      <c r="D19" t="s">
        <v>74</v>
      </c>
      <c r="E19">
        <v>1</v>
      </c>
      <c r="F19">
        <v>-3</v>
      </c>
      <c r="I19">
        <v>8</v>
      </c>
      <c r="J19">
        <f t="shared" si="1"/>
        <v>11</v>
      </c>
      <c r="K19">
        <f t="shared" si="2"/>
        <v>9</v>
      </c>
      <c r="L19">
        <f t="shared" si="3"/>
        <v>11</v>
      </c>
      <c r="M19">
        <f t="shared" si="4"/>
        <v>5</v>
      </c>
      <c r="N19">
        <f t="shared" si="5"/>
        <v>1</v>
      </c>
      <c r="O19">
        <f t="shared" si="6"/>
        <v>3</v>
      </c>
      <c r="P19">
        <f t="shared" si="7"/>
        <v>4</v>
      </c>
      <c r="Q19" s="21"/>
    </row>
    <row r="20" spans="1:17" hidden="1" x14ac:dyDescent="0.25">
      <c r="A20">
        <v>1</v>
      </c>
      <c r="B20">
        <v>194</v>
      </c>
      <c r="C20" t="s">
        <v>18</v>
      </c>
      <c r="D20" t="s">
        <v>74</v>
      </c>
      <c r="E20">
        <v>2</v>
      </c>
      <c r="F20">
        <v>-2</v>
      </c>
      <c r="I20">
        <v>9</v>
      </c>
      <c r="J20">
        <f t="shared" si="1"/>
        <v>15</v>
      </c>
      <c r="K20">
        <f t="shared" si="2"/>
        <v>15</v>
      </c>
      <c r="L20">
        <f t="shared" si="3"/>
        <v>8</v>
      </c>
      <c r="M20">
        <f t="shared" si="4"/>
        <v>4</v>
      </c>
      <c r="N20">
        <f t="shared" si="5"/>
        <v>1</v>
      </c>
      <c r="O20">
        <f t="shared" si="6"/>
        <v>0</v>
      </c>
      <c r="P20">
        <f t="shared" si="7"/>
        <v>1</v>
      </c>
      <c r="Q20" s="21"/>
    </row>
    <row r="21" spans="1:17" hidden="1" x14ac:dyDescent="0.25">
      <c r="A21">
        <v>1</v>
      </c>
      <c r="B21">
        <v>194</v>
      </c>
      <c r="C21" t="s">
        <v>18</v>
      </c>
      <c r="D21" t="s">
        <v>74</v>
      </c>
      <c r="E21">
        <v>3</v>
      </c>
      <c r="F21">
        <v>-3</v>
      </c>
      <c r="I21">
        <v>10</v>
      </c>
      <c r="J21">
        <f t="shared" si="1"/>
        <v>6</v>
      </c>
      <c r="K21">
        <f t="shared" si="2"/>
        <v>14</v>
      </c>
      <c r="L21">
        <f t="shared" si="3"/>
        <v>10</v>
      </c>
      <c r="M21">
        <f t="shared" si="4"/>
        <v>2</v>
      </c>
      <c r="N21">
        <f t="shared" si="5"/>
        <v>8</v>
      </c>
      <c r="O21">
        <f t="shared" si="6"/>
        <v>1</v>
      </c>
      <c r="P21">
        <f t="shared" si="7"/>
        <v>3</v>
      </c>
      <c r="Q21" s="21"/>
    </row>
    <row r="22" spans="1:17" hidden="1" x14ac:dyDescent="0.25">
      <c r="A22">
        <v>1</v>
      </c>
      <c r="B22">
        <v>194</v>
      </c>
      <c r="C22" t="s">
        <v>18</v>
      </c>
      <c r="D22" t="s">
        <v>74</v>
      </c>
      <c r="E22">
        <v>4</v>
      </c>
      <c r="F22">
        <v>-2</v>
      </c>
    </row>
    <row r="23" spans="1:17" hidden="1" x14ac:dyDescent="0.25">
      <c r="A23">
        <v>1</v>
      </c>
      <c r="B23">
        <v>194</v>
      </c>
      <c r="C23" t="s">
        <v>18</v>
      </c>
      <c r="D23" t="s">
        <v>74</v>
      </c>
      <c r="E23">
        <v>5</v>
      </c>
      <c r="F23">
        <v>-2</v>
      </c>
    </row>
    <row r="24" spans="1:17" hidden="1" x14ac:dyDescent="0.25">
      <c r="A24">
        <v>1</v>
      </c>
      <c r="B24">
        <v>194</v>
      </c>
      <c r="C24" t="s">
        <v>18</v>
      </c>
      <c r="D24" t="s">
        <v>74</v>
      </c>
      <c r="E24">
        <v>6</v>
      </c>
      <c r="F24">
        <v>-3</v>
      </c>
      <c r="I24">
        <v>1</v>
      </c>
      <c r="J24">
        <f>J12*$J$11</f>
        <v>-36</v>
      </c>
      <c r="K24">
        <f>K12*$K$11</f>
        <v>-22</v>
      </c>
      <c r="L24">
        <f>L12*$L$11</f>
        <v>-2</v>
      </c>
      <c r="M24">
        <f>M12*$M$11</f>
        <v>0</v>
      </c>
      <c r="N24">
        <f>N12*$N$11</f>
        <v>9</v>
      </c>
      <c r="O24">
        <f>O12*$O$11</f>
        <v>6</v>
      </c>
      <c r="P24">
        <f>P12*$P$11</f>
        <v>0</v>
      </c>
      <c r="Q24" s="23">
        <f>AVERAGE(J24:P24)</f>
        <v>-6.4285714285714288</v>
      </c>
    </row>
    <row r="25" spans="1:17" hidden="1" x14ac:dyDescent="0.25">
      <c r="A25">
        <v>1</v>
      </c>
      <c r="B25">
        <v>194</v>
      </c>
      <c r="C25" t="s">
        <v>18</v>
      </c>
      <c r="D25" t="s">
        <v>74</v>
      </c>
      <c r="E25">
        <v>7</v>
      </c>
      <c r="F25">
        <v>-3</v>
      </c>
      <c r="I25">
        <v>2</v>
      </c>
      <c r="J25">
        <f t="shared" ref="J25:J33" si="8">J13*$J$11</f>
        <v>-36</v>
      </c>
      <c r="K25">
        <f t="shared" ref="K25:K33" si="9">K13*$K$11</f>
        <v>-14</v>
      </c>
      <c r="L25">
        <f t="shared" ref="L25:L33" si="10">L13*$L$11</f>
        <v>-2</v>
      </c>
      <c r="M25">
        <f t="shared" ref="M25:M33" si="11">M13*$M$11</f>
        <v>0</v>
      </c>
      <c r="N25">
        <f t="shared" ref="N25:N33" si="12">N13*$N$11</f>
        <v>9</v>
      </c>
      <c r="O25">
        <f t="shared" ref="O25:O33" si="13">O13*$O$11</f>
        <v>10</v>
      </c>
      <c r="P25">
        <f t="shared" ref="P25:P33" si="14">P13*$P$11</f>
        <v>3</v>
      </c>
      <c r="Q25" s="23">
        <f t="shared" ref="Q25:Q33" si="15">AVERAGE(J25:P25)</f>
        <v>-4.2857142857142856</v>
      </c>
    </row>
    <row r="26" spans="1:17" hidden="1" x14ac:dyDescent="0.25">
      <c r="A26">
        <v>1</v>
      </c>
      <c r="B26">
        <v>194</v>
      </c>
      <c r="C26" t="s">
        <v>18</v>
      </c>
      <c r="D26" t="s">
        <v>74</v>
      </c>
      <c r="E26">
        <v>8</v>
      </c>
      <c r="F26">
        <v>-2</v>
      </c>
      <c r="I26">
        <v>3</v>
      </c>
      <c r="J26">
        <f>J14*$J$11</f>
        <v>-45</v>
      </c>
      <c r="K26">
        <f t="shared" si="9"/>
        <v>-18</v>
      </c>
      <c r="L26">
        <f t="shared" si="10"/>
        <v>-4</v>
      </c>
      <c r="M26">
        <f t="shared" si="11"/>
        <v>0</v>
      </c>
      <c r="N26">
        <f t="shared" si="12"/>
        <v>6</v>
      </c>
      <c r="O26">
        <f t="shared" si="13"/>
        <v>4</v>
      </c>
      <c r="P26">
        <f t="shared" si="14"/>
        <v>0</v>
      </c>
      <c r="Q26" s="23">
        <f t="shared" si="15"/>
        <v>-8.1428571428571423</v>
      </c>
    </row>
    <row r="27" spans="1:17" hidden="1" x14ac:dyDescent="0.25">
      <c r="A27">
        <v>1</v>
      </c>
      <c r="B27">
        <v>194</v>
      </c>
      <c r="C27" t="s">
        <v>18</v>
      </c>
      <c r="D27" t="s">
        <v>74</v>
      </c>
      <c r="E27">
        <v>9</v>
      </c>
      <c r="F27">
        <v>-2</v>
      </c>
      <c r="I27">
        <v>4</v>
      </c>
      <c r="J27">
        <f t="shared" si="8"/>
        <v>-27</v>
      </c>
      <c r="K27">
        <f t="shared" si="9"/>
        <v>-18</v>
      </c>
      <c r="L27">
        <f t="shared" si="10"/>
        <v>-4</v>
      </c>
      <c r="M27">
        <f t="shared" si="11"/>
        <v>0</v>
      </c>
      <c r="N27">
        <f t="shared" si="12"/>
        <v>6</v>
      </c>
      <c r="O27">
        <f t="shared" si="13"/>
        <v>14</v>
      </c>
      <c r="P27">
        <f t="shared" si="14"/>
        <v>12</v>
      </c>
      <c r="Q27" s="23">
        <f t="shared" si="15"/>
        <v>-2.4285714285714284</v>
      </c>
    </row>
    <row r="28" spans="1:17" hidden="1" x14ac:dyDescent="0.25">
      <c r="A28">
        <v>1</v>
      </c>
      <c r="B28">
        <v>194</v>
      </c>
      <c r="C28" t="s">
        <v>18</v>
      </c>
      <c r="D28" t="s">
        <v>74</v>
      </c>
      <c r="E28">
        <v>10</v>
      </c>
      <c r="F28">
        <v>-1</v>
      </c>
      <c r="I28">
        <v>5</v>
      </c>
      <c r="J28">
        <f t="shared" si="8"/>
        <v>-30</v>
      </c>
      <c r="K28">
        <f t="shared" si="9"/>
        <v>-20</v>
      </c>
      <c r="L28">
        <f t="shared" si="10"/>
        <v>-6</v>
      </c>
      <c r="M28">
        <f t="shared" si="11"/>
        <v>0</v>
      </c>
      <c r="N28">
        <f t="shared" si="12"/>
        <v>7</v>
      </c>
      <c r="O28">
        <f t="shared" si="13"/>
        <v>2</v>
      </c>
      <c r="P28">
        <f t="shared" si="14"/>
        <v>3</v>
      </c>
      <c r="Q28" s="23">
        <f t="shared" si="15"/>
        <v>-6.2857142857142856</v>
      </c>
    </row>
    <row r="29" spans="1:17" x14ac:dyDescent="0.25">
      <c r="A29">
        <v>1</v>
      </c>
      <c r="B29">
        <v>194</v>
      </c>
      <c r="C29" t="s">
        <v>18</v>
      </c>
      <c r="D29" t="s">
        <v>79</v>
      </c>
      <c r="E29">
        <v>1</v>
      </c>
      <c r="F29">
        <v>-2</v>
      </c>
      <c r="I29">
        <v>6</v>
      </c>
      <c r="J29">
        <f t="shared" si="8"/>
        <v>-96</v>
      </c>
      <c r="K29">
        <f t="shared" si="9"/>
        <v>-14</v>
      </c>
      <c r="L29">
        <f t="shared" si="10"/>
        <v>-1</v>
      </c>
      <c r="M29">
        <f t="shared" si="11"/>
        <v>0</v>
      </c>
      <c r="N29">
        <f t="shared" si="12"/>
        <v>1</v>
      </c>
      <c r="O29">
        <f t="shared" si="13"/>
        <v>0</v>
      </c>
      <c r="P29">
        <f t="shared" si="14"/>
        <v>0</v>
      </c>
      <c r="Q29" s="23">
        <f t="shared" si="15"/>
        <v>-15.714285714285714</v>
      </c>
    </row>
    <row r="30" spans="1:17" hidden="1" x14ac:dyDescent="0.25">
      <c r="A30">
        <v>1</v>
      </c>
      <c r="B30">
        <v>194</v>
      </c>
      <c r="C30" t="s">
        <v>18</v>
      </c>
      <c r="D30" t="s">
        <v>79</v>
      </c>
      <c r="E30">
        <v>2</v>
      </c>
      <c r="F30">
        <v>-2</v>
      </c>
      <c r="I30">
        <v>7</v>
      </c>
      <c r="J30">
        <f t="shared" si="8"/>
        <v>-45</v>
      </c>
      <c r="K30">
        <f t="shared" si="9"/>
        <v>-16</v>
      </c>
      <c r="L30">
        <f t="shared" si="10"/>
        <v>-5</v>
      </c>
      <c r="M30">
        <f t="shared" si="11"/>
        <v>0</v>
      </c>
      <c r="N30">
        <f t="shared" si="12"/>
        <v>6</v>
      </c>
      <c r="O30">
        <f t="shared" si="13"/>
        <v>6</v>
      </c>
      <c r="P30">
        <f t="shared" si="14"/>
        <v>0</v>
      </c>
      <c r="Q30" s="23">
        <f t="shared" si="15"/>
        <v>-7.7142857142857144</v>
      </c>
    </row>
    <row r="31" spans="1:17" hidden="1" x14ac:dyDescent="0.25">
      <c r="A31">
        <v>1</v>
      </c>
      <c r="B31">
        <v>194</v>
      </c>
      <c r="C31" t="s">
        <v>18</v>
      </c>
      <c r="D31" t="s">
        <v>79</v>
      </c>
      <c r="E31">
        <v>3</v>
      </c>
      <c r="F31">
        <v>-3</v>
      </c>
      <c r="I31">
        <v>8</v>
      </c>
      <c r="J31">
        <f t="shared" si="8"/>
        <v>-33</v>
      </c>
      <c r="K31">
        <f t="shared" si="9"/>
        <v>-18</v>
      </c>
      <c r="L31">
        <f t="shared" si="10"/>
        <v>-11</v>
      </c>
      <c r="M31">
        <f t="shared" si="11"/>
        <v>0</v>
      </c>
      <c r="N31">
        <f t="shared" si="12"/>
        <v>1</v>
      </c>
      <c r="O31">
        <f t="shared" si="13"/>
        <v>6</v>
      </c>
      <c r="P31">
        <f t="shared" si="14"/>
        <v>12</v>
      </c>
      <c r="Q31" s="23">
        <f t="shared" si="15"/>
        <v>-6.1428571428571432</v>
      </c>
    </row>
    <row r="32" spans="1:17" hidden="1" x14ac:dyDescent="0.25">
      <c r="A32">
        <v>1</v>
      </c>
      <c r="B32">
        <v>194</v>
      </c>
      <c r="C32" t="s">
        <v>18</v>
      </c>
      <c r="D32" t="s">
        <v>79</v>
      </c>
      <c r="E32">
        <v>4</v>
      </c>
      <c r="F32">
        <v>-2</v>
      </c>
      <c r="I32">
        <v>9</v>
      </c>
      <c r="J32">
        <f t="shared" si="8"/>
        <v>-45</v>
      </c>
      <c r="K32">
        <f t="shared" si="9"/>
        <v>-30</v>
      </c>
      <c r="L32">
        <f t="shared" si="10"/>
        <v>-8</v>
      </c>
      <c r="M32">
        <f t="shared" si="11"/>
        <v>0</v>
      </c>
      <c r="N32">
        <f t="shared" si="12"/>
        <v>1</v>
      </c>
      <c r="O32">
        <f t="shared" si="13"/>
        <v>0</v>
      </c>
      <c r="P32">
        <f t="shared" si="14"/>
        <v>3</v>
      </c>
      <c r="Q32" s="23">
        <f t="shared" si="15"/>
        <v>-11.285714285714286</v>
      </c>
    </row>
    <row r="33" spans="1:17" hidden="1" x14ac:dyDescent="0.25">
      <c r="A33">
        <v>1</v>
      </c>
      <c r="B33">
        <v>194</v>
      </c>
      <c r="C33" t="s">
        <v>18</v>
      </c>
      <c r="D33" t="s">
        <v>79</v>
      </c>
      <c r="E33">
        <v>5</v>
      </c>
      <c r="F33">
        <v>-2</v>
      </c>
      <c r="I33">
        <v>10</v>
      </c>
      <c r="J33">
        <f t="shared" si="8"/>
        <v>-18</v>
      </c>
      <c r="K33">
        <f t="shared" si="9"/>
        <v>-28</v>
      </c>
      <c r="L33">
        <f t="shared" si="10"/>
        <v>-10</v>
      </c>
      <c r="M33">
        <f t="shared" si="11"/>
        <v>0</v>
      </c>
      <c r="N33">
        <f t="shared" si="12"/>
        <v>8</v>
      </c>
      <c r="O33">
        <f t="shared" si="13"/>
        <v>2</v>
      </c>
      <c r="P33">
        <f t="shared" si="14"/>
        <v>9</v>
      </c>
      <c r="Q33" s="23">
        <f t="shared" si="15"/>
        <v>-5.2857142857142856</v>
      </c>
    </row>
    <row r="34" spans="1:17" hidden="1" x14ac:dyDescent="0.25">
      <c r="A34">
        <v>1</v>
      </c>
      <c r="B34">
        <v>194</v>
      </c>
      <c r="C34" t="s">
        <v>18</v>
      </c>
      <c r="D34" t="s">
        <v>79</v>
      </c>
      <c r="E34">
        <v>6</v>
      </c>
      <c r="F34">
        <v>-3</v>
      </c>
    </row>
    <row r="35" spans="1:17" hidden="1" x14ac:dyDescent="0.25">
      <c r="A35">
        <v>1</v>
      </c>
      <c r="B35">
        <v>194</v>
      </c>
      <c r="C35" t="s">
        <v>18</v>
      </c>
      <c r="D35" t="s">
        <v>79</v>
      </c>
      <c r="E35">
        <v>7</v>
      </c>
      <c r="F35">
        <v>-3</v>
      </c>
    </row>
    <row r="36" spans="1:17" hidden="1" x14ac:dyDescent="0.25">
      <c r="A36">
        <v>1</v>
      </c>
      <c r="B36">
        <v>194</v>
      </c>
      <c r="C36" t="s">
        <v>18</v>
      </c>
      <c r="D36" t="s">
        <v>79</v>
      </c>
      <c r="E36">
        <v>8</v>
      </c>
      <c r="F36">
        <v>-2</v>
      </c>
    </row>
    <row r="37" spans="1:17" hidden="1" x14ac:dyDescent="0.25">
      <c r="A37">
        <v>1</v>
      </c>
      <c r="B37">
        <v>194</v>
      </c>
      <c r="C37" t="s">
        <v>18</v>
      </c>
      <c r="D37" t="s">
        <v>79</v>
      </c>
      <c r="E37">
        <v>9</v>
      </c>
      <c r="F37">
        <v>-2</v>
      </c>
      <c r="H37" t="s">
        <v>80</v>
      </c>
    </row>
    <row r="38" spans="1:17" hidden="1" x14ac:dyDescent="0.25">
      <c r="A38">
        <v>1</v>
      </c>
      <c r="B38">
        <v>194</v>
      </c>
      <c r="C38" t="s">
        <v>18</v>
      </c>
      <c r="D38" t="s">
        <v>79</v>
      </c>
      <c r="E38">
        <v>10</v>
      </c>
      <c r="F38">
        <v>-1</v>
      </c>
      <c r="H38" t="s">
        <v>81</v>
      </c>
    </row>
    <row r="39" spans="1:17" hidden="1" x14ac:dyDescent="0.25">
      <c r="A39">
        <v>1</v>
      </c>
      <c r="B39">
        <v>195</v>
      </c>
      <c r="C39" t="s">
        <v>39</v>
      </c>
      <c r="D39" t="s">
        <v>74</v>
      </c>
      <c r="E39">
        <v>1</v>
      </c>
      <c r="F39">
        <v>-3</v>
      </c>
      <c r="H39" t="s">
        <v>82</v>
      </c>
    </row>
    <row r="40" spans="1:17" hidden="1" x14ac:dyDescent="0.25">
      <c r="A40">
        <v>1</v>
      </c>
      <c r="B40">
        <v>195</v>
      </c>
      <c r="C40" t="s">
        <v>39</v>
      </c>
      <c r="D40" t="s">
        <v>74</v>
      </c>
      <c r="E40">
        <v>2</v>
      </c>
      <c r="F40">
        <v>-3</v>
      </c>
    </row>
    <row r="41" spans="1:17" hidden="1" x14ac:dyDescent="0.25">
      <c r="A41">
        <v>1</v>
      </c>
      <c r="B41">
        <v>195</v>
      </c>
      <c r="C41" t="s">
        <v>39</v>
      </c>
      <c r="D41" t="s">
        <v>74</v>
      </c>
      <c r="E41">
        <v>3</v>
      </c>
      <c r="F41">
        <v>-3</v>
      </c>
    </row>
    <row r="42" spans="1:17" hidden="1" x14ac:dyDescent="0.25">
      <c r="A42">
        <v>1</v>
      </c>
      <c r="B42">
        <v>195</v>
      </c>
      <c r="C42" t="s">
        <v>39</v>
      </c>
      <c r="D42" t="s">
        <v>74</v>
      </c>
      <c r="E42">
        <v>4</v>
      </c>
      <c r="F42">
        <v>-3</v>
      </c>
    </row>
    <row r="43" spans="1:17" hidden="1" x14ac:dyDescent="0.25">
      <c r="A43">
        <v>1</v>
      </c>
      <c r="B43">
        <v>195</v>
      </c>
      <c r="C43" t="s">
        <v>39</v>
      </c>
      <c r="D43" t="s">
        <v>74</v>
      </c>
      <c r="E43">
        <v>5</v>
      </c>
      <c r="F43">
        <v>-3</v>
      </c>
    </row>
    <row r="44" spans="1:17" hidden="1" x14ac:dyDescent="0.25">
      <c r="A44">
        <v>1</v>
      </c>
      <c r="B44">
        <v>195</v>
      </c>
      <c r="C44" t="s">
        <v>39</v>
      </c>
      <c r="D44" t="s">
        <v>74</v>
      </c>
      <c r="E44">
        <v>6</v>
      </c>
      <c r="F44">
        <v>-3</v>
      </c>
    </row>
    <row r="45" spans="1:17" hidden="1" x14ac:dyDescent="0.25">
      <c r="A45">
        <v>1</v>
      </c>
      <c r="B45">
        <v>195</v>
      </c>
      <c r="C45" t="s">
        <v>39</v>
      </c>
      <c r="D45" t="s">
        <v>74</v>
      </c>
      <c r="E45">
        <v>7</v>
      </c>
      <c r="F45">
        <v>-3</v>
      </c>
    </row>
    <row r="46" spans="1:17" hidden="1" x14ac:dyDescent="0.25">
      <c r="A46">
        <v>1</v>
      </c>
      <c r="B46">
        <v>195</v>
      </c>
      <c r="C46" t="s">
        <v>39</v>
      </c>
      <c r="D46" t="s">
        <v>74</v>
      </c>
      <c r="E46">
        <v>8</v>
      </c>
      <c r="F46">
        <v>-3</v>
      </c>
    </row>
    <row r="47" spans="1:17" hidden="1" x14ac:dyDescent="0.25">
      <c r="A47">
        <v>1</v>
      </c>
      <c r="B47">
        <v>195</v>
      </c>
      <c r="C47" t="s">
        <v>39</v>
      </c>
      <c r="D47" t="s">
        <v>74</v>
      </c>
      <c r="E47">
        <v>9</v>
      </c>
      <c r="F47">
        <v>-3</v>
      </c>
    </row>
    <row r="48" spans="1:17" hidden="1" x14ac:dyDescent="0.25">
      <c r="A48">
        <v>1</v>
      </c>
      <c r="B48">
        <v>195</v>
      </c>
      <c r="C48" t="s">
        <v>39</v>
      </c>
      <c r="D48" t="s">
        <v>74</v>
      </c>
      <c r="E48">
        <v>10</v>
      </c>
      <c r="F48">
        <v>-3</v>
      </c>
    </row>
    <row r="49" spans="1:6" x14ac:dyDescent="0.25">
      <c r="A49">
        <v>1</v>
      </c>
      <c r="B49">
        <v>195</v>
      </c>
      <c r="C49" t="s">
        <v>39</v>
      </c>
      <c r="D49" t="s">
        <v>78</v>
      </c>
      <c r="E49">
        <v>1</v>
      </c>
      <c r="F49">
        <v>-1</v>
      </c>
    </row>
    <row r="50" spans="1:6" hidden="1" x14ac:dyDescent="0.25">
      <c r="A50">
        <v>1</v>
      </c>
      <c r="B50">
        <v>195</v>
      </c>
      <c r="C50" t="s">
        <v>39</v>
      </c>
      <c r="D50" t="s">
        <v>78</v>
      </c>
      <c r="E50">
        <v>2</v>
      </c>
      <c r="F50">
        <v>-2</v>
      </c>
    </row>
    <row r="51" spans="1:6" hidden="1" x14ac:dyDescent="0.25">
      <c r="A51">
        <v>1</v>
      </c>
      <c r="B51">
        <v>195</v>
      </c>
      <c r="C51" t="s">
        <v>39</v>
      </c>
      <c r="D51" t="s">
        <v>78</v>
      </c>
      <c r="E51">
        <v>3</v>
      </c>
      <c r="F51">
        <v>-2</v>
      </c>
    </row>
    <row r="52" spans="1:6" hidden="1" x14ac:dyDescent="0.25">
      <c r="A52">
        <v>1</v>
      </c>
      <c r="B52">
        <v>195</v>
      </c>
      <c r="C52" t="s">
        <v>39</v>
      </c>
      <c r="D52" t="s">
        <v>78</v>
      </c>
      <c r="E52">
        <v>4</v>
      </c>
      <c r="F52">
        <v>1</v>
      </c>
    </row>
    <row r="53" spans="1:6" hidden="1" x14ac:dyDescent="0.25">
      <c r="A53">
        <v>1</v>
      </c>
      <c r="B53">
        <v>195</v>
      </c>
      <c r="C53" t="s">
        <v>39</v>
      </c>
      <c r="D53" t="s">
        <v>78</v>
      </c>
      <c r="E53">
        <v>5</v>
      </c>
      <c r="F53">
        <v>1</v>
      </c>
    </row>
    <row r="54" spans="1:6" hidden="1" x14ac:dyDescent="0.25">
      <c r="A54">
        <v>1</v>
      </c>
      <c r="B54">
        <v>195</v>
      </c>
      <c r="C54" t="s">
        <v>39</v>
      </c>
      <c r="D54" t="s">
        <v>78</v>
      </c>
      <c r="E54">
        <v>6</v>
      </c>
      <c r="F54">
        <v>-1</v>
      </c>
    </row>
    <row r="55" spans="1:6" hidden="1" x14ac:dyDescent="0.25">
      <c r="A55">
        <v>1</v>
      </c>
      <c r="B55">
        <v>195</v>
      </c>
      <c r="C55" t="s">
        <v>39</v>
      </c>
      <c r="D55" t="s">
        <v>78</v>
      </c>
      <c r="E55">
        <v>7</v>
      </c>
      <c r="F55">
        <v>-1</v>
      </c>
    </row>
    <row r="56" spans="1:6" hidden="1" x14ac:dyDescent="0.25">
      <c r="A56">
        <v>1</v>
      </c>
      <c r="B56">
        <v>195</v>
      </c>
      <c r="C56" t="s">
        <v>39</v>
      </c>
      <c r="D56" t="s">
        <v>78</v>
      </c>
      <c r="E56">
        <v>8</v>
      </c>
      <c r="F56">
        <v>-1</v>
      </c>
    </row>
    <row r="57" spans="1:6" hidden="1" x14ac:dyDescent="0.25">
      <c r="A57">
        <v>1</v>
      </c>
      <c r="B57">
        <v>195</v>
      </c>
      <c r="C57" t="s">
        <v>39</v>
      </c>
      <c r="D57" t="s">
        <v>78</v>
      </c>
      <c r="E57">
        <v>9</v>
      </c>
      <c r="F57">
        <v>-2</v>
      </c>
    </row>
    <row r="58" spans="1:6" hidden="1" x14ac:dyDescent="0.25">
      <c r="A58">
        <v>1</v>
      </c>
      <c r="B58">
        <v>195</v>
      </c>
      <c r="C58" t="s">
        <v>39</v>
      </c>
      <c r="D58" t="s">
        <v>78</v>
      </c>
      <c r="E58">
        <v>10</v>
      </c>
      <c r="F58">
        <v>-2</v>
      </c>
    </row>
    <row r="59" spans="1:6" hidden="1" x14ac:dyDescent="0.25">
      <c r="A59">
        <v>1</v>
      </c>
      <c r="B59">
        <v>206</v>
      </c>
      <c r="C59" t="s">
        <v>25</v>
      </c>
      <c r="D59" t="s">
        <v>74</v>
      </c>
      <c r="E59">
        <v>1</v>
      </c>
      <c r="F59">
        <v>-3</v>
      </c>
    </row>
    <row r="60" spans="1:6" hidden="1" x14ac:dyDescent="0.25">
      <c r="A60">
        <v>1</v>
      </c>
      <c r="B60">
        <v>206</v>
      </c>
      <c r="C60" t="s">
        <v>25</v>
      </c>
      <c r="D60" t="s">
        <v>74</v>
      </c>
      <c r="E60">
        <v>2</v>
      </c>
      <c r="F60">
        <v>-3</v>
      </c>
    </row>
    <row r="61" spans="1:6" hidden="1" x14ac:dyDescent="0.25">
      <c r="A61">
        <v>1</v>
      </c>
      <c r="B61">
        <v>206</v>
      </c>
      <c r="C61" t="s">
        <v>25</v>
      </c>
      <c r="D61" t="s">
        <v>74</v>
      </c>
      <c r="E61">
        <v>3</v>
      </c>
      <c r="F61">
        <v>-3</v>
      </c>
    </row>
    <row r="62" spans="1:6" hidden="1" x14ac:dyDescent="0.25">
      <c r="A62">
        <v>1</v>
      </c>
      <c r="B62">
        <v>206</v>
      </c>
      <c r="C62" t="s">
        <v>25</v>
      </c>
      <c r="D62" t="s">
        <v>74</v>
      </c>
      <c r="E62">
        <v>4</v>
      </c>
      <c r="F62">
        <v>-3</v>
      </c>
    </row>
    <row r="63" spans="1:6" hidden="1" x14ac:dyDescent="0.25">
      <c r="A63">
        <v>1</v>
      </c>
      <c r="B63">
        <v>206</v>
      </c>
      <c r="C63" t="s">
        <v>25</v>
      </c>
      <c r="D63" t="s">
        <v>74</v>
      </c>
      <c r="E63">
        <v>5</v>
      </c>
      <c r="F63">
        <v>-3</v>
      </c>
    </row>
    <row r="64" spans="1:6" hidden="1" x14ac:dyDescent="0.25">
      <c r="A64">
        <v>1</v>
      </c>
      <c r="B64">
        <v>206</v>
      </c>
      <c r="C64" t="s">
        <v>25</v>
      </c>
      <c r="D64" t="s">
        <v>74</v>
      </c>
      <c r="E64">
        <v>6</v>
      </c>
      <c r="F64">
        <v>-3</v>
      </c>
    </row>
    <row r="65" spans="1:6" hidden="1" x14ac:dyDescent="0.25">
      <c r="A65">
        <v>1</v>
      </c>
      <c r="B65">
        <v>206</v>
      </c>
      <c r="C65" t="s">
        <v>25</v>
      </c>
      <c r="D65" t="s">
        <v>74</v>
      </c>
      <c r="E65">
        <v>7</v>
      </c>
      <c r="F65">
        <v>1</v>
      </c>
    </row>
    <row r="66" spans="1:6" hidden="1" x14ac:dyDescent="0.25">
      <c r="A66">
        <v>1</v>
      </c>
      <c r="B66">
        <v>206</v>
      </c>
      <c r="C66" t="s">
        <v>25</v>
      </c>
      <c r="D66" t="s">
        <v>74</v>
      </c>
      <c r="E66">
        <v>8</v>
      </c>
      <c r="F66">
        <v>-1</v>
      </c>
    </row>
    <row r="67" spans="1:6" hidden="1" x14ac:dyDescent="0.25">
      <c r="A67">
        <v>1</v>
      </c>
      <c r="B67">
        <v>206</v>
      </c>
      <c r="C67" t="s">
        <v>25</v>
      </c>
      <c r="D67" t="s">
        <v>74</v>
      </c>
      <c r="E67">
        <v>9</v>
      </c>
      <c r="F67">
        <v>-1</v>
      </c>
    </row>
    <row r="68" spans="1:6" hidden="1" x14ac:dyDescent="0.25">
      <c r="A68">
        <v>1</v>
      </c>
      <c r="B68">
        <v>206</v>
      </c>
      <c r="C68" t="s">
        <v>25</v>
      </c>
      <c r="D68" t="s">
        <v>74</v>
      </c>
      <c r="E68">
        <v>10</v>
      </c>
      <c r="F68">
        <v>1</v>
      </c>
    </row>
    <row r="69" spans="1:6" x14ac:dyDescent="0.25">
      <c r="A69">
        <v>1</v>
      </c>
      <c r="B69">
        <v>206</v>
      </c>
      <c r="C69" t="s">
        <v>25</v>
      </c>
      <c r="D69" t="s">
        <v>78</v>
      </c>
      <c r="E69">
        <v>1</v>
      </c>
      <c r="F69">
        <v>-2</v>
      </c>
    </row>
    <row r="70" spans="1:6" hidden="1" x14ac:dyDescent="0.25">
      <c r="A70">
        <v>1</v>
      </c>
      <c r="B70">
        <v>206</v>
      </c>
      <c r="C70" t="s">
        <v>25</v>
      </c>
      <c r="D70" t="s">
        <v>78</v>
      </c>
      <c r="E70">
        <v>2</v>
      </c>
      <c r="F70">
        <v>-1</v>
      </c>
    </row>
    <row r="71" spans="1:6" hidden="1" x14ac:dyDescent="0.25">
      <c r="A71">
        <v>1</v>
      </c>
      <c r="B71">
        <v>206</v>
      </c>
      <c r="C71" t="s">
        <v>25</v>
      </c>
      <c r="D71" t="s">
        <v>78</v>
      </c>
      <c r="E71">
        <v>3</v>
      </c>
      <c r="F71">
        <v>-1</v>
      </c>
    </row>
    <row r="72" spans="1:6" hidden="1" x14ac:dyDescent="0.25">
      <c r="A72">
        <v>1</v>
      </c>
      <c r="B72">
        <v>206</v>
      </c>
      <c r="C72" t="s">
        <v>25</v>
      </c>
      <c r="D72" t="s">
        <v>78</v>
      </c>
      <c r="E72">
        <v>4</v>
      </c>
      <c r="F72">
        <v>-2</v>
      </c>
    </row>
    <row r="73" spans="1:6" hidden="1" x14ac:dyDescent="0.25">
      <c r="A73">
        <v>1</v>
      </c>
      <c r="B73">
        <v>206</v>
      </c>
      <c r="C73" t="s">
        <v>25</v>
      </c>
      <c r="D73" t="s">
        <v>78</v>
      </c>
      <c r="E73">
        <v>5</v>
      </c>
      <c r="F73">
        <v>0</v>
      </c>
    </row>
    <row r="74" spans="1:6" hidden="1" x14ac:dyDescent="0.25">
      <c r="A74">
        <v>1</v>
      </c>
      <c r="B74">
        <v>206</v>
      </c>
      <c r="C74" t="s">
        <v>25</v>
      </c>
      <c r="D74" t="s">
        <v>78</v>
      </c>
      <c r="E74">
        <v>6</v>
      </c>
      <c r="F74">
        <v>-3</v>
      </c>
    </row>
    <row r="75" spans="1:6" hidden="1" x14ac:dyDescent="0.25">
      <c r="A75">
        <v>1</v>
      </c>
      <c r="B75">
        <v>206</v>
      </c>
      <c r="C75" t="s">
        <v>25</v>
      </c>
      <c r="D75" t="s">
        <v>78</v>
      </c>
      <c r="E75">
        <v>7</v>
      </c>
      <c r="F75">
        <v>-1</v>
      </c>
    </row>
    <row r="76" spans="1:6" hidden="1" x14ac:dyDescent="0.25">
      <c r="A76">
        <v>1</v>
      </c>
      <c r="B76">
        <v>206</v>
      </c>
      <c r="C76" t="s">
        <v>25</v>
      </c>
      <c r="D76" t="s">
        <v>78</v>
      </c>
      <c r="E76">
        <v>8</v>
      </c>
      <c r="F76">
        <v>-1</v>
      </c>
    </row>
    <row r="77" spans="1:6" hidden="1" x14ac:dyDescent="0.25">
      <c r="A77">
        <v>1</v>
      </c>
      <c r="B77">
        <v>206</v>
      </c>
      <c r="C77" t="s">
        <v>25</v>
      </c>
      <c r="D77" t="s">
        <v>78</v>
      </c>
      <c r="E77">
        <v>9</v>
      </c>
      <c r="F77">
        <v>-1</v>
      </c>
    </row>
    <row r="78" spans="1:6" hidden="1" x14ac:dyDescent="0.25">
      <c r="A78">
        <v>1</v>
      </c>
      <c r="B78">
        <v>206</v>
      </c>
      <c r="C78" t="s">
        <v>25</v>
      </c>
      <c r="D78" t="s">
        <v>78</v>
      </c>
      <c r="E78">
        <v>10</v>
      </c>
      <c r="F78">
        <v>0</v>
      </c>
    </row>
    <row r="79" spans="1:6" hidden="1" x14ac:dyDescent="0.25">
      <c r="A79">
        <v>1</v>
      </c>
      <c r="B79">
        <v>228</v>
      </c>
      <c r="C79" t="s">
        <v>40</v>
      </c>
      <c r="D79" t="s">
        <v>74</v>
      </c>
      <c r="E79">
        <v>1</v>
      </c>
      <c r="F79">
        <v>0</v>
      </c>
    </row>
    <row r="80" spans="1:6" hidden="1" x14ac:dyDescent="0.25">
      <c r="A80">
        <v>1</v>
      </c>
      <c r="B80">
        <v>228</v>
      </c>
      <c r="C80" t="s">
        <v>40</v>
      </c>
      <c r="D80" t="s">
        <v>74</v>
      </c>
      <c r="E80">
        <v>2</v>
      </c>
      <c r="F80">
        <v>0</v>
      </c>
    </row>
    <row r="81" spans="1:6" hidden="1" x14ac:dyDescent="0.25">
      <c r="A81">
        <v>1</v>
      </c>
      <c r="B81">
        <v>228</v>
      </c>
      <c r="C81" t="s">
        <v>40</v>
      </c>
      <c r="D81" t="s">
        <v>74</v>
      </c>
      <c r="E81">
        <v>3</v>
      </c>
      <c r="F81">
        <v>0</v>
      </c>
    </row>
    <row r="82" spans="1:6" hidden="1" x14ac:dyDescent="0.25">
      <c r="A82">
        <v>1</v>
      </c>
      <c r="B82">
        <v>228</v>
      </c>
      <c r="C82" t="s">
        <v>40</v>
      </c>
      <c r="D82" t="s">
        <v>74</v>
      </c>
      <c r="E82">
        <v>4</v>
      </c>
      <c r="F82">
        <v>0</v>
      </c>
    </row>
    <row r="83" spans="1:6" hidden="1" x14ac:dyDescent="0.25">
      <c r="A83">
        <v>1</v>
      </c>
      <c r="B83">
        <v>228</v>
      </c>
      <c r="C83" t="s">
        <v>40</v>
      </c>
      <c r="D83" t="s">
        <v>74</v>
      </c>
      <c r="E83">
        <v>5</v>
      </c>
      <c r="F83">
        <v>0</v>
      </c>
    </row>
    <row r="84" spans="1:6" hidden="1" x14ac:dyDescent="0.25">
      <c r="A84">
        <v>1</v>
      </c>
      <c r="B84">
        <v>228</v>
      </c>
      <c r="C84" t="s">
        <v>40</v>
      </c>
      <c r="D84" t="s">
        <v>74</v>
      </c>
      <c r="E84">
        <v>6</v>
      </c>
      <c r="F84">
        <v>-3</v>
      </c>
    </row>
    <row r="85" spans="1:6" hidden="1" x14ac:dyDescent="0.25">
      <c r="A85">
        <v>1</v>
      </c>
      <c r="B85">
        <v>228</v>
      </c>
      <c r="C85" t="s">
        <v>40</v>
      </c>
      <c r="D85" t="s">
        <v>74</v>
      </c>
      <c r="E85">
        <v>7</v>
      </c>
      <c r="F85">
        <v>0</v>
      </c>
    </row>
    <row r="86" spans="1:6" hidden="1" x14ac:dyDescent="0.25">
      <c r="A86">
        <v>1</v>
      </c>
      <c r="B86">
        <v>228</v>
      </c>
      <c r="C86" t="s">
        <v>40</v>
      </c>
      <c r="D86" t="s">
        <v>74</v>
      </c>
      <c r="E86">
        <v>8</v>
      </c>
      <c r="F86">
        <v>3</v>
      </c>
    </row>
    <row r="87" spans="1:6" hidden="1" x14ac:dyDescent="0.25">
      <c r="A87">
        <v>1</v>
      </c>
      <c r="B87">
        <v>228</v>
      </c>
      <c r="C87" t="s">
        <v>40</v>
      </c>
      <c r="D87" t="s">
        <v>74</v>
      </c>
      <c r="E87">
        <v>9</v>
      </c>
      <c r="F87">
        <v>3</v>
      </c>
    </row>
    <row r="88" spans="1:6" hidden="1" x14ac:dyDescent="0.25">
      <c r="A88">
        <v>1</v>
      </c>
      <c r="B88">
        <v>228</v>
      </c>
      <c r="C88" t="s">
        <v>40</v>
      </c>
      <c r="D88" t="s">
        <v>74</v>
      </c>
      <c r="E88">
        <v>10</v>
      </c>
      <c r="F88">
        <v>3</v>
      </c>
    </row>
    <row r="89" spans="1:6" x14ac:dyDescent="0.25">
      <c r="A89">
        <v>1</v>
      </c>
      <c r="B89">
        <v>228</v>
      </c>
      <c r="C89" t="s">
        <v>40</v>
      </c>
      <c r="D89" t="s">
        <v>78</v>
      </c>
      <c r="E89">
        <v>1</v>
      </c>
      <c r="F89">
        <v>-2</v>
      </c>
    </row>
    <row r="90" spans="1:6" hidden="1" x14ac:dyDescent="0.25">
      <c r="A90">
        <v>1</v>
      </c>
      <c r="B90">
        <v>228</v>
      </c>
      <c r="C90" t="s">
        <v>40</v>
      </c>
      <c r="D90" t="s">
        <v>78</v>
      </c>
      <c r="E90">
        <v>2</v>
      </c>
      <c r="F90">
        <v>1</v>
      </c>
    </row>
    <row r="91" spans="1:6" hidden="1" x14ac:dyDescent="0.25">
      <c r="A91">
        <v>1</v>
      </c>
      <c r="B91">
        <v>228</v>
      </c>
      <c r="C91" t="s">
        <v>40</v>
      </c>
      <c r="D91" t="s">
        <v>78</v>
      </c>
      <c r="E91">
        <v>3</v>
      </c>
      <c r="F91">
        <v>1</v>
      </c>
    </row>
    <row r="92" spans="1:6" hidden="1" x14ac:dyDescent="0.25">
      <c r="A92">
        <v>1</v>
      </c>
      <c r="B92">
        <v>228</v>
      </c>
      <c r="C92" t="s">
        <v>40</v>
      </c>
      <c r="D92" t="s">
        <v>78</v>
      </c>
      <c r="E92">
        <v>4</v>
      </c>
      <c r="F92">
        <v>0</v>
      </c>
    </row>
    <row r="93" spans="1:6" hidden="1" x14ac:dyDescent="0.25">
      <c r="A93">
        <v>1</v>
      </c>
      <c r="B93">
        <v>228</v>
      </c>
      <c r="C93" t="s">
        <v>40</v>
      </c>
      <c r="D93" t="s">
        <v>78</v>
      </c>
      <c r="E93">
        <v>5</v>
      </c>
      <c r="F93">
        <v>0</v>
      </c>
    </row>
    <row r="94" spans="1:6" hidden="1" x14ac:dyDescent="0.25">
      <c r="A94">
        <v>1</v>
      </c>
      <c r="B94">
        <v>228</v>
      </c>
      <c r="C94" t="s">
        <v>40</v>
      </c>
      <c r="D94" t="s">
        <v>78</v>
      </c>
      <c r="E94">
        <v>6</v>
      </c>
      <c r="F94">
        <v>-3</v>
      </c>
    </row>
    <row r="95" spans="1:6" hidden="1" x14ac:dyDescent="0.25">
      <c r="A95">
        <v>1</v>
      </c>
      <c r="B95">
        <v>228</v>
      </c>
      <c r="C95" t="s">
        <v>40</v>
      </c>
      <c r="D95" t="s">
        <v>78</v>
      </c>
      <c r="E95">
        <v>7</v>
      </c>
      <c r="F95">
        <v>0</v>
      </c>
    </row>
    <row r="96" spans="1:6" hidden="1" x14ac:dyDescent="0.25">
      <c r="A96">
        <v>1</v>
      </c>
      <c r="B96">
        <v>228</v>
      </c>
      <c r="C96" t="s">
        <v>40</v>
      </c>
      <c r="D96" t="s">
        <v>78</v>
      </c>
      <c r="E96">
        <v>8</v>
      </c>
      <c r="F96">
        <v>0</v>
      </c>
    </row>
    <row r="97" spans="1:6" hidden="1" x14ac:dyDescent="0.25">
      <c r="A97">
        <v>1</v>
      </c>
      <c r="B97">
        <v>228</v>
      </c>
      <c r="C97" t="s">
        <v>40</v>
      </c>
      <c r="D97" t="s">
        <v>78</v>
      </c>
      <c r="E97">
        <v>9</v>
      </c>
      <c r="F97">
        <v>0</v>
      </c>
    </row>
    <row r="98" spans="1:6" hidden="1" x14ac:dyDescent="0.25">
      <c r="A98">
        <v>1</v>
      </c>
      <c r="B98">
        <v>228</v>
      </c>
      <c r="C98" t="s">
        <v>40</v>
      </c>
      <c r="D98" t="s">
        <v>78</v>
      </c>
      <c r="E98">
        <v>10</v>
      </c>
      <c r="F98">
        <v>0</v>
      </c>
    </row>
    <row r="99" spans="1:6" x14ac:dyDescent="0.25">
      <c r="A99">
        <v>1</v>
      </c>
      <c r="B99">
        <v>204</v>
      </c>
      <c r="C99" t="s">
        <v>42</v>
      </c>
      <c r="D99" t="s">
        <v>79</v>
      </c>
      <c r="E99">
        <v>1</v>
      </c>
      <c r="F99">
        <v>0</v>
      </c>
    </row>
    <row r="100" spans="1:6" hidden="1" x14ac:dyDescent="0.25">
      <c r="A100">
        <v>1</v>
      </c>
      <c r="B100">
        <v>204</v>
      </c>
      <c r="C100" t="s">
        <v>42</v>
      </c>
      <c r="D100" t="s">
        <v>79</v>
      </c>
      <c r="E100">
        <v>2</v>
      </c>
      <c r="F100">
        <v>-3</v>
      </c>
    </row>
    <row r="101" spans="1:6" hidden="1" x14ac:dyDescent="0.25">
      <c r="A101">
        <v>1</v>
      </c>
      <c r="B101">
        <v>204</v>
      </c>
      <c r="C101" t="s">
        <v>42</v>
      </c>
      <c r="D101" t="s">
        <v>79</v>
      </c>
      <c r="E101">
        <v>3</v>
      </c>
      <c r="F101">
        <v>-2</v>
      </c>
    </row>
    <row r="102" spans="1:6" hidden="1" x14ac:dyDescent="0.25">
      <c r="A102">
        <v>1</v>
      </c>
      <c r="B102">
        <v>204</v>
      </c>
      <c r="C102" t="s">
        <v>42</v>
      </c>
      <c r="D102" t="s">
        <v>79</v>
      </c>
      <c r="E102">
        <v>4</v>
      </c>
      <c r="F102">
        <v>2</v>
      </c>
    </row>
    <row r="103" spans="1:6" hidden="1" x14ac:dyDescent="0.25">
      <c r="A103">
        <v>1</v>
      </c>
      <c r="B103">
        <v>204</v>
      </c>
      <c r="C103" t="s">
        <v>42</v>
      </c>
      <c r="D103" t="s">
        <v>79</v>
      </c>
      <c r="E103">
        <v>5</v>
      </c>
      <c r="F103">
        <v>-3</v>
      </c>
    </row>
    <row r="104" spans="1:6" hidden="1" x14ac:dyDescent="0.25">
      <c r="A104">
        <v>1</v>
      </c>
      <c r="B104">
        <v>204</v>
      </c>
      <c r="C104" t="s">
        <v>42</v>
      </c>
      <c r="D104" t="s">
        <v>79</v>
      </c>
      <c r="E104">
        <v>6</v>
      </c>
      <c r="F104">
        <v>-3</v>
      </c>
    </row>
    <row r="105" spans="1:6" hidden="1" x14ac:dyDescent="0.25">
      <c r="A105">
        <v>1</v>
      </c>
      <c r="B105">
        <v>204</v>
      </c>
      <c r="C105" t="s">
        <v>42</v>
      </c>
      <c r="D105" t="s">
        <v>79</v>
      </c>
      <c r="E105">
        <v>7</v>
      </c>
      <c r="F105">
        <v>-3</v>
      </c>
    </row>
    <row r="106" spans="1:6" hidden="1" x14ac:dyDescent="0.25">
      <c r="A106">
        <v>1</v>
      </c>
      <c r="B106">
        <v>204</v>
      </c>
      <c r="C106" t="s">
        <v>42</v>
      </c>
      <c r="D106" t="s">
        <v>79</v>
      </c>
      <c r="E106">
        <v>8</v>
      </c>
      <c r="F106">
        <v>-3</v>
      </c>
    </row>
    <row r="107" spans="1:6" hidden="1" x14ac:dyDescent="0.25">
      <c r="A107">
        <v>1</v>
      </c>
      <c r="B107">
        <v>204</v>
      </c>
      <c r="C107" t="s">
        <v>42</v>
      </c>
      <c r="D107" t="s">
        <v>79</v>
      </c>
      <c r="E107">
        <v>9</v>
      </c>
      <c r="F107">
        <v>-3</v>
      </c>
    </row>
    <row r="108" spans="1:6" hidden="1" x14ac:dyDescent="0.25">
      <c r="A108">
        <v>1</v>
      </c>
      <c r="B108">
        <v>204</v>
      </c>
      <c r="C108" t="s">
        <v>42</v>
      </c>
      <c r="D108" t="s">
        <v>79</v>
      </c>
      <c r="E108">
        <v>10</v>
      </c>
      <c r="F108">
        <v>-3</v>
      </c>
    </row>
    <row r="109" spans="1:6" hidden="1" x14ac:dyDescent="0.25">
      <c r="A109">
        <v>1</v>
      </c>
      <c r="B109">
        <v>205</v>
      </c>
      <c r="C109" t="s">
        <v>33</v>
      </c>
      <c r="D109" t="s">
        <v>74</v>
      </c>
      <c r="E109">
        <v>1</v>
      </c>
      <c r="F109">
        <v>0</v>
      </c>
    </row>
    <row r="110" spans="1:6" hidden="1" x14ac:dyDescent="0.25">
      <c r="A110">
        <v>1</v>
      </c>
      <c r="B110">
        <v>205</v>
      </c>
      <c r="C110" t="s">
        <v>33</v>
      </c>
      <c r="D110" t="s">
        <v>74</v>
      </c>
      <c r="E110">
        <v>2</v>
      </c>
      <c r="F110">
        <v>0</v>
      </c>
    </row>
    <row r="111" spans="1:6" hidden="1" x14ac:dyDescent="0.25">
      <c r="A111">
        <v>1</v>
      </c>
      <c r="B111">
        <v>205</v>
      </c>
      <c r="C111" t="s">
        <v>33</v>
      </c>
      <c r="D111" t="s">
        <v>74</v>
      </c>
      <c r="E111">
        <v>3</v>
      </c>
      <c r="F111">
        <v>-2</v>
      </c>
    </row>
    <row r="112" spans="1:6" hidden="1" x14ac:dyDescent="0.25">
      <c r="A112">
        <v>1</v>
      </c>
      <c r="B112">
        <v>205</v>
      </c>
      <c r="C112" t="s">
        <v>33</v>
      </c>
      <c r="D112" t="s">
        <v>74</v>
      </c>
      <c r="E112">
        <v>4</v>
      </c>
      <c r="F112">
        <v>-2</v>
      </c>
    </row>
    <row r="113" spans="1:6" hidden="1" x14ac:dyDescent="0.25">
      <c r="A113">
        <v>1</v>
      </c>
      <c r="B113">
        <v>205</v>
      </c>
      <c r="C113" t="s">
        <v>33</v>
      </c>
      <c r="D113" t="s">
        <v>74</v>
      </c>
      <c r="E113">
        <v>5</v>
      </c>
      <c r="F113">
        <v>-2</v>
      </c>
    </row>
    <row r="114" spans="1:6" hidden="1" x14ac:dyDescent="0.25">
      <c r="A114">
        <v>1</v>
      </c>
      <c r="B114">
        <v>205</v>
      </c>
      <c r="C114" t="s">
        <v>33</v>
      </c>
      <c r="D114" t="s">
        <v>74</v>
      </c>
      <c r="E114">
        <v>6</v>
      </c>
      <c r="F114">
        <v>-3</v>
      </c>
    </row>
    <row r="115" spans="1:6" hidden="1" x14ac:dyDescent="0.25">
      <c r="A115">
        <v>1</v>
      </c>
      <c r="B115">
        <v>205</v>
      </c>
      <c r="C115" t="s">
        <v>33</v>
      </c>
      <c r="D115" t="s">
        <v>74</v>
      </c>
      <c r="E115">
        <v>7</v>
      </c>
      <c r="F115">
        <v>-1</v>
      </c>
    </row>
    <row r="116" spans="1:6" hidden="1" x14ac:dyDescent="0.25">
      <c r="A116">
        <v>1</v>
      </c>
      <c r="B116">
        <v>205</v>
      </c>
      <c r="C116" t="s">
        <v>33</v>
      </c>
      <c r="D116" t="s">
        <v>74</v>
      </c>
      <c r="E116">
        <v>8</v>
      </c>
      <c r="F116">
        <v>-2</v>
      </c>
    </row>
    <row r="117" spans="1:6" hidden="1" x14ac:dyDescent="0.25">
      <c r="A117">
        <v>1</v>
      </c>
      <c r="B117">
        <v>205</v>
      </c>
      <c r="C117" t="s">
        <v>33</v>
      </c>
      <c r="D117" t="s">
        <v>74</v>
      </c>
      <c r="E117">
        <v>9</v>
      </c>
      <c r="F117">
        <v>-2</v>
      </c>
    </row>
    <row r="118" spans="1:6" hidden="1" x14ac:dyDescent="0.25">
      <c r="A118">
        <v>1</v>
      </c>
      <c r="B118">
        <v>205</v>
      </c>
      <c r="C118" t="s">
        <v>33</v>
      </c>
      <c r="D118" t="s">
        <v>74</v>
      </c>
      <c r="E118">
        <v>10</v>
      </c>
      <c r="F118">
        <v>-2</v>
      </c>
    </row>
    <row r="119" spans="1:6" x14ac:dyDescent="0.25">
      <c r="A119">
        <v>1</v>
      </c>
      <c r="B119">
        <v>205</v>
      </c>
      <c r="C119" t="s">
        <v>33</v>
      </c>
      <c r="D119" t="s">
        <v>78</v>
      </c>
      <c r="E119">
        <v>1</v>
      </c>
      <c r="F119">
        <v>1</v>
      </c>
    </row>
    <row r="120" spans="1:6" hidden="1" x14ac:dyDescent="0.25">
      <c r="A120">
        <v>1</v>
      </c>
      <c r="B120">
        <v>205</v>
      </c>
      <c r="C120" t="s">
        <v>33</v>
      </c>
      <c r="D120" t="s">
        <v>78</v>
      </c>
      <c r="E120">
        <v>2</v>
      </c>
      <c r="F120">
        <v>1</v>
      </c>
    </row>
    <row r="121" spans="1:6" hidden="1" x14ac:dyDescent="0.25">
      <c r="A121">
        <v>1</v>
      </c>
      <c r="B121">
        <v>205</v>
      </c>
      <c r="C121" t="s">
        <v>33</v>
      </c>
      <c r="D121" t="s">
        <v>78</v>
      </c>
      <c r="E121">
        <v>3</v>
      </c>
      <c r="F121">
        <v>-2</v>
      </c>
    </row>
    <row r="122" spans="1:6" hidden="1" x14ac:dyDescent="0.25">
      <c r="A122">
        <v>1</v>
      </c>
      <c r="B122">
        <v>205</v>
      </c>
      <c r="C122" t="s">
        <v>33</v>
      </c>
      <c r="D122" t="s">
        <v>78</v>
      </c>
      <c r="E122">
        <v>4</v>
      </c>
      <c r="F122">
        <v>0</v>
      </c>
    </row>
    <row r="123" spans="1:6" hidden="1" x14ac:dyDescent="0.25">
      <c r="A123">
        <v>1</v>
      </c>
      <c r="B123">
        <v>205</v>
      </c>
      <c r="C123" t="s">
        <v>33</v>
      </c>
      <c r="D123" t="s">
        <v>78</v>
      </c>
      <c r="E123">
        <v>5</v>
      </c>
      <c r="F123">
        <v>1</v>
      </c>
    </row>
    <row r="124" spans="1:6" hidden="1" x14ac:dyDescent="0.25">
      <c r="A124">
        <v>1</v>
      </c>
      <c r="B124">
        <v>205</v>
      </c>
      <c r="C124" t="s">
        <v>33</v>
      </c>
      <c r="D124" t="s">
        <v>78</v>
      </c>
      <c r="E124">
        <v>6</v>
      </c>
      <c r="F124">
        <v>-3</v>
      </c>
    </row>
    <row r="125" spans="1:6" hidden="1" x14ac:dyDescent="0.25">
      <c r="A125">
        <v>1</v>
      </c>
      <c r="B125">
        <v>205</v>
      </c>
      <c r="C125" t="s">
        <v>33</v>
      </c>
      <c r="D125" t="s">
        <v>78</v>
      </c>
      <c r="E125">
        <v>7</v>
      </c>
      <c r="F125">
        <v>0</v>
      </c>
    </row>
    <row r="126" spans="1:6" hidden="1" x14ac:dyDescent="0.25">
      <c r="A126">
        <v>1</v>
      </c>
      <c r="B126">
        <v>205</v>
      </c>
      <c r="C126" t="s">
        <v>33</v>
      </c>
      <c r="D126" t="s">
        <v>78</v>
      </c>
      <c r="E126">
        <v>8</v>
      </c>
      <c r="F126">
        <v>-1</v>
      </c>
    </row>
    <row r="127" spans="1:6" hidden="1" x14ac:dyDescent="0.25">
      <c r="A127">
        <v>1</v>
      </c>
      <c r="B127">
        <v>205</v>
      </c>
      <c r="C127" t="s">
        <v>33</v>
      </c>
      <c r="D127" t="s">
        <v>78</v>
      </c>
      <c r="E127">
        <v>9</v>
      </c>
      <c r="F127">
        <v>-2</v>
      </c>
    </row>
    <row r="128" spans="1:6" hidden="1" x14ac:dyDescent="0.25">
      <c r="A128">
        <v>1</v>
      </c>
      <c r="B128">
        <v>205</v>
      </c>
      <c r="C128" t="s">
        <v>33</v>
      </c>
      <c r="D128" t="s">
        <v>78</v>
      </c>
      <c r="E128">
        <v>10</v>
      </c>
      <c r="F128">
        <v>-2</v>
      </c>
    </row>
    <row r="129" spans="1:6" hidden="1" x14ac:dyDescent="0.25">
      <c r="A129">
        <v>1</v>
      </c>
      <c r="B129">
        <v>208</v>
      </c>
      <c r="C129" t="s">
        <v>29</v>
      </c>
      <c r="D129" t="s">
        <v>74</v>
      </c>
      <c r="E129">
        <v>1</v>
      </c>
      <c r="F129">
        <v>-2</v>
      </c>
    </row>
    <row r="130" spans="1:6" hidden="1" x14ac:dyDescent="0.25">
      <c r="A130">
        <v>1</v>
      </c>
      <c r="B130">
        <v>208</v>
      </c>
      <c r="C130" t="s">
        <v>29</v>
      </c>
      <c r="D130" t="s">
        <v>74</v>
      </c>
      <c r="E130">
        <v>2</v>
      </c>
      <c r="F130">
        <v>2</v>
      </c>
    </row>
    <row r="131" spans="1:6" hidden="1" x14ac:dyDescent="0.25">
      <c r="A131">
        <v>1</v>
      </c>
      <c r="B131">
        <v>208</v>
      </c>
      <c r="C131" t="s">
        <v>29</v>
      </c>
      <c r="D131" t="s">
        <v>74</v>
      </c>
      <c r="E131">
        <v>3</v>
      </c>
      <c r="F131">
        <v>-3</v>
      </c>
    </row>
    <row r="132" spans="1:6" hidden="1" x14ac:dyDescent="0.25">
      <c r="A132">
        <v>1</v>
      </c>
      <c r="B132">
        <v>208</v>
      </c>
      <c r="C132" t="s">
        <v>29</v>
      </c>
      <c r="D132" t="s">
        <v>74</v>
      </c>
      <c r="E132">
        <v>4</v>
      </c>
      <c r="F132">
        <v>1</v>
      </c>
    </row>
    <row r="133" spans="1:6" hidden="1" x14ac:dyDescent="0.25">
      <c r="A133">
        <v>1</v>
      </c>
      <c r="B133">
        <v>208</v>
      </c>
      <c r="C133" t="s">
        <v>29</v>
      </c>
      <c r="D133" t="s">
        <v>74</v>
      </c>
      <c r="E133">
        <v>5</v>
      </c>
      <c r="F133">
        <v>-1</v>
      </c>
    </row>
    <row r="134" spans="1:6" hidden="1" x14ac:dyDescent="0.25">
      <c r="A134">
        <v>1</v>
      </c>
      <c r="B134">
        <v>208</v>
      </c>
      <c r="C134" t="s">
        <v>29</v>
      </c>
      <c r="D134" t="s">
        <v>74</v>
      </c>
      <c r="E134">
        <v>6</v>
      </c>
      <c r="F134">
        <v>-3</v>
      </c>
    </row>
    <row r="135" spans="1:6" hidden="1" x14ac:dyDescent="0.25">
      <c r="A135">
        <v>1</v>
      </c>
      <c r="B135">
        <v>208</v>
      </c>
      <c r="C135" t="s">
        <v>29</v>
      </c>
      <c r="D135" t="s">
        <v>74</v>
      </c>
      <c r="E135">
        <v>7</v>
      </c>
      <c r="F135">
        <v>2</v>
      </c>
    </row>
    <row r="136" spans="1:6" hidden="1" x14ac:dyDescent="0.25">
      <c r="A136">
        <v>1</v>
      </c>
      <c r="B136">
        <v>208</v>
      </c>
      <c r="C136" t="s">
        <v>29</v>
      </c>
      <c r="D136" t="s">
        <v>74</v>
      </c>
      <c r="E136">
        <v>8</v>
      </c>
      <c r="F136">
        <v>3</v>
      </c>
    </row>
    <row r="137" spans="1:6" hidden="1" x14ac:dyDescent="0.25">
      <c r="A137">
        <v>1</v>
      </c>
      <c r="B137">
        <v>208</v>
      </c>
      <c r="C137" t="s">
        <v>29</v>
      </c>
      <c r="D137" t="s">
        <v>74</v>
      </c>
      <c r="E137">
        <v>9</v>
      </c>
      <c r="F137">
        <v>-1</v>
      </c>
    </row>
    <row r="138" spans="1:6" hidden="1" x14ac:dyDescent="0.25">
      <c r="A138">
        <v>1</v>
      </c>
      <c r="B138">
        <v>208</v>
      </c>
      <c r="C138" t="s">
        <v>29</v>
      </c>
      <c r="D138" t="s">
        <v>74</v>
      </c>
      <c r="E138">
        <v>10</v>
      </c>
      <c r="F138">
        <v>2</v>
      </c>
    </row>
    <row r="139" spans="1:6" x14ac:dyDescent="0.25">
      <c r="A139">
        <v>1</v>
      </c>
      <c r="B139">
        <v>208</v>
      </c>
      <c r="C139" t="s">
        <v>29</v>
      </c>
      <c r="D139" t="s">
        <v>78</v>
      </c>
      <c r="E139">
        <v>1</v>
      </c>
      <c r="F139">
        <v>2</v>
      </c>
    </row>
    <row r="140" spans="1:6" hidden="1" x14ac:dyDescent="0.25">
      <c r="A140">
        <v>1</v>
      </c>
      <c r="B140">
        <v>208</v>
      </c>
      <c r="C140" t="s">
        <v>29</v>
      </c>
      <c r="D140" t="s">
        <v>78</v>
      </c>
      <c r="E140">
        <v>2</v>
      </c>
      <c r="F140">
        <v>1</v>
      </c>
    </row>
    <row r="141" spans="1:6" hidden="1" x14ac:dyDescent="0.25">
      <c r="A141">
        <v>1</v>
      </c>
      <c r="B141">
        <v>208</v>
      </c>
      <c r="C141" t="s">
        <v>29</v>
      </c>
      <c r="D141" t="s">
        <v>78</v>
      </c>
      <c r="E141">
        <v>3</v>
      </c>
      <c r="F141">
        <v>2</v>
      </c>
    </row>
    <row r="142" spans="1:6" hidden="1" x14ac:dyDescent="0.25">
      <c r="A142">
        <v>1</v>
      </c>
      <c r="B142">
        <v>208</v>
      </c>
      <c r="C142" t="s">
        <v>29</v>
      </c>
      <c r="D142" t="s">
        <v>78</v>
      </c>
      <c r="E142">
        <v>4</v>
      </c>
      <c r="F142">
        <v>0</v>
      </c>
    </row>
    <row r="143" spans="1:6" hidden="1" x14ac:dyDescent="0.25">
      <c r="A143">
        <v>1</v>
      </c>
      <c r="B143">
        <v>208</v>
      </c>
      <c r="C143" t="s">
        <v>29</v>
      </c>
      <c r="D143" t="s">
        <v>78</v>
      </c>
      <c r="E143">
        <v>5</v>
      </c>
      <c r="F143">
        <v>-2</v>
      </c>
    </row>
    <row r="144" spans="1:6" hidden="1" x14ac:dyDescent="0.25">
      <c r="A144">
        <v>1</v>
      </c>
      <c r="B144">
        <v>208</v>
      </c>
      <c r="C144" t="s">
        <v>29</v>
      </c>
      <c r="D144" t="s">
        <v>78</v>
      </c>
      <c r="E144">
        <v>6</v>
      </c>
      <c r="F144">
        <v>-3</v>
      </c>
    </row>
    <row r="145" spans="1:6" hidden="1" x14ac:dyDescent="0.25">
      <c r="A145">
        <v>1</v>
      </c>
      <c r="B145">
        <v>208</v>
      </c>
      <c r="C145" t="s">
        <v>29</v>
      </c>
      <c r="D145" t="s">
        <v>78</v>
      </c>
      <c r="E145">
        <v>7</v>
      </c>
      <c r="F145">
        <v>0</v>
      </c>
    </row>
    <row r="146" spans="1:6" hidden="1" x14ac:dyDescent="0.25">
      <c r="A146">
        <v>1</v>
      </c>
      <c r="B146">
        <v>208</v>
      </c>
      <c r="C146" t="s">
        <v>29</v>
      </c>
      <c r="D146" t="s">
        <v>78</v>
      </c>
      <c r="E146">
        <v>8</v>
      </c>
      <c r="F146">
        <v>-1</v>
      </c>
    </row>
    <row r="147" spans="1:6" hidden="1" x14ac:dyDescent="0.25">
      <c r="A147">
        <v>1</v>
      </c>
      <c r="B147">
        <v>208</v>
      </c>
      <c r="C147" t="s">
        <v>29</v>
      </c>
      <c r="D147" t="s">
        <v>78</v>
      </c>
      <c r="E147">
        <v>9</v>
      </c>
      <c r="F147">
        <v>-3</v>
      </c>
    </row>
    <row r="148" spans="1:6" hidden="1" x14ac:dyDescent="0.25">
      <c r="A148">
        <v>1</v>
      </c>
      <c r="B148">
        <v>208</v>
      </c>
      <c r="C148" t="s">
        <v>29</v>
      </c>
      <c r="D148" t="s">
        <v>78</v>
      </c>
      <c r="E148">
        <v>10</v>
      </c>
      <c r="F148">
        <v>-1</v>
      </c>
    </row>
    <row r="149" spans="1:6" hidden="1" x14ac:dyDescent="0.25">
      <c r="A149">
        <v>1</v>
      </c>
      <c r="B149">
        <v>220</v>
      </c>
      <c r="C149" t="s">
        <v>32</v>
      </c>
      <c r="D149" t="s">
        <v>74</v>
      </c>
      <c r="E149">
        <v>1</v>
      </c>
      <c r="F149">
        <v>0</v>
      </c>
    </row>
    <row r="150" spans="1:6" hidden="1" x14ac:dyDescent="0.25">
      <c r="A150">
        <v>1</v>
      </c>
      <c r="B150">
        <v>220</v>
      </c>
      <c r="C150" t="s">
        <v>32</v>
      </c>
      <c r="D150" t="s">
        <v>74</v>
      </c>
      <c r="E150">
        <v>2</v>
      </c>
      <c r="F150">
        <v>0</v>
      </c>
    </row>
    <row r="151" spans="1:6" hidden="1" x14ac:dyDescent="0.25">
      <c r="A151">
        <v>1</v>
      </c>
      <c r="B151">
        <v>220</v>
      </c>
      <c r="C151" t="s">
        <v>32</v>
      </c>
      <c r="D151" t="s">
        <v>74</v>
      </c>
      <c r="E151">
        <v>3</v>
      </c>
      <c r="F151">
        <v>-1</v>
      </c>
    </row>
    <row r="152" spans="1:6" hidden="1" x14ac:dyDescent="0.25">
      <c r="A152">
        <v>1</v>
      </c>
      <c r="B152">
        <v>220</v>
      </c>
      <c r="C152" t="s">
        <v>32</v>
      </c>
      <c r="D152" t="s">
        <v>74</v>
      </c>
      <c r="E152">
        <v>4</v>
      </c>
      <c r="F152">
        <v>2</v>
      </c>
    </row>
    <row r="153" spans="1:6" hidden="1" x14ac:dyDescent="0.25">
      <c r="A153">
        <v>1</v>
      </c>
      <c r="B153">
        <v>220</v>
      </c>
      <c r="C153" t="s">
        <v>32</v>
      </c>
      <c r="D153" t="s">
        <v>74</v>
      </c>
      <c r="E153">
        <v>5</v>
      </c>
      <c r="F153">
        <v>1</v>
      </c>
    </row>
    <row r="154" spans="1:6" hidden="1" x14ac:dyDescent="0.25">
      <c r="A154">
        <v>1</v>
      </c>
      <c r="B154">
        <v>220</v>
      </c>
      <c r="C154" t="s">
        <v>32</v>
      </c>
      <c r="D154" t="s">
        <v>74</v>
      </c>
      <c r="E154">
        <v>6</v>
      </c>
      <c r="F154">
        <v>0</v>
      </c>
    </row>
    <row r="155" spans="1:6" hidden="1" x14ac:dyDescent="0.25">
      <c r="A155">
        <v>1</v>
      </c>
      <c r="B155">
        <v>220</v>
      </c>
      <c r="C155" t="s">
        <v>32</v>
      </c>
      <c r="D155" t="s">
        <v>74</v>
      </c>
      <c r="E155">
        <v>7</v>
      </c>
      <c r="F155">
        <v>-3</v>
      </c>
    </row>
    <row r="156" spans="1:6" hidden="1" x14ac:dyDescent="0.25">
      <c r="A156">
        <v>1</v>
      </c>
      <c r="B156">
        <v>220</v>
      </c>
      <c r="C156" t="s">
        <v>32</v>
      </c>
      <c r="D156" t="s">
        <v>74</v>
      </c>
      <c r="E156">
        <v>8</v>
      </c>
      <c r="F156">
        <v>-2</v>
      </c>
    </row>
    <row r="157" spans="1:6" hidden="1" x14ac:dyDescent="0.25">
      <c r="A157">
        <v>1</v>
      </c>
      <c r="B157">
        <v>220</v>
      </c>
      <c r="C157" t="s">
        <v>32</v>
      </c>
      <c r="D157" t="s">
        <v>74</v>
      </c>
      <c r="E157">
        <v>9</v>
      </c>
      <c r="F157">
        <v>-2</v>
      </c>
    </row>
    <row r="158" spans="1:6" hidden="1" x14ac:dyDescent="0.25">
      <c r="A158">
        <v>1</v>
      </c>
      <c r="B158">
        <v>220</v>
      </c>
      <c r="C158" t="s">
        <v>32</v>
      </c>
      <c r="D158" t="s">
        <v>74</v>
      </c>
      <c r="E158">
        <v>10</v>
      </c>
      <c r="F158">
        <v>-2</v>
      </c>
    </row>
    <row r="159" spans="1:6" x14ac:dyDescent="0.25">
      <c r="A159">
        <v>1</v>
      </c>
      <c r="B159">
        <v>220</v>
      </c>
      <c r="C159" t="s">
        <v>32</v>
      </c>
      <c r="D159" t="s">
        <v>78</v>
      </c>
      <c r="E159">
        <v>1</v>
      </c>
      <c r="F159">
        <v>1</v>
      </c>
    </row>
    <row r="160" spans="1:6" hidden="1" x14ac:dyDescent="0.25">
      <c r="A160">
        <v>1</v>
      </c>
      <c r="B160">
        <v>220</v>
      </c>
      <c r="C160" t="s">
        <v>32</v>
      </c>
      <c r="D160" t="s">
        <v>78</v>
      </c>
      <c r="E160">
        <v>2</v>
      </c>
      <c r="F160">
        <v>2</v>
      </c>
    </row>
    <row r="161" spans="1:6" hidden="1" x14ac:dyDescent="0.25">
      <c r="A161">
        <v>1</v>
      </c>
      <c r="B161">
        <v>220</v>
      </c>
      <c r="C161" t="s">
        <v>32</v>
      </c>
      <c r="D161" t="s">
        <v>78</v>
      </c>
      <c r="E161">
        <v>3</v>
      </c>
      <c r="F161">
        <v>1</v>
      </c>
    </row>
    <row r="162" spans="1:6" hidden="1" x14ac:dyDescent="0.25">
      <c r="A162">
        <v>1</v>
      </c>
      <c r="B162">
        <v>220</v>
      </c>
      <c r="C162" t="s">
        <v>32</v>
      </c>
      <c r="D162" t="s">
        <v>78</v>
      </c>
      <c r="E162">
        <v>4</v>
      </c>
      <c r="F162">
        <v>2</v>
      </c>
    </row>
    <row r="163" spans="1:6" hidden="1" x14ac:dyDescent="0.25">
      <c r="A163">
        <v>1</v>
      </c>
      <c r="B163">
        <v>220</v>
      </c>
      <c r="C163" t="s">
        <v>32</v>
      </c>
      <c r="D163" t="s">
        <v>78</v>
      </c>
      <c r="E163">
        <v>5</v>
      </c>
      <c r="F163">
        <v>-1</v>
      </c>
    </row>
    <row r="164" spans="1:6" hidden="1" x14ac:dyDescent="0.25">
      <c r="A164">
        <v>1</v>
      </c>
      <c r="B164">
        <v>220</v>
      </c>
      <c r="C164" t="s">
        <v>32</v>
      </c>
      <c r="D164" t="s">
        <v>78</v>
      </c>
      <c r="E164">
        <v>6</v>
      </c>
      <c r="F164">
        <v>0</v>
      </c>
    </row>
    <row r="165" spans="1:6" hidden="1" x14ac:dyDescent="0.25">
      <c r="A165">
        <v>1</v>
      </c>
      <c r="B165">
        <v>220</v>
      </c>
      <c r="C165" t="s">
        <v>32</v>
      </c>
      <c r="D165" t="s">
        <v>78</v>
      </c>
      <c r="E165">
        <v>7</v>
      </c>
      <c r="F165">
        <v>-3</v>
      </c>
    </row>
    <row r="166" spans="1:6" hidden="1" x14ac:dyDescent="0.25">
      <c r="A166">
        <v>1</v>
      </c>
      <c r="B166">
        <v>220</v>
      </c>
      <c r="C166" t="s">
        <v>32</v>
      </c>
      <c r="D166" t="s">
        <v>78</v>
      </c>
      <c r="E166">
        <v>8</v>
      </c>
      <c r="F166">
        <v>-2</v>
      </c>
    </row>
    <row r="167" spans="1:6" hidden="1" x14ac:dyDescent="0.25">
      <c r="A167">
        <v>1</v>
      </c>
      <c r="B167">
        <v>220</v>
      </c>
      <c r="C167" t="s">
        <v>32</v>
      </c>
      <c r="D167" t="s">
        <v>78</v>
      </c>
      <c r="E167">
        <v>9</v>
      </c>
      <c r="F167">
        <v>-2</v>
      </c>
    </row>
    <row r="168" spans="1:6" hidden="1" x14ac:dyDescent="0.25">
      <c r="A168">
        <v>1</v>
      </c>
      <c r="B168">
        <v>220</v>
      </c>
      <c r="C168" t="s">
        <v>32</v>
      </c>
      <c r="D168" t="s">
        <v>78</v>
      </c>
      <c r="E168">
        <v>10</v>
      </c>
      <c r="F168">
        <v>-2</v>
      </c>
    </row>
    <row r="169" spans="1:6" hidden="1" x14ac:dyDescent="0.25">
      <c r="A169">
        <v>1</v>
      </c>
      <c r="B169">
        <v>221</v>
      </c>
      <c r="C169" t="s">
        <v>28</v>
      </c>
      <c r="D169" t="s">
        <v>74</v>
      </c>
      <c r="E169">
        <v>1</v>
      </c>
      <c r="F169">
        <v>0</v>
      </c>
    </row>
    <row r="170" spans="1:6" hidden="1" x14ac:dyDescent="0.25">
      <c r="A170">
        <v>1</v>
      </c>
      <c r="B170">
        <v>221</v>
      </c>
      <c r="C170" t="s">
        <v>28</v>
      </c>
      <c r="D170" t="s">
        <v>74</v>
      </c>
      <c r="E170">
        <v>2</v>
      </c>
      <c r="F170">
        <v>0</v>
      </c>
    </row>
    <row r="171" spans="1:6" hidden="1" x14ac:dyDescent="0.25">
      <c r="A171">
        <v>1</v>
      </c>
      <c r="B171">
        <v>221</v>
      </c>
      <c r="C171" t="s">
        <v>28</v>
      </c>
      <c r="D171" t="s">
        <v>74</v>
      </c>
      <c r="E171">
        <v>3</v>
      </c>
      <c r="F171">
        <v>-2</v>
      </c>
    </row>
    <row r="172" spans="1:6" hidden="1" x14ac:dyDescent="0.25">
      <c r="A172">
        <v>1</v>
      </c>
      <c r="B172">
        <v>221</v>
      </c>
      <c r="C172" t="s">
        <v>28</v>
      </c>
      <c r="D172" t="s">
        <v>74</v>
      </c>
      <c r="E172">
        <v>4</v>
      </c>
      <c r="F172">
        <v>-2</v>
      </c>
    </row>
    <row r="173" spans="1:6" hidden="1" x14ac:dyDescent="0.25">
      <c r="A173">
        <v>1</v>
      </c>
      <c r="B173">
        <v>221</v>
      </c>
      <c r="C173" t="s">
        <v>28</v>
      </c>
      <c r="D173" t="s">
        <v>74</v>
      </c>
      <c r="E173">
        <v>5</v>
      </c>
      <c r="F173">
        <v>-2</v>
      </c>
    </row>
    <row r="174" spans="1:6" hidden="1" x14ac:dyDescent="0.25">
      <c r="A174">
        <v>1</v>
      </c>
      <c r="B174">
        <v>221</v>
      </c>
      <c r="C174" t="s">
        <v>28</v>
      </c>
      <c r="D174" t="s">
        <v>74</v>
      </c>
      <c r="E174">
        <v>6</v>
      </c>
      <c r="F174">
        <v>-2</v>
      </c>
    </row>
    <row r="175" spans="1:6" hidden="1" x14ac:dyDescent="0.25">
      <c r="A175">
        <v>1</v>
      </c>
      <c r="B175">
        <v>221</v>
      </c>
      <c r="C175" t="s">
        <v>28</v>
      </c>
      <c r="D175" t="s">
        <v>74</v>
      </c>
      <c r="E175">
        <v>7</v>
      </c>
      <c r="F175">
        <v>-2</v>
      </c>
    </row>
    <row r="176" spans="1:6" hidden="1" x14ac:dyDescent="0.25">
      <c r="A176">
        <v>1</v>
      </c>
      <c r="B176">
        <v>221</v>
      </c>
      <c r="C176" t="s">
        <v>28</v>
      </c>
      <c r="D176" t="s">
        <v>74</v>
      </c>
      <c r="E176">
        <v>8</v>
      </c>
      <c r="F176">
        <v>2</v>
      </c>
    </row>
    <row r="177" spans="1:6" hidden="1" x14ac:dyDescent="0.25">
      <c r="A177">
        <v>1</v>
      </c>
      <c r="B177">
        <v>221</v>
      </c>
      <c r="C177" t="s">
        <v>28</v>
      </c>
      <c r="D177" t="s">
        <v>74</v>
      </c>
      <c r="E177">
        <v>9</v>
      </c>
      <c r="F177">
        <v>0</v>
      </c>
    </row>
    <row r="178" spans="1:6" hidden="1" x14ac:dyDescent="0.25">
      <c r="A178">
        <v>1</v>
      </c>
      <c r="B178">
        <v>221</v>
      </c>
      <c r="C178" t="s">
        <v>28</v>
      </c>
      <c r="D178" t="s">
        <v>74</v>
      </c>
      <c r="E178">
        <v>10</v>
      </c>
      <c r="F178">
        <v>-1</v>
      </c>
    </row>
    <row r="179" spans="1:6" x14ac:dyDescent="0.25">
      <c r="A179">
        <v>1</v>
      </c>
      <c r="B179">
        <v>221</v>
      </c>
      <c r="C179" t="s">
        <v>28</v>
      </c>
      <c r="D179" t="s">
        <v>78</v>
      </c>
      <c r="E179">
        <v>1</v>
      </c>
      <c r="F179">
        <v>-1</v>
      </c>
    </row>
    <row r="180" spans="1:6" hidden="1" x14ac:dyDescent="0.25">
      <c r="A180">
        <v>1</v>
      </c>
      <c r="B180">
        <v>221</v>
      </c>
      <c r="C180" t="s">
        <v>28</v>
      </c>
      <c r="D180" t="s">
        <v>78</v>
      </c>
      <c r="E180">
        <v>2</v>
      </c>
      <c r="F180">
        <v>0</v>
      </c>
    </row>
    <row r="181" spans="1:6" hidden="1" x14ac:dyDescent="0.25">
      <c r="A181">
        <v>1</v>
      </c>
      <c r="B181">
        <v>221</v>
      </c>
      <c r="C181" t="s">
        <v>28</v>
      </c>
      <c r="D181" t="s">
        <v>78</v>
      </c>
      <c r="E181">
        <v>3</v>
      </c>
      <c r="F181">
        <v>1</v>
      </c>
    </row>
    <row r="182" spans="1:6" hidden="1" x14ac:dyDescent="0.25">
      <c r="A182">
        <v>1</v>
      </c>
      <c r="B182">
        <v>221</v>
      </c>
      <c r="C182" t="s">
        <v>28</v>
      </c>
      <c r="D182" t="s">
        <v>78</v>
      </c>
      <c r="E182">
        <v>4</v>
      </c>
      <c r="F182">
        <v>-1</v>
      </c>
    </row>
    <row r="183" spans="1:6" hidden="1" x14ac:dyDescent="0.25">
      <c r="A183">
        <v>1</v>
      </c>
      <c r="B183">
        <v>221</v>
      </c>
      <c r="C183" t="s">
        <v>28</v>
      </c>
      <c r="D183" t="s">
        <v>78</v>
      </c>
      <c r="E183">
        <v>5</v>
      </c>
      <c r="F183">
        <v>1</v>
      </c>
    </row>
    <row r="184" spans="1:6" hidden="1" x14ac:dyDescent="0.25">
      <c r="A184">
        <v>1</v>
      </c>
      <c r="B184">
        <v>221</v>
      </c>
      <c r="C184" t="s">
        <v>28</v>
      </c>
      <c r="D184" t="s">
        <v>78</v>
      </c>
      <c r="E184">
        <v>6</v>
      </c>
      <c r="F184">
        <v>1</v>
      </c>
    </row>
    <row r="185" spans="1:6" hidden="1" x14ac:dyDescent="0.25">
      <c r="A185">
        <v>1</v>
      </c>
      <c r="B185">
        <v>221</v>
      </c>
      <c r="C185" t="s">
        <v>28</v>
      </c>
      <c r="D185" t="s">
        <v>78</v>
      </c>
      <c r="E185">
        <v>7</v>
      </c>
      <c r="F185">
        <v>-1</v>
      </c>
    </row>
    <row r="186" spans="1:6" hidden="1" x14ac:dyDescent="0.25">
      <c r="A186">
        <v>1</v>
      </c>
      <c r="B186">
        <v>221</v>
      </c>
      <c r="C186" t="s">
        <v>28</v>
      </c>
      <c r="D186" t="s">
        <v>78</v>
      </c>
      <c r="E186">
        <v>8</v>
      </c>
      <c r="F186">
        <v>-1</v>
      </c>
    </row>
    <row r="187" spans="1:6" hidden="1" x14ac:dyDescent="0.25">
      <c r="A187">
        <v>1</v>
      </c>
      <c r="B187">
        <v>221</v>
      </c>
      <c r="C187" t="s">
        <v>28</v>
      </c>
      <c r="D187" t="s">
        <v>78</v>
      </c>
      <c r="E187">
        <v>9</v>
      </c>
      <c r="F187">
        <v>-2</v>
      </c>
    </row>
    <row r="188" spans="1:6" hidden="1" x14ac:dyDescent="0.25">
      <c r="A188">
        <v>1</v>
      </c>
      <c r="B188">
        <v>221</v>
      </c>
      <c r="C188" t="s">
        <v>28</v>
      </c>
      <c r="D188" t="s">
        <v>78</v>
      </c>
      <c r="E188">
        <v>10</v>
      </c>
      <c r="F188">
        <v>-1</v>
      </c>
    </row>
    <row r="189" spans="1:6" hidden="1" x14ac:dyDescent="0.25">
      <c r="A189">
        <v>1</v>
      </c>
      <c r="B189">
        <v>227</v>
      </c>
      <c r="C189" t="s">
        <v>43</v>
      </c>
      <c r="D189" t="s">
        <v>74</v>
      </c>
      <c r="E189">
        <v>1</v>
      </c>
      <c r="F189">
        <v>-3</v>
      </c>
    </row>
    <row r="190" spans="1:6" hidden="1" x14ac:dyDescent="0.25">
      <c r="A190">
        <v>1</v>
      </c>
      <c r="B190">
        <v>227</v>
      </c>
      <c r="C190" t="s">
        <v>43</v>
      </c>
      <c r="D190" t="s">
        <v>74</v>
      </c>
      <c r="E190">
        <v>2</v>
      </c>
      <c r="F190">
        <v>-3</v>
      </c>
    </row>
    <row r="191" spans="1:6" hidden="1" x14ac:dyDescent="0.25">
      <c r="A191">
        <v>1</v>
      </c>
      <c r="B191">
        <v>227</v>
      </c>
      <c r="C191" t="s">
        <v>43</v>
      </c>
      <c r="D191" t="s">
        <v>74</v>
      </c>
      <c r="E191">
        <v>3</v>
      </c>
      <c r="F191">
        <v>-3</v>
      </c>
    </row>
    <row r="192" spans="1:6" hidden="1" x14ac:dyDescent="0.25">
      <c r="A192">
        <v>1</v>
      </c>
      <c r="B192">
        <v>227</v>
      </c>
      <c r="C192" t="s">
        <v>43</v>
      </c>
      <c r="D192" t="s">
        <v>74</v>
      </c>
      <c r="E192">
        <v>4</v>
      </c>
      <c r="F192">
        <v>-3</v>
      </c>
    </row>
    <row r="193" spans="1:6" hidden="1" x14ac:dyDescent="0.25">
      <c r="A193">
        <v>1</v>
      </c>
      <c r="B193">
        <v>227</v>
      </c>
      <c r="C193" t="s">
        <v>43</v>
      </c>
      <c r="D193" t="s">
        <v>74</v>
      </c>
      <c r="E193">
        <v>5</v>
      </c>
      <c r="F193">
        <v>-3</v>
      </c>
    </row>
    <row r="194" spans="1:6" hidden="1" x14ac:dyDescent="0.25">
      <c r="A194">
        <v>1</v>
      </c>
      <c r="B194">
        <v>227</v>
      </c>
      <c r="C194" t="s">
        <v>43</v>
      </c>
      <c r="D194" t="s">
        <v>74</v>
      </c>
      <c r="E194">
        <v>6</v>
      </c>
      <c r="F194">
        <v>-3</v>
      </c>
    </row>
    <row r="195" spans="1:6" hidden="1" x14ac:dyDescent="0.25">
      <c r="A195">
        <v>1</v>
      </c>
      <c r="B195">
        <v>227</v>
      </c>
      <c r="C195" t="s">
        <v>43</v>
      </c>
      <c r="D195" t="s">
        <v>74</v>
      </c>
      <c r="E195">
        <v>7</v>
      </c>
      <c r="F195">
        <v>-3</v>
      </c>
    </row>
    <row r="196" spans="1:6" hidden="1" x14ac:dyDescent="0.25">
      <c r="A196">
        <v>1</v>
      </c>
      <c r="B196">
        <v>227</v>
      </c>
      <c r="C196" t="s">
        <v>43</v>
      </c>
      <c r="D196" t="s">
        <v>74</v>
      </c>
      <c r="E196">
        <v>8</v>
      </c>
      <c r="F196">
        <v>3</v>
      </c>
    </row>
    <row r="197" spans="1:6" hidden="1" x14ac:dyDescent="0.25">
      <c r="A197">
        <v>1</v>
      </c>
      <c r="B197">
        <v>227</v>
      </c>
      <c r="C197" t="s">
        <v>43</v>
      </c>
      <c r="D197" t="s">
        <v>74</v>
      </c>
      <c r="E197">
        <v>9</v>
      </c>
      <c r="F197">
        <v>-3</v>
      </c>
    </row>
    <row r="198" spans="1:6" hidden="1" x14ac:dyDescent="0.25">
      <c r="A198">
        <v>1</v>
      </c>
      <c r="B198">
        <v>227</v>
      </c>
      <c r="C198" t="s">
        <v>43</v>
      </c>
      <c r="D198" t="s">
        <v>74</v>
      </c>
      <c r="E198">
        <v>10</v>
      </c>
      <c r="F198">
        <v>3</v>
      </c>
    </row>
    <row r="199" spans="1:6" x14ac:dyDescent="0.25">
      <c r="A199">
        <v>1</v>
      </c>
      <c r="B199">
        <v>227</v>
      </c>
      <c r="C199" t="s">
        <v>43</v>
      </c>
      <c r="D199" t="s">
        <v>78</v>
      </c>
      <c r="E199">
        <v>1</v>
      </c>
      <c r="F199">
        <v>1</v>
      </c>
    </row>
    <row r="200" spans="1:6" hidden="1" x14ac:dyDescent="0.25">
      <c r="A200">
        <v>1</v>
      </c>
      <c r="B200">
        <v>227</v>
      </c>
      <c r="C200" t="s">
        <v>43</v>
      </c>
      <c r="D200" t="s">
        <v>78</v>
      </c>
      <c r="E200">
        <v>2</v>
      </c>
      <c r="F200">
        <v>2</v>
      </c>
    </row>
    <row r="201" spans="1:6" hidden="1" x14ac:dyDescent="0.25">
      <c r="A201">
        <v>1</v>
      </c>
      <c r="B201">
        <v>227</v>
      </c>
      <c r="C201" t="s">
        <v>43</v>
      </c>
      <c r="D201" t="s">
        <v>78</v>
      </c>
      <c r="E201">
        <v>3</v>
      </c>
      <c r="F201">
        <v>1</v>
      </c>
    </row>
    <row r="202" spans="1:6" hidden="1" x14ac:dyDescent="0.25">
      <c r="A202">
        <v>1</v>
      </c>
      <c r="B202">
        <v>227</v>
      </c>
      <c r="C202" t="s">
        <v>43</v>
      </c>
      <c r="D202" t="s">
        <v>78</v>
      </c>
      <c r="E202">
        <v>4</v>
      </c>
      <c r="F202">
        <v>3</v>
      </c>
    </row>
    <row r="203" spans="1:6" hidden="1" x14ac:dyDescent="0.25">
      <c r="A203">
        <v>1</v>
      </c>
      <c r="B203">
        <v>227</v>
      </c>
      <c r="C203" t="s">
        <v>43</v>
      </c>
      <c r="D203" t="s">
        <v>78</v>
      </c>
      <c r="E203">
        <v>5</v>
      </c>
      <c r="F203">
        <v>1</v>
      </c>
    </row>
    <row r="204" spans="1:6" hidden="1" x14ac:dyDescent="0.25">
      <c r="A204">
        <v>1</v>
      </c>
      <c r="B204">
        <v>227</v>
      </c>
      <c r="C204" t="s">
        <v>43</v>
      </c>
      <c r="D204" t="s">
        <v>78</v>
      </c>
      <c r="E204">
        <v>6</v>
      </c>
      <c r="F204">
        <v>-3</v>
      </c>
    </row>
    <row r="205" spans="1:6" hidden="1" x14ac:dyDescent="0.25">
      <c r="A205">
        <v>1</v>
      </c>
      <c r="B205">
        <v>227</v>
      </c>
      <c r="C205" t="s">
        <v>43</v>
      </c>
      <c r="D205" t="s">
        <v>78</v>
      </c>
      <c r="E205">
        <v>7</v>
      </c>
      <c r="F205">
        <v>0</v>
      </c>
    </row>
    <row r="206" spans="1:6" hidden="1" x14ac:dyDescent="0.25">
      <c r="A206">
        <v>1</v>
      </c>
      <c r="B206">
        <v>227</v>
      </c>
      <c r="C206" t="s">
        <v>43</v>
      </c>
      <c r="D206" t="s">
        <v>78</v>
      </c>
      <c r="E206">
        <v>8</v>
      </c>
      <c r="F206">
        <v>0</v>
      </c>
    </row>
    <row r="207" spans="1:6" hidden="1" x14ac:dyDescent="0.25">
      <c r="A207">
        <v>1</v>
      </c>
      <c r="B207">
        <v>227</v>
      </c>
      <c r="C207" t="s">
        <v>43</v>
      </c>
      <c r="D207" t="s">
        <v>78</v>
      </c>
      <c r="E207">
        <v>9</v>
      </c>
      <c r="F207">
        <v>0</v>
      </c>
    </row>
    <row r="208" spans="1:6" hidden="1" x14ac:dyDescent="0.25">
      <c r="A208">
        <v>1</v>
      </c>
      <c r="B208">
        <v>227</v>
      </c>
      <c r="C208" t="s">
        <v>43</v>
      </c>
      <c r="D208" t="s">
        <v>78</v>
      </c>
      <c r="E208">
        <v>10</v>
      </c>
      <c r="F208">
        <v>-2</v>
      </c>
    </row>
    <row r="209" spans="1:6" hidden="1" x14ac:dyDescent="0.25">
      <c r="A209">
        <v>1</v>
      </c>
      <c r="B209">
        <v>233</v>
      </c>
      <c r="C209" t="s">
        <v>35</v>
      </c>
      <c r="D209" t="s">
        <v>74</v>
      </c>
      <c r="E209">
        <v>1</v>
      </c>
      <c r="F209">
        <v>-2</v>
      </c>
    </row>
    <row r="210" spans="1:6" hidden="1" x14ac:dyDescent="0.25">
      <c r="A210">
        <v>1</v>
      </c>
      <c r="B210">
        <v>233</v>
      </c>
      <c r="C210" t="s">
        <v>35</v>
      </c>
      <c r="D210" t="s">
        <v>74</v>
      </c>
      <c r="E210">
        <v>2</v>
      </c>
      <c r="F210">
        <v>-3</v>
      </c>
    </row>
    <row r="211" spans="1:6" hidden="1" x14ac:dyDescent="0.25">
      <c r="A211">
        <v>1</v>
      </c>
      <c r="B211">
        <v>233</v>
      </c>
      <c r="C211" t="s">
        <v>35</v>
      </c>
      <c r="D211" t="s">
        <v>74</v>
      </c>
      <c r="E211">
        <v>3</v>
      </c>
      <c r="F211">
        <v>-3</v>
      </c>
    </row>
    <row r="212" spans="1:6" hidden="1" x14ac:dyDescent="0.25">
      <c r="A212">
        <v>1</v>
      </c>
      <c r="B212">
        <v>233</v>
      </c>
      <c r="C212" t="s">
        <v>35</v>
      </c>
      <c r="D212" t="s">
        <v>74</v>
      </c>
      <c r="E212">
        <v>4</v>
      </c>
      <c r="F212">
        <v>1</v>
      </c>
    </row>
    <row r="213" spans="1:6" hidden="1" x14ac:dyDescent="0.25">
      <c r="A213">
        <v>1</v>
      </c>
      <c r="B213">
        <v>233</v>
      </c>
      <c r="C213" t="s">
        <v>35</v>
      </c>
      <c r="D213" t="s">
        <v>74</v>
      </c>
      <c r="E213">
        <v>5</v>
      </c>
      <c r="F213">
        <v>0</v>
      </c>
    </row>
    <row r="214" spans="1:6" hidden="1" x14ac:dyDescent="0.25">
      <c r="A214">
        <v>1</v>
      </c>
      <c r="B214">
        <v>233</v>
      </c>
      <c r="C214" t="s">
        <v>35</v>
      </c>
      <c r="D214" t="s">
        <v>74</v>
      </c>
      <c r="E214">
        <v>6</v>
      </c>
      <c r="F214">
        <v>-3</v>
      </c>
    </row>
    <row r="215" spans="1:6" hidden="1" x14ac:dyDescent="0.25">
      <c r="A215">
        <v>1</v>
      </c>
      <c r="B215">
        <v>233</v>
      </c>
      <c r="C215" t="s">
        <v>35</v>
      </c>
      <c r="D215" t="s">
        <v>74</v>
      </c>
      <c r="E215">
        <v>7</v>
      </c>
      <c r="F215">
        <v>1</v>
      </c>
    </row>
    <row r="216" spans="1:6" hidden="1" x14ac:dyDescent="0.25">
      <c r="A216">
        <v>1</v>
      </c>
      <c r="B216">
        <v>233</v>
      </c>
      <c r="C216" t="s">
        <v>35</v>
      </c>
      <c r="D216" t="s">
        <v>74</v>
      </c>
      <c r="E216">
        <v>8</v>
      </c>
      <c r="F216">
        <v>2</v>
      </c>
    </row>
    <row r="217" spans="1:6" hidden="1" x14ac:dyDescent="0.25">
      <c r="A217">
        <v>1</v>
      </c>
      <c r="B217">
        <v>233</v>
      </c>
      <c r="C217" t="s">
        <v>35</v>
      </c>
      <c r="D217" t="s">
        <v>74</v>
      </c>
      <c r="E217">
        <v>9</v>
      </c>
      <c r="F217">
        <v>1</v>
      </c>
    </row>
    <row r="218" spans="1:6" hidden="1" x14ac:dyDescent="0.25">
      <c r="A218">
        <v>1</v>
      </c>
      <c r="B218">
        <v>233</v>
      </c>
      <c r="C218" t="s">
        <v>35</v>
      </c>
      <c r="D218" t="s">
        <v>74</v>
      </c>
      <c r="E218">
        <v>10</v>
      </c>
      <c r="F218">
        <v>1</v>
      </c>
    </row>
    <row r="219" spans="1:6" x14ac:dyDescent="0.25">
      <c r="A219">
        <v>1</v>
      </c>
      <c r="B219">
        <v>233</v>
      </c>
      <c r="C219" t="s">
        <v>35</v>
      </c>
      <c r="D219" t="s">
        <v>78</v>
      </c>
      <c r="E219">
        <v>1</v>
      </c>
      <c r="F219">
        <v>2</v>
      </c>
    </row>
    <row r="220" spans="1:6" hidden="1" x14ac:dyDescent="0.25">
      <c r="A220">
        <v>1</v>
      </c>
      <c r="B220">
        <v>233</v>
      </c>
      <c r="C220" t="s">
        <v>35</v>
      </c>
      <c r="D220" t="s">
        <v>78</v>
      </c>
      <c r="E220">
        <v>2</v>
      </c>
      <c r="F220">
        <v>3</v>
      </c>
    </row>
    <row r="221" spans="1:6" hidden="1" x14ac:dyDescent="0.25">
      <c r="A221">
        <v>1</v>
      </c>
      <c r="B221">
        <v>233</v>
      </c>
      <c r="C221" t="s">
        <v>35</v>
      </c>
      <c r="D221" t="s">
        <v>78</v>
      </c>
      <c r="E221">
        <v>3</v>
      </c>
      <c r="F221">
        <v>2</v>
      </c>
    </row>
    <row r="222" spans="1:6" hidden="1" x14ac:dyDescent="0.25">
      <c r="A222">
        <v>1</v>
      </c>
      <c r="B222">
        <v>233</v>
      </c>
      <c r="C222" t="s">
        <v>35</v>
      </c>
      <c r="D222" t="s">
        <v>78</v>
      </c>
      <c r="E222">
        <v>4</v>
      </c>
      <c r="F222">
        <v>-2</v>
      </c>
    </row>
    <row r="223" spans="1:6" hidden="1" x14ac:dyDescent="0.25">
      <c r="A223">
        <v>1</v>
      </c>
      <c r="B223">
        <v>233</v>
      </c>
      <c r="C223" t="s">
        <v>35</v>
      </c>
      <c r="D223" t="s">
        <v>78</v>
      </c>
      <c r="E223">
        <v>5</v>
      </c>
      <c r="F223">
        <v>1</v>
      </c>
    </row>
    <row r="224" spans="1:6" hidden="1" x14ac:dyDescent="0.25">
      <c r="A224">
        <v>1</v>
      </c>
      <c r="B224">
        <v>233</v>
      </c>
      <c r="C224" t="s">
        <v>35</v>
      </c>
      <c r="D224" t="s">
        <v>78</v>
      </c>
      <c r="E224">
        <v>6</v>
      </c>
      <c r="F224">
        <v>-3</v>
      </c>
    </row>
    <row r="225" spans="1:6" hidden="1" x14ac:dyDescent="0.25">
      <c r="A225">
        <v>1</v>
      </c>
      <c r="B225">
        <v>233</v>
      </c>
      <c r="C225" t="s">
        <v>35</v>
      </c>
      <c r="D225" t="s">
        <v>78</v>
      </c>
      <c r="E225">
        <v>7</v>
      </c>
      <c r="F225">
        <v>0</v>
      </c>
    </row>
    <row r="226" spans="1:6" hidden="1" x14ac:dyDescent="0.25">
      <c r="A226">
        <v>1</v>
      </c>
      <c r="B226">
        <v>233</v>
      </c>
      <c r="C226" t="s">
        <v>35</v>
      </c>
      <c r="D226" t="s">
        <v>78</v>
      </c>
      <c r="E226">
        <v>8</v>
      </c>
      <c r="F226">
        <v>2</v>
      </c>
    </row>
    <row r="227" spans="1:6" hidden="1" x14ac:dyDescent="0.25">
      <c r="A227">
        <v>1</v>
      </c>
      <c r="B227">
        <v>233</v>
      </c>
      <c r="C227" t="s">
        <v>35</v>
      </c>
      <c r="D227" t="s">
        <v>78</v>
      </c>
      <c r="E227">
        <v>9</v>
      </c>
      <c r="F227">
        <v>-1</v>
      </c>
    </row>
    <row r="228" spans="1:6" hidden="1" x14ac:dyDescent="0.25">
      <c r="A228">
        <v>1</v>
      </c>
      <c r="B228">
        <v>233</v>
      </c>
      <c r="C228" t="s">
        <v>35</v>
      </c>
      <c r="D228" t="s">
        <v>78</v>
      </c>
      <c r="E228">
        <v>10</v>
      </c>
      <c r="F228">
        <v>-2</v>
      </c>
    </row>
    <row r="229" spans="1:6" hidden="1" x14ac:dyDescent="0.25">
      <c r="A229">
        <v>1</v>
      </c>
      <c r="B229">
        <v>256</v>
      </c>
      <c r="C229" t="s">
        <v>34</v>
      </c>
      <c r="D229" t="s">
        <v>74</v>
      </c>
      <c r="E229">
        <v>1</v>
      </c>
      <c r="F229">
        <v>-3</v>
      </c>
    </row>
    <row r="230" spans="1:6" hidden="1" x14ac:dyDescent="0.25">
      <c r="A230">
        <v>1</v>
      </c>
      <c r="B230">
        <v>256</v>
      </c>
      <c r="C230" t="s">
        <v>34</v>
      </c>
      <c r="D230" t="s">
        <v>74</v>
      </c>
      <c r="E230">
        <v>2</v>
      </c>
      <c r="F230">
        <v>-3</v>
      </c>
    </row>
    <row r="231" spans="1:6" hidden="1" x14ac:dyDescent="0.25">
      <c r="A231">
        <v>1</v>
      </c>
      <c r="B231">
        <v>256</v>
      </c>
      <c r="C231" t="s">
        <v>34</v>
      </c>
      <c r="D231" t="s">
        <v>74</v>
      </c>
      <c r="E231">
        <v>3</v>
      </c>
      <c r="F231">
        <v>-3</v>
      </c>
    </row>
    <row r="232" spans="1:6" hidden="1" x14ac:dyDescent="0.25">
      <c r="A232">
        <v>1</v>
      </c>
      <c r="B232">
        <v>256</v>
      </c>
      <c r="C232" t="s">
        <v>34</v>
      </c>
      <c r="D232" t="s">
        <v>74</v>
      </c>
      <c r="E232">
        <v>4</v>
      </c>
      <c r="F232">
        <v>-3</v>
      </c>
    </row>
    <row r="233" spans="1:6" hidden="1" x14ac:dyDescent="0.25">
      <c r="A233">
        <v>1</v>
      </c>
      <c r="B233">
        <v>256</v>
      </c>
      <c r="C233" t="s">
        <v>34</v>
      </c>
      <c r="D233" t="s">
        <v>74</v>
      </c>
      <c r="E233">
        <v>5</v>
      </c>
      <c r="F233">
        <v>-3</v>
      </c>
    </row>
    <row r="234" spans="1:6" hidden="1" x14ac:dyDescent="0.25">
      <c r="A234">
        <v>1</v>
      </c>
      <c r="B234">
        <v>256</v>
      </c>
      <c r="C234" t="s">
        <v>34</v>
      </c>
      <c r="D234" t="s">
        <v>74</v>
      </c>
      <c r="E234">
        <v>6</v>
      </c>
      <c r="F234">
        <v>-3</v>
      </c>
    </row>
    <row r="235" spans="1:6" hidden="1" x14ac:dyDescent="0.25">
      <c r="A235">
        <v>1</v>
      </c>
      <c r="B235">
        <v>256</v>
      </c>
      <c r="C235" t="s">
        <v>34</v>
      </c>
      <c r="D235" t="s">
        <v>74</v>
      </c>
      <c r="E235">
        <v>7</v>
      </c>
      <c r="F235">
        <v>1</v>
      </c>
    </row>
    <row r="236" spans="1:6" hidden="1" x14ac:dyDescent="0.25">
      <c r="A236">
        <v>1</v>
      </c>
      <c r="B236">
        <v>256</v>
      </c>
      <c r="C236" t="s">
        <v>34</v>
      </c>
      <c r="D236" t="s">
        <v>74</v>
      </c>
      <c r="E236">
        <v>8</v>
      </c>
      <c r="F236">
        <v>-1</v>
      </c>
    </row>
    <row r="237" spans="1:6" hidden="1" x14ac:dyDescent="0.25">
      <c r="A237">
        <v>1</v>
      </c>
      <c r="B237">
        <v>256</v>
      </c>
      <c r="C237" t="s">
        <v>34</v>
      </c>
      <c r="D237" t="s">
        <v>74</v>
      </c>
      <c r="E237">
        <v>9</v>
      </c>
      <c r="F237">
        <v>-2</v>
      </c>
    </row>
    <row r="238" spans="1:6" hidden="1" x14ac:dyDescent="0.25">
      <c r="A238">
        <v>1</v>
      </c>
      <c r="B238">
        <v>256</v>
      </c>
      <c r="C238" t="s">
        <v>34</v>
      </c>
      <c r="D238" t="s">
        <v>74</v>
      </c>
      <c r="E238">
        <v>10</v>
      </c>
      <c r="F238">
        <v>3</v>
      </c>
    </row>
    <row r="239" spans="1:6" x14ac:dyDescent="0.25">
      <c r="A239">
        <v>1</v>
      </c>
      <c r="B239">
        <v>256</v>
      </c>
      <c r="C239" t="s">
        <v>34</v>
      </c>
      <c r="D239" t="s">
        <v>78</v>
      </c>
      <c r="E239">
        <v>1</v>
      </c>
      <c r="F239">
        <v>1</v>
      </c>
    </row>
    <row r="240" spans="1:6" hidden="1" x14ac:dyDescent="0.25">
      <c r="A240">
        <v>1</v>
      </c>
      <c r="B240">
        <v>256</v>
      </c>
      <c r="C240" t="s">
        <v>34</v>
      </c>
      <c r="D240" t="s">
        <v>78</v>
      </c>
      <c r="E240">
        <v>2</v>
      </c>
      <c r="F240">
        <v>1</v>
      </c>
    </row>
    <row r="241" spans="1:6" hidden="1" x14ac:dyDescent="0.25">
      <c r="A241">
        <v>1</v>
      </c>
      <c r="B241">
        <v>256</v>
      </c>
      <c r="C241" t="s">
        <v>34</v>
      </c>
      <c r="D241" t="s">
        <v>78</v>
      </c>
      <c r="E241">
        <v>3</v>
      </c>
      <c r="F241">
        <v>-1</v>
      </c>
    </row>
    <row r="242" spans="1:6" hidden="1" x14ac:dyDescent="0.25">
      <c r="A242">
        <v>1</v>
      </c>
      <c r="B242">
        <v>256</v>
      </c>
      <c r="C242" t="s">
        <v>34</v>
      </c>
      <c r="D242" t="s">
        <v>78</v>
      </c>
      <c r="E242">
        <v>4</v>
      </c>
      <c r="F242">
        <v>2</v>
      </c>
    </row>
    <row r="243" spans="1:6" hidden="1" x14ac:dyDescent="0.25">
      <c r="A243">
        <v>1</v>
      </c>
      <c r="B243">
        <v>256</v>
      </c>
      <c r="C243" t="s">
        <v>34</v>
      </c>
      <c r="D243" t="s">
        <v>78</v>
      </c>
      <c r="E243">
        <v>5</v>
      </c>
      <c r="F243">
        <v>1</v>
      </c>
    </row>
    <row r="244" spans="1:6" hidden="1" x14ac:dyDescent="0.25">
      <c r="A244">
        <v>1</v>
      </c>
      <c r="B244">
        <v>256</v>
      </c>
      <c r="C244" t="s">
        <v>34</v>
      </c>
      <c r="D244" t="s">
        <v>78</v>
      </c>
      <c r="E244">
        <v>6</v>
      </c>
      <c r="F244">
        <v>-3</v>
      </c>
    </row>
    <row r="245" spans="1:6" hidden="1" x14ac:dyDescent="0.25">
      <c r="A245">
        <v>1</v>
      </c>
      <c r="B245">
        <v>256</v>
      </c>
      <c r="C245" t="s">
        <v>34</v>
      </c>
      <c r="D245" t="s">
        <v>78</v>
      </c>
      <c r="E245">
        <v>7</v>
      </c>
      <c r="F245">
        <v>2</v>
      </c>
    </row>
    <row r="246" spans="1:6" hidden="1" x14ac:dyDescent="0.25">
      <c r="A246">
        <v>1</v>
      </c>
      <c r="B246">
        <v>256</v>
      </c>
      <c r="C246" t="s">
        <v>34</v>
      </c>
      <c r="D246" t="s">
        <v>78</v>
      </c>
      <c r="E246">
        <v>8</v>
      </c>
      <c r="F246">
        <v>0</v>
      </c>
    </row>
    <row r="247" spans="1:6" hidden="1" x14ac:dyDescent="0.25">
      <c r="A247">
        <v>1</v>
      </c>
      <c r="B247">
        <v>256</v>
      </c>
      <c r="C247" t="s">
        <v>34</v>
      </c>
      <c r="D247" t="s">
        <v>78</v>
      </c>
      <c r="E247">
        <v>9</v>
      </c>
      <c r="F247">
        <v>0</v>
      </c>
    </row>
    <row r="248" spans="1:6" hidden="1" x14ac:dyDescent="0.25">
      <c r="A248">
        <v>1</v>
      </c>
      <c r="B248">
        <v>256</v>
      </c>
      <c r="C248" t="s">
        <v>34</v>
      </c>
      <c r="D248" t="s">
        <v>78</v>
      </c>
      <c r="E248">
        <v>10</v>
      </c>
      <c r="F248">
        <v>1</v>
      </c>
    </row>
    <row r="249" spans="1:6" hidden="1" x14ac:dyDescent="0.25">
      <c r="A249">
        <v>1</v>
      </c>
      <c r="B249">
        <v>259</v>
      </c>
      <c r="C249" t="s">
        <v>44</v>
      </c>
      <c r="D249" t="s">
        <v>74</v>
      </c>
      <c r="E249">
        <v>1</v>
      </c>
      <c r="F249">
        <v>-2</v>
      </c>
    </row>
    <row r="250" spans="1:6" hidden="1" x14ac:dyDescent="0.25">
      <c r="A250">
        <v>1</v>
      </c>
      <c r="B250">
        <v>259</v>
      </c>
      <c r="C250" t="s">
        <v>44</v>
      </c>
      <c r="D250" t="s">
        <v>74</v>
      </c>
      <c r="E250">
        <v>2</v>
      </c>
      <c r="F250">
        <v>-2</v>
      </c>
    </row>
    <row r="251" spans="1:6" hidden="1" x14ac:dyDescent="0.25">
      <c r="A251">
        <v>1</v>
      </c>
      <c r="B251">
        <v>259</v>
      </c>
      <c r="C251" t="s">
        <v>44</v>
      </c>
      <c r="D251" t="s">
        <v>74</v>
      </c>
      <c r="E251">
        <v>3</v>
      </c>
      <c r="F251">
        <v>-2</v>
      </c>
    </row>
    <row r="252" spans="1:6" hidden="1" x14ac:dyDescent="0.25">
      <c r="A252">
        <v>1</v>
      </c>
      <c r="B252">
        <v>259</v>
      </c>
      <c r="C252" t="s">
        <v>44</v>
      </c>
      <c r="D252" t="s">
        <v>74</v>
      </c>
      <c r="E252">
        <v>4</v>
      </c>
      <c r="F252">
        <v>2</v>
      </c>
    </row>
    <row r="253" spans="1:6" hidden="1" x14ac:dyDescent="0.25">
      <c r="A253">
        <v>1</v>
      </c>
      <c r="B253">
        <v>259</v>
      </c>
      <c r="C253" t="s">
        <v>44</v>
      </c>
      <c r="D253" t="s">
        <v>74</v>
      </c>
      <c r="E253">
        <v>5</v>
      </c>
      <c r="F253">
        <v>-2</v>
      </c>
    </row>
    <row r="254" spans="1:6" hidden="1" x14ac:dyDescent="0.25">
      <c r="A254">
        <v>1</v>
      </c>
      <c r="B254">
        <v>259</v>
      </c>
      <c r="C254" t="s">
        <v>44</v>
      </c>
      <c r="D254" t="s">
        <v>74</v>
      </c>
      <c r="E254">
        <v>6</v>
      </c>
      <c r="F254">
        <v>-2</v>
      </c>
    </row>
    <row r="255" spans="1:6" hidden="1" x14ac:dyDescent="0.25">
      <c r="A255">
        <v>1</v>
      </c>
      <c r="B255">
        <v>259</v>
      </c>
      <c r="C255" t="s">
        <v>44</v>
      </c>
      <c r="D255" t="s">
        <v>74</v>
      </c>
      <c r="E255">
        <v>7</v>
      </c>
      <c r="F255">
        <v>1</v>
      </c>
    </row>
    <row r="256" spans="1:6" hidden="1" x14ac:dyDescent="0.25">
      <c r="A256">
        <v>1</v>
      </c>
      <c r="B256">
        <v>259</v>
      </c>
      <c r="C256" t="s">
        <v>44</v>
      </c>
      <c r="D256" t="s">
        <v>74</v>
      </c>
      <c r="E256">
        <v>8</v>
      </c>
      <c r="F256">
        <v>-1</v>
      </c>
    </row>
    <row r="257" spans="1:6" hidden="1" x14ac:dyDescent="0.25">
      <c r="A257">
        <v>1</v>
      </c>
      <c r="B257">
        <v>259</v>
      </c>
      <c r="C257" t="s">
        <v>44</v>
      </c>
      <c r="D257" t="s">
        <v>74</v>
      </c>
      <c r="E257">
        <v>9</v>
      </c>
      <c r="F257">
        <v>-1</v>
      </c>
    </row>
    <row r="258" spans="1:6" hidden="1" x14ac:dyDescent="0.25">
      <c r="A258">
        <v>1</v>
      </c>
      <c r="B258">
        <v>259</v>
      </c>
      <c r="C258" t="s">
        <v>44</v>
      </c>
      <c r="D258" t="s">
        <v>74</v>
      </c>
      <c r="E258">
        <v>10</v>
      </c>
      <c r="F258">
        <v>1</v>
      </c>
    </row>
    <row r="259" spans="1:6" x14ac:dyDescent="0.25">
      <c r="A259">
        <v>1</v>
      </c>
      <c r="B259">
        <v>259</v>
      </c>
      <c r="C259" t="s">
        <v>44</v>
      </c>
      <c r="D259" t="s">
        <v>78</v>
      </c>
      <c r="E259">
        <v>1</v>
      </c>
      <c r="F259">
        <v>-2</v>
      </c>
    </row>
    <row r="260" spans="1:6" hidden="1" x14ac:dyDescent="0.25">
      <c r="A260">
        <v>1</v>
      </c>
      <c r="B260">
        <v>259</v>
      </c>
      <c r="C260" t="s">
        <v>44</v>
      </c>
      <c r="D260" t="s">
        <v>78</v>
      </c>
      <c r="E260">
        <v>2</v>
      </c>
      <c r="F260">
        <v>-2</v>
      </c>
    </row>
    <row r="261" spans="1:6" hidden="1" x14ac:dyDescent="0.25">
      <c r="A261">
        <v>1</v>
      </c>
      <c r="B261">
        <v>259</v>
      </c>
      <c r="C261" t="s">
        <v>44</v>
      </c>
      <c r="D261" t="s">
        <v>78</v>
      </c>
      <c r="E261">
        <v>3</v>
      </c>
      <c r="F261">
        <v>-2</v>
      </c>
    </row>
    <row r="262" spans="1:6" hidden="1" x14ac:dyDescent="0.25">
      <c r="A262">
        <v>1</v>
      </c>
      <c r="B262">
        <v>259</v>
      </c>
      <c r="C262" t="s">
        <v>44</v>
      </c>
      <c r="D262" t="s">
        <v>78</v>
      </c>
      <c r="E262">
        <v>4</v>
      </c>
      <c r="F262">
        <v>-1</v>
      </c>
    </row>
    <row r="263" spans="1:6" hidden="1" x14ac:dyDescent="0.25">
      <c r="A263">
        <v>1</v>
      </c>
      <c r="B263">
        <v>259</v>
      </c>
      <c r="C263" t="s">
        <v>44</v>
      </c>
      <c r="D263" t="s">
        <v>78</v>
      </c>
      <c r="E263">
        <v>5</v>
      </c>
      <c r="F263">
        <v>2</v>
      </c>
    </row>
    <row r="264" spans="1:6" hidden="1" x14ac:dyDescent="0.25">
      <c r="A264">
        <v>1</v>
      </c>
      <c r="B264">
        <v>259</v>
      </c>
      <c r="C264" t="s">
        <v>44</v>
      </c>
      <c r="D264" t="s">
        <v>78</v>
      </c>
      <c r="E264">
        <v>6</v>
      </c>
      <c r="F264">
        <v>-2</v>
      </c>
    </row>
    <row r="265" spans="1:6" hidden="1" x14ac:dyDescent="0.25">
      <c r="A265">
        <v>1</v>
      </c>
      <c r="B265">
        <v>259</v>
      </c>
      <c r="C265" t="s">
        <v>44</v>
      </c>
      <c r="D265" t="s">
        <v>78</v>
      </c>
      <c r="E265">
        <v>7</v>
      </c>
      <c r="F265">
        <v>-2</v>
      </c>
    </row>
    <row r="266" spans="1:6" hidden="1" x14ac:dyDescent="0.25">
      <c r="A266">
        <v>1</v>
      </c>
      <c r="B266">
        <v>259</v>
      </c>
      <c r="C266" t="s">
        <v>44</v>
      </c>
      <c r="D266" t="s">
        <v>78</v>
      </c>
      <c r="E266">
        <v>8</v>
      </c>
      <c r="F266">
        <v>-2</v>
      </c>
    </row>
    <row r="267" spans="1:6" hidden="1" x14ac:dyDescent="0.25">
      <c r="A267">
        <v>1</v>
      </c>
      <c r="B267">
        <v>259</v>
      </c>
      <c r="C267" t="s">
        <v>44</v>
      </c>
      <c r="D267" t="s">
        <v>78</v>
      </c>
      <c r="E267">
        <v>9</v>
      </c>
      <c r="F267">
        <v>-2</v>
      </c>
    </row>
    <row r="268" spans="1:6" hidden="1" x14ac:dyDescent="0.25">
      <c r="A268">
        <v>1</v>
      </c>
      <c r="B268">
        <v>259</v>
      </c>
      <c r="C268" t="s">
        <v>44</v>
      </c>
      <c r="D268" t="s">
        <v>78</v>
      </c>
      <c r="E268">
        <v>10</v>
      </c>
      <c r="F268">
        <v>-2</v>
      </c>
    </row>
    <row r="269" spans="1:6" hidden="1" x14ac:dyDescent="0.25">
      <c r="A269">
        <v>1</v>
      </c>
      <c r="B269">
        <v>225</v>
      </c>
      <c r="C269" t="s">
        <v>51</v>
      </c>
      <c r="D269" t="s">
        <v>74</v>
      </c>
      <c r="E269">
        <v>1</v>
      </c>
      <c r="F269">
        <v>-3</v>
      </c>
    </row>
    <row r="270" spans="1:6" hidden="1" x14ac:dyDescent="0.25">
      <c r="A270">
        <v>1</v>
      </c>
      <c r="B270">
        <v>225</v>
      </c>
      <c r="C270" t="s">
        <v>51</v>
      </c>
      <c r="D270" t="s">
        <v>74</v>
      </c>
      <c r="E270">
        <v>2</v>
      </c>
      <c r="F270">
        <v>-3</v>
      </c>
    </row>
    <row r="271" spans="1:6" hidden="1" x14ac:dyDescent="0.25">
      <c r="A271">
        <v>1</v>
      </c>
      <c r="B271">
        <v>225</v>
      </c>
      <c r="C271" t="s">
        <v>51</v>
      </c>
      <c r="D271" t="s">
        <v>74</v>
      </c>
      <c r="E271">
        <v>3</v>
      </c>
      <c r="F271">
        <v>-3</v>
      </c>
    </row>
    <row r="272" spans="1:6" hidden="1" x14ac:dyDescent="0.25">
      <c r="A272">
        <v>1</v>
      </c>
      <c r="B272">
        <v>225</v>
      </c>
      <c r="C272" t="s">
        <v>51</v>
      </c>
      <c r="D272" t="s">
        <v>74</v>
      </c>
      <c r="E272">
        <v>4</v>
      </c>
      <c r="F272">
        <v>-3</v>
      </c>
    </row>
    <row r="273" spans="1:6" hidden="1" x14ac:dyDescent="0.25">
      <c r="A273">
        <v>1</v>
      </c>
      <c r="B273">
        <v>225</v>
      </c>
      <c r="C273" t="s">
        <v>51</v>
      </c>
      <c r="D273" t="s">
        <v>74</v>
      </c>
      <c r="E273">
        <v>5</v>
      </c>
      <c r="F273">
        <v>-3</v>
      </c>
    </row>
    <row r="274" spans="1:6" hidden="1" x14ac:dyDescent="0.25">
      <c r="A274">
        <v>1</v>
      </c>
      <c r="B274">
        <v>225</v>
      </c>
      <c r="C274" t="s">
        <v>51</v>
      </c>
      <c r="D274" t="s">
        <v>74</v>
      </c>
      <c r="E274">
        <v>6</v>
      </c>
      <c r="F274">
        <v>-3</v>
      </c>
    </row>
    <row r="275" spans="1:6" hidden="1" x14ac:dyDescent="0.25">
      <c r="A275">
        <v>1</v>
      </c>
      <c r="B275">
        <v>225</v>
      </c>
      <c r="C275" t="s">
        <v>51</v>
      </c>
      <c r="D275" t="s">
        <v>74</v>
      </c>
      <c r="E275">
        <v>7</v>
      </c>
      <c r="F275">
        <v>-3</v>
      </c>
    </row>
    <row r="276" spans="1:6" hidden="1" x14ac:dyDescent="0.25">
      <c r="A276">
        <v>1</v>
      </c>
      <c r="B276">
        <v>225</v>
      </c>
      <c r="C276" t="s">
        <v>51</v>
      </c>
      <c r="D276" t="s">
        <v>74</v>
      </c>
      <c r="E276">
        <v>8</v>
      </c>
      <c r="F276">
        <v>-3</v>
      </c>
    </row>
    <row r="277" spans="1:6" hidden="1" x14ac:dyDescent="0.25">
      <c r="A277">
        <v>1</v>
      </c>
      <c r="B277">
        <v>225</v>
      </c>
      <c r="C277" t="s">
        <v>51</v>
      </c>
      <c r="D277" t="s">
        <v>74</v>
      </c>
      <c r="E277">
        <v>9</v>
      </c>
      <c r="F277">
        <v>-3</v>
      </c>
    </row>
    <row r="278" spans="1:6" hidden="1" x14ac:dyDescent="0.25">
      <c r="A278">
        <v>1</v>
      </c>
      <c r="B278">
        <v>225</v>
      </c>
      <c r="C278" t="s">
        <v>51</v>
      </c>
      <c r="D278" t="s">
        <v>74</v>
      </c>
      <c r="E278">
        <v>10</v>
      </c>
      <c r="F278">
        <v>-3</v>
      </c>
    </row>
    <row r="279" spans="1:6" x14ac:dyDescent="0.25">
      <c r="A279">
        <v>1</v>
      </c>
      <c r="B279">
        <v>225</v>
      </c>
      <c r="C279" t="s">
        <v>51</v>
      </c>
      <c r="D279" t="s">
        <v>78</v>
      </c>
      <c r="E279">
        <v>1</v>
      </c>
      <c r="F279">
        <v>1</v>
      </c>
    </row>
    <row r="280" spans="1:6" hidden="1" x14ac:dyDescent="0.25">
      <c r="A280">
        <v>1</v>
      </c>
      <c r="B280">
        <v>225</v>
      </c>
      <c r="C280" t="s">
        <v>51</v>
      </c>
      <c r="D280" t="s">
        <v>78</v>
      </c>
      <c r="E280">
        <v>2</v>
      </c>
      <c r="F280">
        <v>1</v>
      </c>
    </row>
    <row r="281" spans="1:6" hidden="1" x14ac:dyDescent="0.25">
      <c r="A281">
        <v>1</v>
      </c>
      <c r="B281">
        <v>225</v>
      </c>
      <c r="C281" t="s">
        <v>51</v>
      </c>
      <c r="D281" t="s">
        <v>78</v>
      </c>
      <c r="E281">
        <v>3</v>
      </c>
      <c r="F281">
        <v>0</v>
      </c>
    </row>
    <row r="282" spans="1:6" hidden="1" x14ac:dyDescent="0.25">
      <c r="A282">
        <v>1</v>
      </c>
      <c r="B282">
        <v>225</v>
      </c>
      <c r="C282" t="s">
        <v>51</v>
      </c>
      <c r="D282" t="s">
        <v>78</v>
      </c>
      <c r="E282">
        <v>4</v>
      </c>
      <c r="F282">
        <v>-1</v>
      </c>
    </row>
    <row r="283" spans="1:6" hidden="1" x14ac:dyDescent="0.25">
      <c r="A283">
        <v>1</v>
      </c>
      <c r="B283">
        <v>225</v>
      </c>
      <c r="C283" t="s">
        <v>51</v>
      </c>
      <c r="D283" t="s">
        <v>78</v>
      </c>
      <c r="E283">
        <v>5</v>
      </c>
      <c r="F283">
        <v>-1</v>
      </c>
    </row>
    <row r="284" spans="1:6" hidden="1" x14ac:dyDescent="0.25">
      <c r="A284">
        <v>1</v>
      </c>
      <c r="B284">
        <v>225</v>
      </c>
      <c r="C284" t="s">
        <v>51</v>
      </c>
      <c r="D284" t="s">
        <v>78</v>
      </c>
      <c r="E284">
        <v>6</v>
      </c>
      <c r="F284">
        <v>-3</v>
      </c>
    </row>
    <row r="285" spans="1:6" hidden="1" x14ac:dyDescent="0.25">
      <c r="A285">
        <v>1</v>
      </c>
      <c r="B285">
        <v>225</v>
      </c>
      <c r="C285" t="s">
        <v>51</v>
      </c>
      <c r="D285" t="s">
        <v>78</v>
      </c>
      <c r="E285">
        <v>7</v>
      </c>
      <c r="F285">
        <v>-3</v>
      </c>
    </row>
    <row r="286" spans="1:6" hidden="1" x14ac:dyDescent="0.25">
      <c r="A286">
        <v>1</v>
      </c>
      <c r="B286">
        <v>225</v>
      </c>
      <c r="C286" t="s">
        <v>51</v>
      </c>
      <c r="D286" t="s">
        <v>78</v>
      </c>
      <c r="E286">
        <v>8</v>
      </c>
      <c r="F286">
        <v>-3</v>
      </c>
    </row>
    <row r="287" spans="1:6" hidden="1" x14ac:dyDescent="0.25">
      <c r="A287">
        <v>1</v>
      </c>
      <c r="B287">
        <v>225</v>
      </c>
      <c r="C287" t="s">
        <v>51</v>
      </c>
      <c r="D287" t="s">
        <v>78</v>
      </c>
      <c r="E287">
        <v>9</v>
      </c>
      <c r="F287">
        <v>-3</v>
      </c>
    </row>
    <row r="288" spans="1:6" hidden="1" x14ac:dyDescent="0.25">
      <c r="A288">
        <v>1</v>
      </c>
      <c r="B288">
        <v>225</v>
      </c>
      <c r="C288" t="s">
        <v>51</v>
      </c>
      <c r="D288" t="s">
        <v>78</v>
      </c>
      <c r="E288">
        <v>10</v>
      </c>
      <c r="F288">
        <v>-1</v>
      </c>
    </row>
    <row r="289" spans="1:6" hidden="1" x14ac:dyDescent="0.25">
      <c r="A289" s="15">
        <v>2</v>
      </c>
      <c r="B289">
        <v>274</v>
      </c>
      <c r="C289" t="s">
        <v>29</v>
      </c>
      <c r="D289" t="s">
        <v>74</v>
      </c>
      <c r="E289">
        <v>1</v>
      </c>
      <c r="F289">
        <v>-2</v>
      </c>
    </row>
    <row r="290" spans="1:6" hidden="1" x14ac:dyDescent="0.25">
      <c r="A290" s="15">
        <v>2</v>
      </c>
      <c r="B290">
        <v>274</v>
      </c>
      <c r="C290" t="s">
        <v>29</v>
      </c>
      <c r="D290" t="s">
        <v>74</v>
      </c>
      <c r="E290">
        <v>2</v>
      </c>
      <c r="F290">
        <v>0</v>
      </c>
    </row>
    <row r="291" spans="1:6" hidden="1" x14ac:dyDescent="0.25">
      <c r="A291" s="15">
        <v>2</v>
      </c>
      <c r="B291">
        <v>274</v>
      </c>
      <c r="C291" t="s">
        <v>29</v>
      </c>
      <c r="D291" t="s">
        <v>74</v>
      </c>
      <c r="E291">
        <v>3</v>
      </c>
      <c r="F291">
        <v>-3</v>
      </c>
    </row>
    <row r="292" spans="1:6" hidden="1" x14ac:dyDescent="0.25">
      <c r="A292" s="15">
        <v>2</v>
      </c>
      <c r="B292">
        <v>274</v>
      </c>
      <c r="C292" t="s">
        <v>29</v>
      </c>
      <c r="D292" t="s">
        <v>74</v>
      </c>
      <c r="E292">
        <v>4</v>
      </c>
      <c r="F292">
        <v>-2</v>
      </c>
    </row>
    <row r="293" spans="1:6" hidden="1" x14ac:dyDescent="0.25">
      <c r="A293" s="15">
        <v>2</v>
      </c>
      <c r="B293">
        <v>274</v>
      </c>
      <c r="C293" t="s">
        <v>29</v>
      </c>
      <c r="D293" t="s">
        <v>74</v>
      </c>
      <c r="E293">
        <v>5</v>
      </c>
      <c r="F293">
        <v>0</v>
      </c>
    </row>
    <row r="294" spans="1:6" hidden="1" x14ac:dyDescent="0.25">
      <c r="A294" s="15">
        <v>2</v>
      </c>
      <c r="B294">
        <v>274</v>
      </c>
      <c r="C294" t="s">
        <v>29</v>
      </c>
      <c r="D294" t="s">
        <v>74</v>
      </c>
      <c r="E294">
        <v>6</v>
      </c>
      <c r="F294">
        <v>-3</v>
      </c>
    </row>
    <row r="295" spans="1:6" hidden="1" x14ac:dyDescent="0.25">
      <c r="A295" s="15">
        <v>2</v>
      </c>
      <c r="B295">
        <v>274</v>
      </c>
      <c r="C295" t="s">
        <v>29</v>
      </c>
      <c r="D295" t="s">
        <v>74</v>
      </c>
      <c r="E295">
        <v>7</v>
      </c>
      <c r="F295">
        <v>2</v>
      </c>
    </row>
    <row r="296" spans="1:6" hidden="1" x14ac:dyDescent="0.25">
      <c r="A296" s="15">
        <v>2</v>
      </c>
      <c r="B296">
        <v>274</v>
      </c>
      <c r="C296" t="s">
        <v>29</v>
      </c>
      <c r="D296" t="s">
        <v>74</v>
      </c>
      <c r="E296">
        <v>8</v>
      </c>
      <c r="F296">
        <v>1</v>
      </c>
    </row>
    <row r="297" spans="1:6" hidden="1" x14ac:dyDescent="0.25">
      <c r="A297" s="15">
        <v>2</v>
      </c>
      <c r="B297">
        <v>274</v>
      </c>
      <c r="C297" t="s">
        <v>29</v>
      </c>
      <c r="D297" t="s">
        <v>74</v>
      </c>
      <c r="E297">
        <v>9</v>
      </c>
      <c r="F297">
        <v>-2</v>
      </c>
    </row>
    <row r="298" spans="1:6" hidden="1" x14ac:dyDescent="0.25">
      <c r="A298" s="15">
        <v>2</v>
      </c>
      <c r="B298">
        <v>274</v>
      </c>
      <c r="C298" t="s">
        <v>29</v>
      </c>
      <c r="D298" t="s">
        <v>74</v>
      </c>
      <c r="E298">
        <v>10</v>
      </c>
      <c r="F298">
        <v>1</v>
      </c>
    </row>
    <row r="299" spans="1:6" hidden="1" x14ac:dyDescent="0.25">
      <c r="A299" s="15">
        <v>2</v>
      </c>
      <c r="B299">
        <v>274</v>
      </c>
      <c r="C299" t="s">
        <v>29</v>
      </c>
      <c r="D299" t="s">
        <v>78</v>
      </c>
      <c r="E299">
        <v>1</v>
      </c>
      <c r="F299">
        <v>1</v>
      </c>
    </row>
    <row r="300" spans="1:6" hidden="1" x14ac:dyDescent="0.25">
      <c r="A300" s="15">
        <v>2</v>
      </c>
      <c r="B300">
        <v>274</v>
      </c>
      <c r="C300" t="s">
        <v>29</v>
      </c>
      <c r="D300" t="s">
        <v>78</v>
      </c>
      <c r="E300">
        <v>2</v>
      </c>
      <c r="F300">
        <v>2</v>
      </c>
    </row>
    <row r="301" spans="1:6" hidden="1" x14ac:dyDescent="0.25">
      <c r="A301" s="15">
        <v>2</v>
      </c>
      <c r="B301">
        <v>274</v>
      </c>
      <c r="C301" t="s">
        <v>29</v>
      </c>
      <c r="D301" t="s">
        <v>78</v>
      </c>
      <c r="E301">
        <v>3</v>
      </c>
      <c r="F301">
        <v>1</v>
      </c>
    </row>
    <row r="302" spans="1:6" hidden="1" x14ac:dyDescent="0.25">
      <c r="A302" s="15">
        <v>2</v>
      </c>
      <c r="B302">
        <v>274</v>
      </c>
      <c r="C302" t="s">
        <v>29</v>
      </c>
      <c r="D302" t="s">
        <v>78</v>
      </c>
      <c r="E302">
        <v>4</v>
      </c>
      <c r="F302">
        <v>1</v>
      </c>
    </row>
    <row r="303" spans="1:6" hidden="1" x14ac:dyDescent="0.25">
      <c r="A303" s="15">
        <v>2</v>
      </c>
      <c r="B303">
        <v>274</v>
      </c>
      <c r="C303" t="s">
        <v>29</v>
      </c>
      <c r="D303" t="s">
        <v>78</v>
      </c>
      <c r="E303">
        <v>5</v>
      </c>
      <c r="F303">
        <v>0</v>
      </c>
    </row>
    <row r="304" spans="1:6" hidden="1" x14ac:dyDescent="0.25">
      <c r="A304" s="15">
        <v>2</v>
      </c>
      <c r="B304">
        <v>274</v>
      </c>
      <c r="C304" t="s">
        <v>29</v>
      </c>
      <c r="D304" t="s">
        <v>78</v>
      </c>
      <c r="E304">
        <v>6</v>
      </c>
      <c r="F304">
        <v>-3</v>
      </c>
    </row>
    <row r="305" spans="1:6" hidden="1" x14ac:dyDescent="0.25">
      <c r="A305" s="15">
        <v>2</v>
      </c>
      <c r="B305">
        <v>274</v>
      </c>
      <c r="C305" t="s">
        <v>29</v>
      </c>
      <c r="D305" t="s">
        <v>78</v>
      </c>
      <c r="E305">
        <v>7</v>
      </c>
      <c r="F305">
        <v>-2</v>
      </c>
    </row>
    <row r="306" spans="1:6" hidden="1" x14ac:dyDescent="0.25">
      <c r="A306" s="15">
        <v>2</v>
      </c>
      <c r="B306">
        <v>274</v>
      </c>
      <c r="C306" t="s">
        <v>29</v>
      </c>
      <c r="D306" t="s">
        <v>78</v>
      </c>
      <c r="E306">
        <v>8</v>
      </c>
      <c r="F306">
        <v>0</v>
      </c>
    </row>
    <row r="307" spans="1:6" hidden="1" x14ac:dyDescent="0.25">
      <c r="A307" s="15">
        <v>2</v>
      </c>
      <c r="B307">
        <v>274</v>
      </c>
      <c r="C307" t="s">
        <v>29</v>
      </c>
      <c r="D307" t="s">
        <v>78</v>
      </c>
      <c r="E307">
        <v>9</v>
      </c>
      <c r="F307">
        <v>-3</v>
      </c>
    </row>
    <row r="308" spans="1:6" hidden="1" x14ac:dyDescent="0.25">
      <c r="A308" s="15">
        <v>2</v>
      </c>
      <c r="B308">
        <v>274</v>
      </c>
      <c r="C308" t="s">
        <v>29</v>
      </c>
      <c r="D308" t="s">
        <v>78</v>
      </c>
      <c r="E308">
        <v>10</v>
      </c>
      <c r="F308">
        <v>-1</v>
      </c>
    </row>
    <row r="309" spans="1:6" hidden="1" x14ac:dyDescent="0.25">
      <c r="A309" s="46">
        <v>1</v>
      </c>
      <c r="B309">
        <v>282</v>
      </c>
      <c r="C309" t="s">
        <v>51</v>
      </c>
      <c r="D309" t="s">
        <v>74</v>
      </c>
      <c r="E309">
        <v>1</v>
      </c>
      <c r="F309">
        <v>-3</v>
      </c>
    </row>
    <row r="310" spans="1:6" hidden="1" x14ac:dyDescent="0.25">
      <c r="A310" s="15">
        <v>1</v>
      </c>
      <c r="B310">
        <v>282</v>
      </c>
      <c r="C310" t="s">
        <v>51</v>
      </c>
      <c r="D310" t="s">
        <v>74</v>
      </c>
      <c r="E310">
        <v>2</v>
      </c>
      <c r="F310">
        <v>-3</v>
      </c>
    </row>
    <row r="311" spans="1:6" hidden="1" x14ac:dyDescent="0.25">
      <c r="A311" s="15">
        <v>1</v>
      </c>
      <c r="B311">
        <v>282</v>
      </c>
      <c r="C311" t="s">
        <v>51</v>
      </c>
      <c r="D311" t="s">
        <v>74</v>
      </c>
      <c r="E311">
        <v>3</v>
      </c>
      <c r="F311">
        <v>-3</v>
      </c>
    </row>
    <row r="312" spans="1:6" hidden="1" x14ac:dyDescent="0.25">
      <c r="A312" s="15">
        <v>1</v>
      </c>
      <c r="B312">
        <v>282</v>
      </c>
      <c r="C312" t="s">
        <v>51</v>
      </c>
      <c r="D312" t="s">
        <v>74</v>
      </c>
      <c r="E312">
        <v>4</v>
      </c>
      <c r="F312">
        <v>-3</v>
      </c>
    </row>
    <row r="313" spans="1:6" hidden="1" x14ac:dyDescent="0.25">
      <c r="A313" s="15">
        <v>1</v>
      </c>
      <c r="B313">
        <v>282</v>
      </c>
      <c r="C313" t="s">
        <v>51</v>
      </c>
      <c r="D313" t="s">
        <v>74</v>
      </c>
      <c r="E313">
        <v>5</v>
      </c>
      <c r="F313">
        <v>-3</v>
      </c>
    </row>
    <row r="314" spans="1:6" hidden="1" x14ac:dyDescent="0.25">
      <c r="A314" s="15">
        <v>1</v>
      </c>
      <c r="B314">
        <v>282</v>
      </c>
      <c r="C314" t="s">
        <v>51</v>
      </c>
      <c r="D314" t="s">
        <v>74</v>
      </c>
      <c r="E314">
        <v>6</v>
      </c>
      <c r="F314">
        <v>-3</v>
      </c>
    </row>
    <row r="315" spans="1:6" hidden="1" x14ac:dyDescent="0.25">
      <c r="A315" s="15">
        <v>1</v>
      </c>
      <c r="B315">
        <v>282</v>
      </c>
      <c r="C315" t="s">
        <v>51</v>
      </c>
      <c r="D315" t="s">
        <v>74</v>
      </c>
      <c r="E315">
        <v>7</v>
      </c>
      <c r="F315">
        <v>-3</v>
      </c>
    </row>
    <row r="316" spans="1:6" hidden="1" x14ac:dyDescent="0.25">
      <c r="A316" s="15">
        <v>1</v>
      </c>
      <c r="B316">
        <v>282</v>
      </c>
      <c r="C316" t="s">
        <v>51</v>
      </c>
      <c r="D316" t="s">
        <v>74</v>
      </c>
      <c r="E316">
        <v>8</v>
      </c>
      <c r="F316">
        <v>-3</v>
      </c>
    </row>
    <row r="317" spans="1:6" hidden="1" x14ac:dyDescent="0.25">
      <c r="A317" s="15">
        <v>1</v>
      </c>
      <c r="B317">
        <v>282</v>
      </c>
      <c r="C317" t="s">
        <v>51</v>
      </c>
      <c r="D317" t="s">
        <v>74</v>
      </c>
      <c r="E317">
        <v>9</v>
      </c>
      <c r="F317">
        <v>-3</v>
      </c>
    </row>
    <row r="318" spans="1:6" hidden="1" x14ac:dyDescent="0.25">
      <c r="A318" s="15">
        <v>1</v>
      </c>
      <c r="B318">
        <v>282</v>
      </c>
      <c r="C318" t="s">
        <v>51</v>
      </c>
      <c r="D318" t="s">
        <v>74</v>
      </c>
      <c r="E318">
        <v>10</v>
      </c>
      <c r="F318">
        <v>-3</v>
      </c>
    </row>
    <row r="319" spans="1:6" x14ac:dyDescent="0.25">
      <c r="A319" s="15">
        <v>1</v>
      </c>
      <c r="B319">
        <v>282</v>
      </c>
      <c r="C319" t="s">
        <v>51</v>
      </c>
      <c r="D319" t="s">
        <v>78</v>
      </c>
      <c r="E319">
        <v>1</v>
      </c>
      <c r="F319">
        <v>1</v>
      </c>
    </row>
    <row r="320" spans="1:6" hidden="1" x14ac:dyDescent="0.25">
      <c r="A320" s="15">
        <v>1</v>
      </c>
      <c r="B320">
        <v>282</v>
      </c>
      <c r="C320" t="s">
        <v>51</v>
      </c>
      <c r="D320" t="s">
        <v>78</v>
      </c>
      <c r="E320">
        <v>2</v>
      </c>
      <c r="F320">
        <v>0</v>
      </c>
    </row>
    <row r="321" spans="1:6" hidden="1" x14ac:dyDescent="0.25">
      <c r="A321" s="15">
        <v>1</v>
      </c>
      <c r="B321">
        <v>282</v>
      </c>
      <c r="C321" t="s">
        <v>51</v>
      </c>
      <c r="D321" t="s">
        <v>78</v>
      </c>
      <c r="E321">
        <v>3</v>
      </c>
      <c r="F321">
        <v>0</v>
      </c>
    </row>
    <row r="322" spans="1:6" hidden="1" x14ac:dyDescent="0.25">
      <c r="A322" s="15">
        <v>1</v>
      </c>
      <c r="B322">
        <v>282</v>
      </c>
      <c r="C322" t="s">
        <v>51</v>
      </c>
      <c r="D322" t="s">
        <v>78</v>
      </c>
      <c r="E322">
        <v>4</v>
      </c>
      <c r="F322">
        <v>-2</v>
      </c>
    </row>
    <row r="323" spans="1:6" hidden="1" x14ac:dyDescent="0.25">
      <c r="A323" s="15">
        <v>1</v>
      </c>
      <c r="B323">
        <v>282</v>
      </c>
      <c r="C323" t="s">
        <v>51</v>
      </c>
      <c r="D323" t="s">
        <v>78</v>
      </c>
      <c r="E323">
        <v>5</v>
      </c>
      <c r="F323">
        <v>-1</v>
      </c>
    </row>
    <row r="324" spans="1:6" hidden="1" x14ac:dyDescent="0.25">
      <c r="A324" s="15">
        <v>1</v>
      </c>
      <c r="B324">
        <v>282</v>
      </c>
      <c r="C324" t="s">
        <v>51</v>
      </c>
      <c r="D324" t="s">
        <v>78</v>
      </c>
      <c r="E324">
        <v>6</v>
      </c>
      <c r="F324">
        <v>-3</v>
      </c>
    </row>
    <row r="325" spans="1:6" hidden="1" x14ac:dyDescent="0.25">
      <c r="A325" s="15">
        <v>1</v>
      </c>
      <c r="B325">
        <v>282</v>
      </c>
      <c r="C325" t="s">
        <v>51</v>
      </c>
      <c r="D325" t="s">
        <v>78</v>
      </c>
      <c r="E325">
        <v>7</v>
      </c>
      <c r="F325">
        <v>-3</v>
      </c>
    </row>
    <row r="326" spans="1:6" hidden="1" x14ac:dyDescent="0.25">
      <c r="A326" s="15">
        <v>1</v>
      </c>
      <c r="B326">
        <v>282</v>
      </c>
      <c r="C326" t="s">
        <v>51</v>
      </c>
      <c r="D326" t="s">
        <v>78</v>
      </c>
      <c r="E326">
        <v>8</v>
      </c>
      <c r="F326">
        <v>-3</v>
      </c>
    </row>
    <row r="327" spans="1:6" hidden="1" x14ac:dyDescent="0.25">
      <c r="A327" s="15">
        <v>1</v>
      </c>
      <c r="B327">
        <v>282</v>
      </c>
      <c r="C327" t="s">
        <v>51</v>
      </c>
      <c r="D327" t="s">
        <v>78</v>
      </c>
      <c r="E327">
        <v>9</v>
      </c>
      <c r="F327">
        <v>-3</v>
      </c>
    </row>
    <row r="328" spans="1:6" hidden="1" x14ac:dyDescent="0.25">
      <c r="A328" s="15">
        <v>1</v>
      </c>
      <c r="B328">
        <v>282</v>
      </c>
      <c r="C328" t="s">
        <v>51</v>
      </c>
      <c r="D328" t="s">
        <v>78</v>
      </c>
      <c r="E328">
        <v>10</v>
      </c>
      <c r="F328">
        <v>-2</v>
      </c>
    </row>
    <row r="329" spans="1:6" hidden="1" x14ac:dyDescent="0.25">
      <c r="A329" s="15">
        <v>2</v>
      </c>
      <c r="B329">
        <v>280</v>
      </c>
      <c r="C329" t="s">
        <v>43</v>
      </c>
      <c r="D329" t="s">
        <v>74</v>
      </c>
      <c r="E329">
        <v>1</v>
      </c>
      <c r="F329">
        <v>-3</v>
      </c>
    </row>
    <row r="330" spans="1:6" hidden="1" x14ac:dyDescent="0.25">
      <c r="A330" s="15">
        <v>2</v>
      </c>
      <c r="B330">
        <v>280</v>
      </c>
      <c r="C330" t="s">
        <v>43</v>
      </c>
      <c r="D330" t="s">
        <v>74</v>
      </c>
      <c r="E330">
        <v>2</v>
      </c>
      <c r="F330">
        <v>-3</v>
      </c>
    </row>
    <row r="331" spans="1:6" hidden="1" x14ac:dyDescent="0.25">
      <c r="A331" s="15">
        <v>2</v>
      </c>
      <c r="B331">
        <v>280</v>
      </c>
      <c r="C331" t="s">
        <v>43</v>
      </c>
      <c r="D331" t="s">
        <v>74</v>
      </c>
      <c r="E331">
        <v>3</v>
      </c>
      <c r="F331">
        <v>-3</v>
      </c>
    </row>
    <row r="332" spans="1:6" hidden="1" x14ac:dyDescent="0.25">
      <c r="A332" s="15">
        <v>2</v>
      </c>
      <c r="B332">
        <v>280</v>
      </c>
      <c r="C332" t="s">
        <v>43</v>
      </c>
      <c r="D332" t="s">
        <v>74</v>
      </c>
      <c r="E332">
        <v>4</v>
      </c>
      <c r="F332">
        <v>-3</v>
      </c>
    </row>
    <row r="333" spans="1:6" hidden="1" x14ac:dyDescent="0.25">
      <c r="A333" s="15">
        <v>2</v>
      </c>
      <c r="B333">
        <v>280</v>
      </c>
      <c r="C333" t="s">
        <v>43</v>
      </c>
      <c r="D333" t="s">
        <v>74</v>
      </c>
      <c r="E333">
        <v>5</v>
      </c>
      <c r="F333">
        <v>-3</v>
      </c>
    </row>
    <row r="334" spans="1:6" hidden="1" x14ac:dyDescent="0.25">
      <c r="A334" s="15">
        <v>2</v>
      </c>
      <c r="B334">
        <v>280</v>
      </c>
      <c r="C334" t="s">
        <v>43</v>
      </c>
      <c r="D334" t="s">
        <v>74</v>
      </c>
      <c r="E334">
        <v>6</v>
      </c>
      <c r="F334">
        <v>-3</v>
      </c>
    </row>
    <row r="335" spans="1:6" hidden="1" x14ac:dyDescent="0.25">
      <c r="A335" s="15">
        <v>2</v>
      </c>
      <c r="B335">
        <v>280</v>
      </c>
      <c r="C335" t="s">
        <v>43</v>
      </c>
      <c r="D335" t="s">
        <v>74</v>
      </c>
      <c r="E335">
        <v>7</v>
      </c>
      <c r="F335">
        <v>-2</v>
      </c>
    </row>
    <row r="336" spans="1:6" hidden="1" x14ac:dyDescent="0.25">
      <c r="A336" s="15">
        <v>2</v>
      </c>
      <c r="B336">
        <v>280</v>
      </c>
      <c r="C336" t="s">
        <v>43</v>
      </c>
      <c r="D336" t="s">
        <v>74</v>
      </c>
      <c r="E336">
        <v>8</v>
      </c>
      <c r="F336">
        <v>3</v>
      </c>
    </row>
    <row r="337" spans="1:6" hidden="1" x14ac:dyDescent="0.25">
      <c r="A337" s="15">
        <v>2</v>
      </c>
      <c r="B337">
        <v>280</v>
      </c>
      <c r="C337" t="s">
        <v>43</v>
      </c>
      <c r="D337" t="s">
        <v>74</v>
      </c>
      <c r="E337">
        <v>9</v>
      </c>
      <c r="F337">
        <v>-1</v>
      </c>
    </row>
    <row r="338" spans="1:6" hidden="1" x14ac:dyDescent="0.25">
      <c r="A338" s="15">
        <v>2</v>
      </c>
      <c r="B338">
        <v>280</v>
      </c>
      <c r="C338" t="s">
        <v>43</v>
      </c>
      <c r="D338" t="s">
        <v>74</v>
      </c>
      <c r="E338">
        <v>10</v>
      </c>
      <c r="F338">
        <v>-2</v>
      </c>
    </row>
    <row r="339" spans="1:6" hidden="1" x14ac:dyDescent="0.25">
      <c r="A339" s="15">
        <v>2</v>
      </c>
      <c r="B339">
        <v>280</v>
      </c>
      <c r="C339" t="s">
        <v>43</v>
      </c>
      <c r="D339" t="s">
        <v>78</v>
      </c>
      <c r="E339">
        <v>1</v>
      </c>
      <c r="F339">
        <v>-2</v>
      </c>
    </row>
    <row r="340" spans="1:6" hidden="1" x14ac:dyDescent="0.25">
      <c r="A340" s="15">
        <v>2</v>
      </c>
      <c r="B340">
        <v>280</v>
      </c>
      <c r="C340" t="s">
        <v>43</v>
      </c>
      <c r="D340" t="s">
        <v>78</v>
      </c>
      <c r="E340">
        <v>2</v>
      </c>
      <c r="F340">
        <v>2</v>
      </c>
    </row>
    <row r="341" spans="1:6" hidden="1" x14ac:dyDescent="0.25">
      <c r="A341" s="15">
        <v>2</v>
      </c>
      <c r="B341">
        <v>280</v>
      </c>
      <c r="C341" t="s">
        <v>43</v>
      </c>
      <c r="D341" t="s">
        <v>78</v>
      </c>
      <c r="E341">
        <v>3</v>
      </c>
      <c r="F341">
        <v>1</v>
      </c>
    </row>
    <row r="342" spans="1:6" hidden="1" x14ac:dyDescent="0.25">
      <c r="A342" s="15">
        <v>2</v>
      </c>
      <c r="B342">
        <v>280</v>
      </c>
      <c r="C342" t="s">
        <v>43</v>
      </c>
      <c r="D342" t="s">
        <v>78</v>
      </c>
      <c r="E342">
        <v>4</v>
      </c>
      <c r="F342">
        <v>3</v>
      </c>
    </row>
    <row r="343" spans="1:6" hidden="1" x14ac:dyDescent="0.25">
      <c r="A343" s="15">
        <v>2</v>
      </c>
      <c r="B343">
        <v>280</v>
      </c>
      <c r="C343" t="s">
        <v>43</v>
      </c>
      <c r="D343" t="s">
        <v>78</v>
      </c>
      <c r="E343">
        <v>5</v>
      </c>
      <c r="F343">
        <v>3</v>
      </c>
    </row>
    <row r="344" spans="1:6" hidden="1" x14ac:dyDescent="0.25">
      <c r="A344" s="15">
        <v>2</v>
      </c>
      <c r="B344">
        <v>280</v>
      </c>
      <c r="C344" t="s">
        <v>43</v>
      </c>
      <c r="D344" t="s">
        <v>78</v>
      </c>
      <c r="E344">
        <v>6</v>
      </c>
      <c r="F344">
        <v>-3</v>
      </c>
    </row>
    <row r="345" spans="1:6" hidden="1" x14ac:dyDescent="0.25">
      <c r="A345" s="15">
        <v>2</v>
      </c>
      <c r="B345">
        <v>280</v>
      </c>
      <c r="C345" t="s">
        <v>43</v>
      </c>
      <c r="D345" t="s">
        <v>78</v>
      </c>
      <c r="E345">
        <v>7</v>
      </c>
      <c r="F345">
        <v>-1</v>
      </c>
    </row>
    <row r="346" spans="1:6" hidden="1" x14ac:dyDescent="0.25">
      <c r="A346" s="15">
        <v>2</v>
      </c>
      <c r="B346">
        <v>280</v>
      </c>
      <c r="C346" t="s">
        <v>43</v>
      </c>
      <c r="D346" t="s">
        <v>78</v>
      </c>
      <c r="E346">
        <v>8</v>
      </c>
      <c r="F346">
        <v>0</v>
      </c>
    </row>
    <row r="347" spans="1:6" hidden="1" x14ac:dyDescent="0.25">
      <c r="A347" s="15">
        <v>2</v>
      </c>
      <c r="B347">
        <v>280</v>
      </c>
      <c r="C347" t="s">
        <v>43</v>
      </c>
      <c r="D347" t="s">
        <v>78</v>
      </c>
      <c r="E347">
        <v>9</v>
      </c>
      <c r="F347">
        <v>-1</v>
      </c>
    </row>
    <row r="348" spans="1:6" hidden="1" x14ac:dyDescent="0.25">
      <c r="A348" s="15">
        <v>2</v>
      </c>
      <c r="B348">
        <v>280</v>
      </c>
      <c r="C348" t="s">
        <v>43</v>
      </c>
      <c r="D348" t="s">
        <v>78</v>
      </c>
      <c r="E348">
        <v>10</v>
      </c>
      <c r="F348">
        <v>-2</v>
      </c>
    </row>
    <row r="349" spans="1:6" hidden="1" x14ac:dyDescent="0.25">
      <c r="A349" s="15">
        <v>2</v>
      </c>
      <c r="B349">
        <v>279</v>
      </c>
      <c r="C349" t="s">
        <v>33</v>
      </c>
      <c r="D349" t="s">
        <v>74</v>
      </c>
      <c r="E349">
        <v>1</v>
      </c>
      <c r="F349">
        <v>0</v>
      </c>
    </row>
    <row r="350" spans="1:6" hidden="1" x14ac:dyDescent="0.25">
      <c r="A350" s="15">
        <v>2</v>
      </c>
      <c r="B350">
        <v>279</v>
      </c>
      <c r="C350" t="s">
        <v>33</v>
      </c>
      <c r="D350" t="s">
        <v>74</v>
      </c>
      <c r="E350">
        <v>2</v>
      </c>
      <c r="F350">
        <v>0</v>
      </c>
    </row>
    <row r="351" spans="1:6" hidden="1" x14ac:dyDescent="0.25">
      <c r="A351" s="15">
        <v>2</v>
      </c>
      <c r="B351">
        <v>279</v>
      </c>
      <c r="C351" t="s">
        <v>33</v>
      </c>
      <c r="D351" t="s">
        <v>74</v>
      </c>
      <c r="E351">
        <v>3</v>
      </c>
      <c r="F351">
        <v>0</v>
      </c>
    </row>
    <row r="352" spans="1:6" hidden="1" x14ac:dyDescent="0.25">
      <c r="A352" s="15">
        <v>2</v>
      </c>
      <c r="B352">
        <v>279</v>
      </c>
      <c r="C352" t="s">
        <v>33</v>
      </c>
      <c r="D352" t="s">
        <v>74</v>
      </c>
      <c r="E352">
        <v>4</v>
      </c>
      <c r="F352">
        <v>0</v>
      </c>
    </row>
    <row r="353" spans="1:6" hidden="1" x14ac:dyDescent="0.25">
      <c r="A353" s="15">
        <v>2</v>
      </c>
      <c r="B353">
        <v>279</v>
      </c>
      <c r="C353" t="s">
        <v>33</v>
      </c>
      <c r="D353" t="s">
        <v>74</v>
      </c>
      <c r="E353">
        <v>5</v>
      </c>
      <c r="F353">
        <v>0</v>
      </c>
    </row>
    <row r="354" spans="1:6" hidden="1" x14ac:dyDescent="0.25">
      <c r="A354" s="15">
        <v>2</v>
      </c>
      <c r="B354">
        <v>279</v>
      </c>
      <c r="C354" t="s">
        <v>33</v>
      </c>
      <c r="D354" t="s">
        <v>74</v>
      </c>
      <c r="E354">
        <v>6</v>
      </c>
      <c r="F354">
        <v>-3</v>
      </c>
    </row>
    <row r="355" spans="1:6" hidden="1" x14ac:dyDescent="0.25">
      <c r="A355" s="15">
        <v>2</v>
      </c>
      <c r="B355">
        <v>279</v>
      </c>
      <c r="C355" t="s">
        <v>33</v>
      </c>
      <c r="D355" t="s">
        <v>74</v>
      </c>
      <c r="E355">
        <v>7</v>
      </c>
      <c r="F355">
        <v>1</v>
      </c>
    </row>
    <row r="356" spans="1:6" hidden="1" x14ac:dyDescent="0.25">
      <c r="A356" s="15">
        <v>2</v>
      </c>
      <c r="B356">
        <v>279</v>
      </c>
      <c r="C356" t="s">
        <v>33</v>
      </c>
      <c r="D356" t="s">
        <v>74</v>
      </c>
      <c r="E356">
        <v>8</v>
      </c>
      <c r="F356">
        <v>-3</v>
      </c>
    </row>
    <row r="357" spans="1:6" hidden="1" x14ac:dyDescent="0.25">
      <c r="A357" s="15">
        <v>2</v>
      </c>
      <c r="B357">
        <v>279</v>
      </c>
      <c r="C357" t="s">
        <v>33</v>
      </c>
      <c r="D357" t="s">
        <v>74</v>
      </c>
      <c r="E357">
        <v>9</v>
      </c>
      <c r="F357">
        <v>-3</v>
      </c>
    </row>
    <row r="358" spans="1:6" hidden="1" x14ac:dyDescent="0.25">
      <c r="A358" s="15">
        <v>2</v>
      </c>
      <c r="B358">
        <v>279</v>
      </c>
      <c r="C358" t="s">
        <v>33</v>
      </c>
      <c r="D358" t="s">
        <v>74</v>
      </c>
      <c r="E358">
        <v>10</v>
      </c>
      <c r="F358">
        <v>-3</v>
      </c>
    </row>
    <row r="359" spans="1:6" hidden="1" x14ac:dyDescent="0.25">
      <c r="A359" s="15">
        <v>2</v>
      </c>
      <c r="B359">
        <v>279</v>
      </c>
      <c r="C359" t="s">
        <v>33</v>
      </c>
      <c r="D359" t="s">
        <v>78</v>
      </c>
      <c r="E359">
        <v>1</v>
      </c>
      <c r="F359">
        <v>2</v>
      </c>
    </row>
    <row r="360" spans="1:6" hidden="1" x14ac:dyDescent="0.25">
      <c r="A360" s="15">
        <v>2</v>
      </c>
      <c r="B360">
        <v>279</v>
      </c>
      <c r="C360" t="s">
        <v>33</v>
      </c>
      <c r="D360" t="s">
        <v>78</v>
      </c>
      <c r="E360">
        <v>2</v>
      </c>
      <c r="F360">
        <v>1</v>
      </c>
    </row>
    <row r="361" spans="1:6" hidden="1" x14ac:dyDescent="0.25">
      <c r="A361" s="15">
        <v>2</v>
      </c>
      <c r="B361">
        <v>279</v>
      </c>
      <c r="C361" t="s">
        <v>33</v>
      </c>
      <c r="D361" t="s">
        <v>78</v>
      </c>
      <c r="E361">
        <v>3</v>
      </c>
      <c r="F361">
        <v>0</v>
      </c>
    </row>
    <row r="362" spans="1:6" hidden="1" x14ac:dyDescent="0.25">
      <c r="A362" s="15">
        <v>2</v>
      </c>
      <c r="B362">
        <v>279</v>
      </c>
      <c r="C362" t="s">
        <v>33</v>
      </c>
      <c r="D362" t="s">
        <v>78</v>
      </c>
      <c r="E362">
        <v>4</v>
      </c>
      <c r="F362">
        <v>1</v>
      </c>
    </row>
    <row r="363" spans="1:6" hidden="1" x14ac:dyDescent="0.25">
      <c r="A363" s="15">
        <v>2</v>
      </c>
      <c r="B363">
        <v>279</v>
      </c>
      <c r="C363" t="s">
        <v>33</v>
      </c>
      <c r="D363" t="s">
        <v>78</v>
      </c>
      <c r="E363">
        <v>5</v>
      </c>
      <c r="F363">
        <v>0</v>
      </c>
    </row>
    <row r="364" spans="1:6" hidden="1" x14ac:dyDescent="0.25">
      <c r="A364" s="15">
        <v>2</v>
      </c>
      <c r="B364">
        <v>279</v>
      </c>
      <c r="C364" t="s">
        <v>33</v>
      </c>
      <c r="D364" t="s">
        <v>78</v>
      </c>
      <c r="E364">
        <v>6</v>
      </c>
      <c r="F364">
        <v>-3</v>
      </c>
    </row>
    <row r="365" spans="1:6" hidden="1" x14ac:dyDescent="0.25">
      <c r="A365" s="15">
        <v>2</v>
      </c>
      <c r="B365">
        <v>279</v>
      </c>
      <c r="C365" t="s">
        <v>33</v>
      </c>
      <c r="D365" t="s">
        <v>78</v>
      </c>
      <c r="E365">
        <v>7</v>
      </c>
      <c r="F365">
        <v>0</v>
      </c>
    </row>
    <row r="366" spans="1:6" hidden="1" x14ac:dyDescent="0.25">
      <c r="A366" s="15">
        <v>2</v>
      </c>
      <c r="B366">
        <v>279</v>
      </c>
      <c r="C366" t="s">
        <v>33</v>
      </c>
      <c r="D366" t="s">
        <v>78</v>
      </c>
      <c r="E366">
        <v>8</v>
      </c>
      <c r="F366">
        <v>-3</v>
      </c>
    </row>
    <row r="367" spans="1:6" hidden="1" x14ac:dyDescent="0.25">
      <c r="A367" s="15">
        <v>2</v>
      </c>
      <c r="B367">
        <v>279</v>
      </c>
      <c r="C367" t="s">
        <v>33</v>
      </c>
      <c r="D367" t="s">
        <v>78</v>
      </c>
      <c r="E367">
        <v>9</v>
      </c>
      <c r="F367">
        <v>-3</v>
      </c>
    </row>
    <row r="368" spans="1:6" hidden="1" x14ac:dyDescent="0.25">
      <c r="A368" s="15">
        <v>2</v>
      </c>
      <c r="B368">
        <v>279</v>
      </c>
      <c r="C368" t="s">
        <v>33</v>
      </c>
      <c r="D368" t="s">
        <v>78</v>
      </c>
      <c r="E368">
        <v>10</v>
      </c>
      <c r="F368">
        <v>-2</v>
      </c>
    </row>
    <row r="369" spans="1:6" hidden="1" x14ac:dyDescent="0.25">
      <c r="A369" s="15">
        <v>2</v>
      </c>
      <c r="B369">
        <v>287</v>
      </c>
      <c r="C369" t="s">
        <v>25</v>
      </c>
      <c r="D369" t="s">
        <v>74</v>
      </c>
      <c r="E369">
        <v>1</v>
      </c>
      <c r="F369">
        <v>-3</v>
      </c>
    </row>
    <row r="370" spans="1:6" hidden="1" x14ac:dyDescent="0.25">
      <c r="A370" s="15">
        <v>2</v>
      </c>
      <c r="B370">
        <v>287</v>
      </c>
      <c r="C370" t="s">
        <v>25</v>
      </c>
      <c r="D370" t="s">
        <v>74</v>
      </c>
      <c r="E370">
        <v>2</v>
      </c>
      <c r="F370">
        <v>-3</v>
      </c>
    </row>
    <row r="371" spans="1:6" hidden="1" x14ac:dyDescent="0.25">
      <c r="A371" s="15">
        <v>2</v>
      </c>
      <c r="B371">
        <v>287</v>
      </c>
      <c r="C371" t="s">
        <v>25</v>
      </c>
      <c r="D371" t="s">
        <v>74</v>
      </c>
      <c r="E371">
        <v>3</v>
      </c>
      <c r="F371">
        <v>-3</v>
      </c>
    </row>
    <row r="372" spans="1:6" hidden="1" x14ac:dyDescent="0.25">
      <c r="A372" s="15">
        <v>2</v>
      </c>
      <c r="B372">
        <v>287</v>
      </c>
      <c r="C372" t="s">
        <v>25</v>
      </c>
      <c r="D372" t="s">
        <v>74</v>
      </c>
      <c r="E372">
        <v>4</v>
      </c>
      <c r="F372">
        <v>-3</v>
      </c>
    </row>
    <row r="373" spans="1:6" hidden="1" x14ac:dyDescent="0.25">
      <c r="A373" s="15">
        <v>2</v>
      </c>
      <c r="B373">
        <v>287</v>
      </c>
      <c r="C373" t="s">
        <v>25</v>
      </c>
      <c r="D373" t="s">
        <v>74</v>
      </c>
      <c r="E373">
        <v>5</v>
      </c>
      <c r="F373">
        <v>-3</v>
      </c>
    </row>
    <row r="374" spans="1:6" hidden="1" x14ac:dyDescent="0.25">
      <c r="A374" s="15">
        <v>2</v>
      </c>
      <c r="B374">
        <v>287</v>
      </c>
      <c r="C374" t="s">
        <v>25</v>
      </c>
      <c r="D374" t="s">
        <v>74</v>
      </c>
      <c r="E374">
        <v>6</v>
      </c>
      <c r="F374">
        <v>-3</v>
      </c>
    </row>
    <row r="375" spans="1:6" hidden="1" x14ac:dyDescent="0.25">
      <c r="A375" s="15">
        <v>2</v>
      </c>
      <c r="B375">
        <v>287</v>
      </c>
      <c r="C375" t="s">
        <v>25</v>
      </c>
      <c r="D375" t="s">
        <v>74</v>
      </c>
      <c r="E375">
        <v>7</v>
      </c>
      <c r="F375">
        <v>-3</v>
      </c>
    </row>
    <row r="376" spans="1:6" hidden="1" x14ac:dyDescent="0.25">
      <c r="A376" s="15">
        <v>2</v>
      </c>
      <c r="B376">
        <v>287</v>
      </c>
      <c r="C376" t="s">
        <v>25</v>
      </c>
      <c r="D376" t="s">
        <v>74</v>
      </c>
      <c r="E376">
        <v>8</v>
      </c>
      <c r="F376">
        <v>-3</v>
      </c>
    </row>
    <row r="377" spans="1:6" hidden="1" x14ac:dyDescent="0.25">
      <c r="A377" s="15">
        <v>2</v>
      </c>
      <c r="B377">
        <v>287</v>
      </c>
      <c r="C377" t="s">
        <v>25</v>
      </c>
      <c r="D377" t="s">
        <v>74</v>
      </c>
      <c r="E377">
        <v>9</v>
      </c>
      <c r="F377">
        <v>-3</v>
      </c>
    </row>
    <row r="378" spans="1:6" hidden="1" x14ac:dyDescent="0.25">
      <c r="A378" s="15">
        <v>2</v>
      </c>
      <c r="B378">
        <v>287</v>
      </c>
      <c r="C378" t="s">
        <v>25</v>
      </c>
      <c r="D378" t="s">
        <v>74</v>
      </c>
      <c r="E378">
        <v>10</v>
      </c>
      <c r="F378">
        <v>1</v>
      </c>
    </row>
    <row r="379" spans="1:6" hidden="1" x14ac:dyDescent="0.25">
      <c r="A379" s="15">
        <v>2</v>
      </c>
      <c r="B379">
        <v>287</v>
      </c>
      <c r="C379" t="s">
        <v>25</v>
      </c>
      <c r="D379" t="s">
        <v>78</v>
      </c>
      <c r="E379">
        <v>1</v>
      </c>
      <c r="F379">
        <v>-3</v>
      </c>
    </row>
    <row r="380" spans="1:6" hidden="1" x14ac:dyDescent="0.25">
      <c r="A380" s="15">
        <v>2</v>
      </c>
      <c r="B380">
        <v>287</v>
      </c>
      <c r="C380" t="s">
        <v>25</v>
      </c>
      <c r="D380" t="s">
        <v>78</v>
      </c>
      <c r="E380">
        <v>2</v>
      </c>
      <c r="F380">
        <v>-1</v>
      </c>
    </row>
    <row r="381" spans="1:6" hidden="1" x14ac:dyDescent="0.25">
      <c r="A381" s="15">
        <v>2</v>
      </c>
      <c r="B381">
        <v>287</v>
      </c>
      <c r="C381" t="s">
        <v>25</v>
      </c>
      <c r="D381" t="s">
        <v>78</v>
      </c>
      <c r="E381">
        <v>3</v>
      </c>
      <c r="F381">
        <v>-1</v>
      </c>
    </row>
    <row r="382" spans="1:6" hidden="1" x14ac:dyDescent="0.25">
      <c r="A382" s="15">
        <v>2</v>
      </c>
      <c r="B382">
        <v>287</v>
      </c>
      <c r="C382" t="s">
        <v>25</v>
      </c>
      <c r="D382" t="s">
        <v>78</v>
      </c>
      <c r="E382">
        <v>4</v>
      </c>
      <c r="F382">
        <v>-2</v>
      </c>
    </row>
    <row r="383" spans="1:6" hidden="1" x14ac:dyDescent="0.25">
      <c r="A383" s="15">
        <v>2</v>
      </c>
      <c r="B383">
        <v>287</v>
      </c>
      <c r="C383" t="s">
        <v>25</v>
      </c>
      <c r="D383" t="s">
        <v>78</v>
      </c>
      <c r="E383">
        <v>5</v>
      </c>
      <c r="F383">
        <v>-1</v>
      </c>
    </row>
    <row r="384" spans="1:6" hidden="1" x14ac:dyDescent="0.25">
      <c r="A384" s="15">
        <v>2</v>
      </c>
      <c r="B384">
        <v>287</v>
      </c>
      <c r="C384" t="s">
        <v>25</v>
      </c>
      <c r="D384" t="s">
        <v>78</v>
      </c>
      <c r="E384">
        <v>6</v>
      </c>
      <c r="F384">
        <v>-3</v>
      </c>
    </row>
    <row r="385" spans="1:6" hidden="1" x14ac:dyDescent="0.25">
      <c r="A385" s="15">
        <v>2</v>
      </c>
      <c r="B385">
        <v>287</v>
      </c>
      <c r="C385" t="s">
        <v>25</v>
      </c>
      <c r="D385" t="s">
        <v>78</v>
      </c>
      <c r="E385">
        <v>7</v>
      </c>
      <c r="F385">
        <v>-3</v>
      </c>
    </row>
    <row r="386" spans="1:6" hidden="1" x14ac:dyDescent="0.25">
      <c r="A386" s="15">
        <v>2</v>
      </c>
      <c r="B386">
        <v>287</v>
      </c>
      <c r="C386" t="s">
        <v>25</v>
      </c>
      <c r="D386" t="s">
        <v>78</v>
      </c>
      <c r="E386">
        <v>8</v>
      </c>
      <c r="F386">
        <v>-1</v>
      </c>
    </row>
    <row r="387" spans="1:6" hidden="1" x14ac:dyDescent="0.25">
      <c r="A387" s="15">
        <v>2</v>
      </c>
      <c r="B387">
        <v>287</v>
      </c>
      <c r="C387" t="s">
        <v>25</v>
      </c>
      <c r="D387" t="s">
        <v>78</v>
      </c>
      <c r="E387">
        <v>9</v>
      </c>
      <c r="F387">
        <v>-3</v>
      </c>
    </row>
    <row r="388" spans="1:6" hidden="1" x14ac:dyDescent="0.25">
      <c r="A388" s="15">
        <v>2</v>
      </c>
      <c r="B388">
        <v>287</v>
      </c>
      <c r="C388" t="s">
        <v>25</v>
      </c>
      <c r="D388" t="s">
        <v>78</v>
      </c>
      <c r="E388">
        <v>10</v>
      </c>
      <c r="F388">
        <v>1</v>
      </c>
    </row>
    <row r="389" spans="1:6" hidden="1" x14ac:dyDescent="0.25">
      <c r="A389" s="15">
        <v>2</v>
      </c>
      <c r="B389">
        <v>288</v>
      </c>
      <c r="C389" t="s">
        <v>44</v>
      </c>
      <c r="D389" t="s">
        <v>74</v>
      </c>
      <c r="E389">
        <v>1</v>
      </c>
      <c r="F389">
        <v>-2</v>
      </c>
    </row>
    <row r="390" spans="1:6" hidden="1" x14ac:dyDescent="0.25">
      <c r="A390" s="15">
        <v>2</v>
      </c>
      <c r="B390">
        <v>288</v>
      </c>
      <c r="C390" t="s">
        <v>44</v>
      </c>
      <c r="D390" t="s">
        <v>74</v>
      </c>
      <c r="E390">
        <v>2</v>
      </c>
      <c r="F390">
        <v>-2</v>
      </c>
    </row>
    <row r="391" spans="1:6" hidden="1" x14ac:dyDescent="0.25">
      <c r="A391" s="15">
        <v>2</v>
      </c>
      <c r="B391">
        <v>288</v>
      </c>
      <c r="C391" t="s">
        <v>44</v>
      </c>
      <c r="D391" t="s">
        <v>74</v>
      </c>
      <c r="E391">
        <v>3</v>
      </c>
      <c r="F391">
        <v>-2</v>
      </c>
    </row>
    <row r="392" spans="1:6" hidden="1" x14ac:dyDescent="0.25">
      <c r="A392" s="15">
        <v>2</v>
      </c>
      <c r="B392">
        <v>288</v>
      </c>
      <c r="C392" t="s">
        <v>44</v>
      </c>
      <c r="D392" t="s">
        <v>74</v>
      </c>
      <c r="E392">
        <v>4</v>
      </c>
      <c r="F392">
        <v>2</v>
      </c>
    </row>
    <row r="393" spans="1:6" hidden="1" x14ac:dyDescent="0.25">
      <c r="A393" s="15">
        <v>2</v>
      </c>
      <c r="B393">
        <v>288</v>
      </c>
      <c r="C393" t="s">
        <v>44</v>
      </c>
      <c r="D393" t="s">
        <v>74</v>
      </c>
      <c r="E393">
        <v>5</v>
      </c>
      <c r="F393">
        <v>-2</v>
      </c>
    </row>
    <row r="394" spans="1:6" hidden="1" x14ac:dyDescent="0.25">
      <c r="A394" s="15">
        <v>2</v>
      </c>
      <c r="B394">
        <v>288</v>
      </c>
      <c r="C394" t="s">
        <v>44</v>
      </c>
      <c r="D394" t="s">
        <v>74</v>
      </c>
      <c r="E394">
        <v>6</v>
      </c>
      <c r="F394">
        <v>-2</v>
      </c>
    </row>
    <row r="395" spans="1:6" hidden="1" x14ac:dyDescent="0.25">
      <c r="A395" s="15">
        <v>2</v>
      </c>
      <c r="B395">
        <v>288</v>
      </c>
      <c r="C395" t="s">
        <v>44</v>
      </c>
      <c r="D395" t="s">
        <v>74</v>
      </c>
      <c r="E395">
        <v>7</v>
      </c>
      <c r="F395">
        <v>1</v>
      </c>
    </row>
    <row r="396" spans="1:6" hidden="1" x14ac:dyDescent="0.25">
      <c r="A396" s="15">
        <v>2</v>
      </c>
      <c r="B396">
        <v>288</v>
      </c>
      <c r="C396" t="s">
        <v>44</v>
      </c>
      <c r="D396" t="s">
        <v>74</v>
      </c>
      <c r="E396">
        <v>8</v>
      </c>
      <c r="F396">
        <v>-1</v>
      </c>
    </row>
    <row r="397" spans="1:6" hidden="1" x14ac:dyDescent="0.25">
      <c r="A397" s="15">
        <v>2</v>
      </c>
      <c r="B397">
        <v>288</v>
      </c>
      <c r="C397" t="s">
        <v>44</v>
      </c>
      <c r="D397" t="s">
        <v>74</v>
      </c>
      <c r="E397">
        <v>9</v>
      </c>
      <c r="F397">
        <v>-1</v>
      </c>
    </row>
    <row r="398" spans="1:6" hidden="1" x14ac:dyDescent="0.25">
      <c r="A398" s="15">
        <v>2</v>
      </c>
      <c r="B398">
        <v>288</v>
      </c>
      <c r="C398" t="s">
        <v>44</v>
      </c>
      <c r="D398" t="s">
        <v>74</v>
      </c>
      <c r="E398">
        <v>10</v>
      </c>
      <c r="F398">
        <v>1</v>
      </c>
    </row>
    <row r="399" spans="1:6" hidden="1" x14ac:dyDescent="0.25">
      <c r="A399" s="15">
        <v>2</v>
      </c>
      <c r="B399">
        <v>288</v>
      </c>
      <c r="C399" t="s">
        <v>44</v>
      </c>
      <c r="D399" t="s">
        <v>78</v>
      </c>
      <c r="E399">
        <v>1</v>
      </c>
      <c r="F399">
        <v>-2</v>
      </c>
    </row>
    <row r="400" spans="1:6" hidden="1" x14ac:dyDescent="0.25">
      <c r="A400" s="15">
        <v>2</v>
      </c>
      <c r="B400">
        <v>288</v>
      </c>
      <c r="C400" t="s">
        <v>44</v>
      </c>
      <c r="D400" t="s">
        <v>78</v>
      </c>
      <c r="E400">
        <v>2</v>
      </c>
      <c r="F400">
        <v>-2</v>
      </c>
    </row>
    <row r="401" spans="1:6" hidden="1" x14ac:dyDescent="0.25">
      <c r="A401" s="15">
        <v>2</v>
      </c>
      <c r="B401">
        <v>288</v>
      </c>
      <c r="C401" t="s">
        <v>44</v>
      </c>
      <c r="D401" t="s">
        <v>78</v>
      </c>
      <c r="E401">
        <v>3</v>
      </c>
      <c r="F401">
        <v>-2</v>
      </c>
    </row>
    <row r="402" spans="1:6" hidden="1" x14ac:dyDescent="0.25">
      <c r="A402" s="15">
        <v>2</v>
      </c>
      <c r="B402">
        <v>288</v>
      </c>
      <c r="C402" t="s">
        <v>44</v>
      </c>
      <c r="D402" t="s">
        <v>78</v>
      </c>
      <c r="E402">
        <v>4</v>
      </c>
      <c r="F402">
        <v>2</v>
      </c>
    </row>
    <row r="403" spans="1:6" hidden="1" x14ac:dyDescent="0.25">
      <c r="A403" s="15">
        <v>2</v>
      </c>
      <c r="B403">
        <v>288</v>
      </c>
      <c r="C403" t="s">
        <v>44</v>
      </c>
      <c r="D403" t="s">
        <v>78</v>
      </c>
      <c r="E403">
        <v>5</v>
      </c>
      <c r="F403">
        <v>-2</v>
      </c>
    </row>
    <row r="404" spans="1:6" hidden="1" x14ac:dyDescent="0.25">
      <c r="A404" s="15">
        <v>2</v>
      </c>
      <c r="B404">
        <v>288</v>
      </c>
      <c r="C404" t="s">
        <v>44</v>
      </c>
      <c r="D404" t="s">
        <v>78</v>
      </c>
      <c r="E404">
        <v>6</v>
      </c>
      <c r="F404">
        <v>-2</v>
      </c>
    </row>
    <row r="405" spans="1:6" hidden="1" x14ac:dyDescent="0.25">
      <c r="A405" s="15">
        <v>2</v>
      </c>
      <c r="B405">
        <v>288</v>
      </c>
      <c r="C405" t="s">
        <v>44</v>
      </c>
      <c r="D405" t="s">
        <v>78</v>
      </c>
      <c r="E405">
        <v>7</v>
      </c>
      <c r="F405">
        <v>-2</v>
      </c>
    </row>
    <row r="406" spans="1:6" hidden="1" x14ac:dyDescent="0.25">
      <c r="A406" s="15">
        <v>2</v>
      </c>
      <c r="B406">
        <v>288</v>
      </c>
      <c r="C406" t="s">
        <v>44</v>
      </c>
      <c r="D406" t="s">
        <v>78</v>
      </c>
      <c r="E406">
        <v>8</v>
      </c>
      <c r="F406">
        <v>-2</v>
      </c>
    </row>
    <row r="407" spans="1:6" hidden="1" x14ac:dyDescent="0.25">
      <c r="A407" s="15">
        <v>2</v>
      </c>
      <c r="B407">
        <v>288</v>
      </c>
      <c r="C407" t="s">
        <v>44</v>
      </c>
      <c r="D407" t="s">
        <v>78</v>
      </c>
      <c r="E407">
        <v>9</v>
      </c>
      <c r="F407">
        <v>-2</v>
      </c>
    </row>
    <row r="408" spans="1:6" hidden="1" x14ac:dyDescent="0.25">
      <c r="A408" s="15">
        <v>2</v>
      </c>
      <c r="B408">
        <v>288</v>
      </c>
      <c r="C408" t="s">
        <v>44</v>
      </c>
      <c r="D408" t="s">
        <v>78</v>
      </c>
      <c r="E408">
        <v>10</v>
      </c>
      <c r="F408">
        <v>-2</v>
      </c>
    </row>
    <row r="409" spans="1:6" hidden="1" x14ac:dyDescent="0.25">
      <c r="A409" s="15">
        <v>2</v>
      </c>
      <c r="B409">
        <v>289</v>
      </c>
      <c r="C409" t="s">
        <v>18</v>
      </c>
      <c r="D409" t="s">
        <v>74</v>
      </c>
      <c r="E409">
        <v>1</v>
      </c>
      <c r="F409">
        <v>-3</v>
      </c>
    </row>
    <row r="410" spans="1:6" hidden="1" x14ac:dyDescent="0.25">
      <c r="A410" s="15">
        <v>2</v>
      </c>
      <c r="B410">
        <v>289</v>
      </c>
      <c r="C410" t="s">
        <v>18</v>
      </c>
      <c r="D410" t="s">
        <v>74</v>
      </c>
      <c r="E410">
        <v>2</v>
      </c>
      <c r="F410">
        <v>-3</v>
      </c>
    </row>
    <row r="411" spans="1:6" hidden="1" x14ac:dyDescent="0.25">
      <c r="A411" s="15">
        <v>2</v>
      </c>
      <c r="B411">
        <v>289</v>
      </c>
      <c r="C411" t="s">
        <v>18</v>
      </c>
      <c r="D411" t="s">
        <v>74</v>
      </c>
      <c r="E411">
        <v>3</v>
      </c>
      <c r="F411">
        <v>-3</v>
      </c>
    </row>
    <row r="412" spans="1:6" hidden="1" x14ac:dyDescent="0.25">
      <c r="A412" s="15">
        <v>2</v>
      </c>
      <c r="B412">
        <v>289</v>
      </c>
      <c r="C412" t="s">
        <v>18</v>
      </c>
      <c r="D412" t="s">
        <v>74</v>
      </c>
      <c r="E412">
        <v>4</v>
      </c>
      <c r="F412">
        <v>1</v>
      </c>
    </row>
    <row r="413" spans="1:6" hidden="1" x14ac:dyDescent="0.25">
      <c r="A413" s="15">
        <v>2</v>
      </c>
      <c r="B413">
        <v>289</v>
      </c>
      <c r="C413" t="s">
        <v>18</v>
      </c>
      <c r="D413" t="s">
        <v>74</v>
      </c>
      <c r="E413">
        <v>5</v>
      </c>
      <c r="F413">
        <v>-2</v>
      </c>
    </row>
    <row r="414" spans="1:6" hidden="1" x14ac:dyDescent="0.25">
      <c r="A414" s="15">
        <v>2</v>
      </c>
      <c r="B414">
        <v>289</v>
      </c>
      <c r="C414" t="s">
        <v>18</v>
      </c>
      <c r="D414" t="s">
        <v>74</v>
      </c>
      <c r="E414">
        <v>6</v>
      </c>
      <c r="F414">
        <v>-2</v>
      </c>
    </row>
    <row r="415" spans="1:6" hidden="1" x14ac:dyDescent="0.25">
      <c r="A415" s="15">
        <v>2</v>
      </c>
      <c r="B415">
        <v>289</v>
      </c>
      <c r="C415" t="s">
        <v>18</v>
      </c>
      <c r="D415" t="s">
        <v>74</v>
      </c>
      <c r="E415">
        <v>7</v>
      </c>
      <c r="F415">
        <v>-2</v>
      </c>
    </row>
    <row r="416" spans="1:6" hidden="1" x14ac:dyDescent="0.25">
      <c r="A416" s="15">
        <v>2</v>
      </c>
      <c r="B416">
        <v>289</v>
      </c>
      <c r="C416" t="s">
        <v>18</v>
      </c>
      <c r="D416" t="s">
        <v>74</v>
      </c>
      <c r="E416">
        <v>8</v>
      </c>
      <c r="F416">
        <v>-1</v>
      </c>
    </row>
    <row r="417" spans="1:6" hidden="1" x14ac:dyDescent="0.25">
      <c r="A417" s="15">
        <v>2</v>
      </c>
      <c r="B417">
        <v>289</v>
      </c>
      <c r="C417" t="s">
        <v>18</v>
      </c>
      <c r="D417" t="s">
        <v>74</v>
      </c>
      <c r="E417">
        <v>9</v>
      </c>
      <c r="F417">
        <v>-2</v>
      </c>
    </row>
    <row r="418" spans="1:6" hidden="1" x14ac:dyDescent="0.25">
      <c r="A418" s="15">
        <v>2</v>
      </c>
      <c r="B418">
        <v>289</v>
      </c>
      <c r="C418" t="s">
        <v>18</v>
      </c>
      <c r="D418" t="s">
        <v>74</v>
      </c>
      <c r="E418">
        <v>10</v>
      </c>
      <c r="F418">
        <v>-1</v>
      </c>
    </row>
    <row r="419" spans="1:6" hidden="1" x14ac:dyDescent="0.25">
      <c r="A419" s="15">
        <v>2</v>
      </c>
      <c r="B419">
        <v>289</v>
      </c>
      <c r="C419" t="s">
        <v>18</v>
      </c>
      <c r="D419" t="s">
        <v>78</v>
      </c>
      <c r="E419">
        <v>1</v>
      </c>
      <c r="F419">
        <v>1</v>
      </c>
    </row>
    <row r="420" spans="1:6" hidden="1" x14ac:dyDescent="0.25">
      <c r="A420" s="15">
        <v>2</v>
      </c>
      <c r="B420">
        <v>289</v>
      </c>
      <c r="C420" t="s">
        <v>18</v>
      </c>
      <c r="D420" t="s">
        <v>78</v>
      </c>
      <c r="E420">
        <v>2</v>
      </c>
      <c r="F420">
        <v>1</v>
      </c>
    </row>
    <row r="421" spans="1:6" hidden="1" x14ac:dyDescent="0.25">
      <c r="A421" s="15">
        <v>2</v>
      </c>
      <c r="B421">
        <v>289</v>
      </c>
      <c r="C421" t="s">
        <v>18</v>
      </c>
      <c r="D421" t="s">
        <v>78</v>
      </c>
      <c r="E421">
        <v>3</v>
      </c>
      <c r="F421">
        <v>0</v>
      </c>
    </row>
    <row r="422" spans="1:6" hidden="1" x14ac:dyDescent="0.25">
      <c r="A422" s="15">
        <v>2</v>
      </c>
      <c r="B422">
        <v>289</v>
      </c>
      <c r="C422" t="s">
        <v>18</v>
      </c>
      <c r="D422" t="s">
        <v>78</v>
      </c>
      <c r="E422">
        <v>4</v>
      </c>
      <c r="F422">
        <v>3</v>
      </c>
    </row>
    <row r="423" spans="1:6" hidden="1" x14ac:dyDescent="0.25">
      <c r="A423" s="15">
        <v>2</v>
      </c>
      <c r="B423">
        <v>289</v>
      </c>
      <c r="C423" t="s">
        <v>18</v>
      </c>
      <c r="D423" t="s">
        <v>78</v>
      </c>
      <c r="E423">
        <v>5</v>
      </c>
      <c r="F423">
        <v>-2</v>
      </c>
    </row>
    <row r="424" spans="1:6" hidden="1" x14ac:dyDescent="0.25">
      <c r="A424" s="15">
        <v>2</v>
      </c>
      <c r="B424">
        <v>289</v>
      </c>
      <c r="C424" t="s">
        <v>18</v>
      </c>
      <c r="D424" t="s">
        <v>78</v>
      </c>
      <c r="E424">
        <v>6</v>
      </c>
      <c r="F424">
        <v>-2</v>
      </c>
    </row>
    <row r="425" spans="1:6" hidden="1" x14ac:dyDescent="0.25">
      <c r="A425" s="15">
        <v>2</v>
      </c>
      <c r="B425">
        <v>289</v>
      </c>
      <c r="C425" t="s">
        <v>18</v>
      </c>
      <c r="D425" t="s">
        <v>78</v>
      </c>
      <c r="E425">
        <v>7</v>
      </c>
      <c r="F425">
        <v>-2</v>
      </c>
    </row>
    <row r="426" spans="1:6" hidden="1" x14ac:dyDescent="0.25">
      <c r="A426" s="15">
        <v>2</v>
      </c>
      <c r="B426">
        <v>289</v>
      </c>
      <c r="C426" t="s">
        <v>18</v>
      </c>
      <c r="D426" t="s">
        <v>78</v>
      </c>
      <c r="E426">
        <v>8</v>
      </c>
      <c r="F426">
        <v>-2</v>
      </c>
    </row>
    <row r="427" spans="1:6" hidden="1" x14ac:dyDescent="0.25">
      <c r="A427" s="15">
        <v>2</v>
      </c>
      <c r="B427">
        <v>289</v>
      </c>
      <c r="C427" t="s">
        <v>18</v>
      </c>
      <c r="D427" t="s">
        <v>78</v>
      </c>
      <c r="E427">
        <v>9</v>
      </c>
      <c r="F427">
        <v>-2</v>
      </c>
    </row>
    <row r="428" spans="1:6" hidden="1" x14ac:dyDescent="0.25">
      <c r="A428" s="15">
        <v>2</v>
      </c>
      <c r="B428">
        <v>289</v>
      </c>
      <c r="C428" t="s">
        <v>18</v>
      </c>
      <c r="D428" t="s">
        <v>78</v>
      </c>
      <c r="E428">
        <v>10</v>
      </c>
      <c r="F428">
        <v>-1</v>
      </c>
    </row>
    <row r="429" spans="1:6" hidden="1" x14ac:dyDescent="0.25">
      <c r="A429" s="15">
        <v>2</v>
      </c>
      <c r="B429">
        <v>285</v>
      </c>
      <c r="C429" t="s">
        <v>51</v>
      </c>
      <c r="D429" t="s">
        <v>74</v>
      </c>
      <c r="E429">
        <v>1</v>
      </c>
      <c r="F429">
        <v>-3</v>
      </c>
    </row>
    <row r="430" spans="1:6" hidden="1" x14ac:dyDescent="0.25">
      <c r="A430" s="15">
        <v>2</v>
      </c>
      <c r="B430">
        <v>285</v>
      </c>
      <c r="C430" t="s">
        <v>51</v>
      </c>
      <c r="D430" t="s">
        <v>74</v>
      </c>
      <c r="E430">
        <v>2</v>
      </c>
      <c r="F430">
        <v>-3</v>
      </c>
    </row>
    <row r="431" spans="1:6" hidden="1" x14ac:dyDescent="0.25">
      <c r="A431" s="15">
        <v>2</v>
      </c>
      <c r="B431">
        <v>285</v>
      </c>
      <c r="C431" t="s">
        <v>51</v>
      </c>
      <c r="D431" t="s">
        <v>74</v>
      </c>
      <c r="E431">
        <v>3</v>
      </c>
      <c r="F431">
        <v>-3</v>
      </c>
    </row>
    <row r="432" spans="1:6" hidden="1" x14ac:dyDescent="0.25">
      <c r="A432" s="15">
        <v>2</v>
      </c>
      <c r="B432">
        <v>285</v>
      </c>
      <c r="C432" t="s">
        <v>51</v>
      </c>
      <c r="D432" t="s">
        <v>74</v>
      </c>
      <c r="E432">
        <v>4</v>
      </c>
      <c r="F432">
        <v>-3</v>
      </c>
    </row>
    <row r="433" spans="1:6" hidden="1" x14ac:dyDescent="0.25">
      <c r="A433" s="15">
        <v>2</v>
      </c>
      <c r="B433">
        <v>285</v>
      </c>
      <c r="C433" t="s">
        <v>51</v>
      </c>
      <c r="D433" t="s">
        <v>74</v>
      </c>
      <c r="E433">
        <v>5</v>
      </c>
      <c r="F433">
        <v>-3</v>
      </c>
    </row>
    <row r="434" spans="1:6" hidden="1" x14ac:dyDescent="0.25">
      <c r="A434" s="15">
        <v>2</v>
      </c>
      <c r="B434">
        <v>285</v>
      </c>
      <c r="C434" t="s">
        <v>51</v>
      </c>
      <c r="D434" t="s">
        <v>74</v>
      </c>
      <c r="E434">
        <v>6</v>
      </c>
      <c r="F434">
        <v>-3</v>
      </c>
    </row>
    <row r="435" spans="1:6" hidden="1" x14ac:dyDescent="0.25">
      <c r="A435" s="15">
        <v>2</v>
      </c>
      <c r="B435">
        <v>285</v>
      </c>
      <c r="C435" t="s">
        <v>51</v>
      </c>
      <c r="D435" t="s">
        <v>74</v>
      </c>
      <c r="E435">
        <v>7</v>
      </c>
      <c r="F435">
        <v>-3</v>
      </c>
    </row>
    <row r="436" spans="1:6" hidden="1" x14ac:dyDescent="0.25">
      <c r="A436" s="15">
        <v>2</v>
      </c>
      <c r="B436">
        <v>285</v>
      </c>
      <c r="C436" t="s">
        <v>51</v>
      </c>
      <c r="D436" t="s">
        <v>74</v>
      </c>
      <c r="E436">
        <v>8</v>
      </c>
      <c r="F436">
        <v>-3</v>
      </c>
    </row>
    <row r="437" spans="1:6" hidden="1" x14ac:dyDescent="0.25">
      <c r="A437" s="15">
        <v>2</v>
      </c>
      <c r="B437">
        <v>285</v>
      </c>
      <c r="C437" t="s">
        <v>51</v>
      </c>
      <c r="D437" t="s">
        <v>74</v>
      </c>
      <c r="E437">
        <v>9</v>
      </c>
      <c r="F437">
        <v>-3</v>
      </c>
    </row>
    <row r="438" spans="1:6" hidden="1" x14ac:dyDescent="0.25">
      <c r="A438" s="15">
        <v>2</v>
      </c>
      <c r="B438">
        <v>285</v>
      </c>
      <c r="C438" t="s">
        <v>51</v>
      </c>
      <c r="D438" t="s">
        <v>74</v>
      </c>
      <c r="E438">
        <v>10</v>
      </c>
      <c r="F438">
        <v>-3</v>
      </c>
    </row>
    <row r="439" spans="1:6" hidden="1" x14ac:dyDescent="0.25">
      <c r="A439" s="15">
        <v>2</v>
      </c>
      <c r="B439">
        <v>285</v>
      </c>
      <c r="C439" t="s">
        <v>51</v>
      </c>
      <c r="D439" t="s">
        <v>78</v>
      </c>
      <c r="E439">
        <v>1</v>
      </c>
      <c r="F439">
        <v>1</v>
      </c>
    </row>
    <row r="440" spans="1:6" hidden="1" x14ac:dyDescent="0.25">
      <c r="A440" s="15">
        <v>2</v>
      </c>
      <c r="B440">
        <v>285</v>
      </c>
      <c r="C440" t="s">
        <v>51</v>
      </c>
      <c r="D440" t="s">
        <v>78</v>
      </c>
      <c r="E440">
        <v>2</v>
      </c>
      <c r="F440">
        <v>1</v>
      </c>
    </row>
    <row r="441" spans="1:6" hidden="1" x14ac:dyDescent="0.25">
      <c r="A441" s="15">
        <v>2</v>
      </c>
      <c r="B441">
        <v>285</v>
      </c>
      <c r="C441" t="s">
        <v>51</v>
      </c>
      <c r="D441" t="s">
        <v>78</v>
      </c>
      <c r="E441">
        <v>3</v>
      </c>
      <c r="F441">
        <v>0</v>
      </c>
    </row>
    <row r="442" spans="1:6" hidden="1" x14ac:dyDescent="0.25">
      <c r="A442" s="15">
        <v>2</v>
      </c>
      <c r="B442">
        <v>285</v>
      </c>
      <c r="C442" t="s">
        <v>51</v>
      </c>
      <c r="D442" t="s">
        <v>78</v>
      </c>
      <c r="E442">
        <v>4</v>
      </c>
      <c r="F442">
        <v>-1</v>
      </c>
    </row>
    <row r="443" spans="1:6" hidden="1" x14ac:dyDescent="0.25">
      <c r="A443" s="15">
        <v>2</v>
      </c>
      <c r="B443">
        <v>285</v>
      </c>
      <c r="C443" t="s">
        <v>51</v>
      </c>
      <c r="D443" t="s">
        <v>78</v>
      </c>
      <c r="E443">
        <v>5</v>
      </c>
      <c r="F443">
        <v>-1</v>
      </c>
    </row>
    <row r="444" spans="1:6" hidden="1" x14ac:dyDescent="0.25">
      <c r="A444" s="15">
        <v>2</v>
      </c>
      <c r="B444">
        <v>285</v>
      </c>
      <c r="C444" t="s">
        <v>51</v>
      </c>
      <c r="D444" t="s">
        <v>78</v>
      </c>
      <c r="E444">
        <v>6</v>
      </c>
      <c r="F444">
        <v>-3</v>
      </c>
    </row>
    <row r="445" spans="1:6" hidden="1" x14ac:dyDescent="0.25">
      <c r="A445" s="15">
        <v>2</v>
      </c>
      <c r="B445">
        <v>285</v>
      </c>
      <c r="C445" t="s">
        <v>51</v>
      </c>
      <c r="D445" t="s">
        <v>78</v>
      </c>
      <c r="E445">
        <v>7</v>
      </c>
      <c r="F445">
        <v>-3</v>
      </c>
    </row>
    <row r="446" spans="1:6" hidden="1" x14ac:dyDescent="0.25">
      <c r="A446" s="15">
        <v>2</v>
      </c>
      <c r="B446">
        <v>285</v>
      </c>
      <c r="C446" t="s">
        <v>51</v>
      </c>
      <c r="D446" t="s">
        <v>78</v>
      </c>
      <c r="E446">
        <v>8</v>
      </c>
      <c r="F446">
        <v>-3</v>
      </c>
    </row>
    <row r="447" spans="1:6" hidden="1" x14ac:dyDescent="0.25">
      <c r="A447" s="15">
        <v>2</v>
      </c>
      <c r="B447">
        <v>285</v>
      </c>
      <c r="C447" t="s">
        <v>51</v>
      </c>
      <c r="D447" t="s">
        <v>78</v>
      </c>
      <c r="E447">
        <v>9</v>
      </c>
      <c r="F447">
        <v>-3</v>
      </c>
    </row>
    <row r="448" spans="1:6" hidden="1" x14ac:dyDescent="0.25">
      <c r="A448" s="15">
        <v>2</v>
      </c>
      <c r="B448">
        <v>285</v>
      </c>
      <c r="C448" t="s">
        <v>51</v>
      </c>
      <c r="D448" t="s">
        <v>78</v>
      </c>
      <c r="E448">
        <v>10</v>
      </c>
      <c r="F448">
        <v>-1</v>
      </c>
    </row>
  </sheetData>
  <autoFilter ref="A8:F448" xr:uid="{8879F72D-B3C5-4EAE-B913-1B2639E88724}">
    <filterColumn colId="0">
      <filters>
        <filter val="1"/>
      </filters>
    </filterColumn>
    <filterColumn colId="3">
      <filters>
        <filter val="Teams"/>
      </filters>
    </filterColumn>
    <filterColumn colId="4">
      <filters>
        <filter val="1"/>
      </filters>
    </filterColumn>
  </autoFilter>
  <conditionalFormatting sqref="J12:P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97E7-AB3F-4893-B642-1E3E0469B141}">
  <dimension ref="A1:G25"/>
  <sheetViews>
    <sheetView workbookViewId="0">
      <selection activeCell="A2" sqref="A2:A17"/>
    </sheetView>
  </sheetViews>
  <sheetFormatPr baseColWidth="10" defaultColWidth="11.42578125" defaultRowHeight="15" x14ac:dyDescent="0.25"/>
  <sheetData>
    <row r="1" spans="1:7" x14ac:dyDescent="0.25">
      <c r="A1" s="7" t="s">
        <v>5</v>
      </c>
      <c r="B1" s="7" t="s">
        <v>75</v>
      </c>
      <c r="C1" s="7" t="s">
        <v>7</v>
      </c>
      <c r="D1" s="7" t="s">
        <v>74</v>
      </c>
      <c r="E1" s="7" t="s">
        <v>21</v>
      </c>
      <c r="F1" s="8" t="s">
        <v>83</v>
      </c>
      <c r="G1" s="7" t="s">
        <v>84</v>
      </c>
    </row>
    <row r="2" spans="1:7" x14ac:dyDescent="0.25">
      <c r="A2" s="15">
        <v>1</v>
      </c>
      <c r="B2">
        <v>192</v>
      </c>
      <c r="C2" t="s">
        <v>36</v>
      </c>
      <c r="D2">
        <v>4</v>
      </c>
      <c r="E2">
        <v>1</v>
      </c>
      <c r="F2">
        <v>3</v>
      </c>
      <c r="G2">
        <v>2</v>
      </c>
    </row>
    <row r="3" spans="1:7" x14ac:dyDescent="0.25">
      <c r="A3" s="15">
        <v>1</v>
      </c>
      <c r="B3">
        <v>194</v>
      </c>
      <c r="C3" t="s">
        <v>18</v>
      </c>
      <c r="D3">
        <v>2</v>
      </c>
      <c r="E3">
        <v>1</v>
      </c>
      <c r="F3">
        <v>4</v>
      </c>
      <c r="G3">
        <v>3</v>
      </c>
    </row>
    <row r="4" spans="1:7" x14ac:dyDescent="0.25">
      <c r="A4" s="15">
        <v>1</v>
      </c>
      <c r="B4">
        <v>195</v>
      </c>
      <c r="C4" t="s">
        <v>39</v>
      </c>
      <c r="D4">
        <v>4</v>
      </c>
      <c r="E4">
        <v>1</v>
      </c>
      <c r="F4">
        <v>3</v>
      </c>
      <c r="G4">
        <v>2</v>
      </c>
    </row>
    <row r="5" spans="1:7" x14ac:dyDescent="0.25">
      <c r="A5" s="15">
        <v>1</v>
      </c>
      <c r="B5">
        <v>206</v>
      </c>
      <c r="C5" t="s">
        <v>25</v>
      </c>
      <c r="D5">
        <v>4</v>
      </c>
      <c r="E5">
        <v>3</v>
      </c>
      <c r="F5">
        <v>2</v>
      </c>
      <c r="G5">
        <v>1</v>
      </c>
    </row>
    <row r="6" spans="1:7" x14ac:dyDescent="0.25">
      <c r="A6" s="15">
        <v>1</v>
      </c>
      <c r="B6">
        <v>228</v>
      </c>
      <c r="C6" t="s">
        <v>40</v>
      </c>
      <c r="D6">
        <v>4</v>
      </c>
      <c r="E6">
        <v>1</v>
      </c>
      <c r="F6">
        <v>2</v>
      </c>
      <c r="G6">
        <v>3</v>
      </c>
    </row>
    <row r="7" spans="1:7" x14ac:dyDescent="0.25">
      <c r="A7" s="15">
        <v>1</v>
      </c>
      <c r="B7">
        <v>204</v>
      </c>
      <c r="C7" t="s">
        <v>42</v>
      </c>
      <c r="D7">
        <v>4</v>
      </c>
      <c r="E7">
        <v>1</v>
      </c>
      <c r="F7">
        <v>4</v>
      </c>
      <c r="G7">
        <v>1</v>
      </c>
    </row>
    <row r="8" spans="1:7" x14ac:dyDescent="0.25">
      <c r="A8" s="15">
        <v>1</v>
      </c>
      <c r="B8">
        <v>205</v>
      </c>
      <c r="C8" t="s">
        <v>33</v>
      </c>
      <c r="D8">
        <v>4</v>
      </c>
      <c r="E8">
        <v>1</v>
      </c>
      <c r="F8">
        <v>3</v>
      </c>
      <c r="G8">
        <v>2</v>
      </c>
    </row>
    <row r="9" spans="1:7" x14ac:dyDescent="0.25">
      <c r="A9" s="15">
        <v>1</v>
      </c>
      <c r="B9">
        <v>208</v>
      </c>
      <c r="C9" t="s">
        <v>29</v>
      </c>
      <c r="D9">
        <v>4</v>
      </c>
      <c r="E9">
        <v>2</v>
      </c>
      <c r="F9">
        <v>3</v>
      </c>
      <c r="G9">
        <v>1</v>
      </c>
    </row>
    <row r="10" spans="1:7" x14ac:dyDescent="0.25">
      <c r="A10" s="15">
        <v>1</v>
      </c>
      <c r="B10">
        <v>220</v>
      </c>
      <c r="C10" t="s">
        <v>32</v>
      </c>
      <c r="D10">
        <v>4</v>
      </c>
      <c r="E10">
        <v>2</v>
      </c>
      <c r="F10">
        <v>1</v>
      </c>
      <c r="G10">
        <v>3</v>
      </c>
    </row>
    <row r="11" spans="1:7" x14ac:dyDescent="0.25">
      <c r="A11" s="15">
        <v>1</v>
      </c>
      <c r="B11">
        <v>221</v>
      </c>
      <c r="C11" t="s">
        <v>28</v>
      </c>
      <c r="D11">
        <v>4</v>
      </c>
      <c r="E11">
        <v>2</v>
      </c>
      <c r="F11">
        <v>1</v>
      </c>
      <c r="G11">
        <v>3</v>
      </c>
    </row>
    <row r="12" spans="1:7" x14ac:dyDescent="0.25">
      <c r="A12" s="15">
        <v>1</v>
      </c>
      <c r="B12">
        <v>227</v>
      </c>
      <c r="C12" t="s">
        <v>43</v>
      </c>
      <c r="D12">
        <v>4</v>
      </c>
      <c r="E12">
        <v>1</v>
      </c>
      <c r="F12">
        <v>3</v>
      </c>
      <c r="G12">
        <v>2</v>
      </c>
    </row>
    <row r="13" spans="1:7" x14ac:dyDescent="0.25">
      <c r="A13" s="15">
        <v>1</v>
      </c>
      <c r="B13">
        <v>228</v>
      </c>
      <c r="C13" t="s">
        <v>40</v>
      </c>
      <c r="D13">
        <v>4</v>
      </c>
      <c r="E13">
        <v>1</v>
      </c>
      <c r="F13">
        <v>2</v>
      </c>
      <c r="G13">
        <v>3</v>
      </c>
    </row>
    <row r="14" spans="1:7" ht="15.75" customHeight="1" x14ac:dyDescent="0.25">
      <c r="A14" s="15">
        <v>1</v>
      </c>
      <c r="B14">
        <v>233</v>
      </c>
      <c r="C14" t="s">
        <v>35</v>
      </c>
      <c r="D14">
        <v>3</v>
      </c>
      <c r="E14">
        <v>1</v>
      </c>
      <c r="F14">
        <v>4</v>
      </c>
      <c r="G14">
        <v>2</v>
      </c>
    </row>
    <row r="15" spans="1:7" x14ac:dyDescent="0.25">
      <c r="A15" s="15">
        <v>1</v>
      </c>
      <c r="B15">
        <v>256</v>
      </c>
      <c r="C15" t="s">
        <v>34</v>
      </c>
      <c r="D15">
        <v>4</v>
      </c>
      <c r="E15">
        <v>1</v>
      </c>
      <c r="F15">
        <v>3</v>
      </c>
      <c r="G15">
        <v>2</v>
      </c>
    </row>
    <row r="16" spans="1:7" x14ac:dyDescent="0.25">
      <c r="A16" s="15">
        <v>1</v>
      </c>
      <c r="B16">
        <v>259</v>
      </c>
      <c r="C16" t="s">
        <v>44</v>
      </c>
      <c r="D16">
        <v>3</v>
      </c>
      <c r="E16">
        <v>1</v>
      </c>
      <c r="F16">
        <v>4</v>
      </c>
      <c r="G16">
        <v>2</v>
      </c>
    </row>
    <row r="17" spans="1:7" x14ac:dyDescent="0.25">
      <c r="A17" s="15">
        <v>1</v>
      </c>
      <c r="B17">
        <v>225</v>
      </c>
      <c r="C17" t="s">
        <v>51</v>
      </c>
      <c r="D17">
        <v>4</v>
      </c>
      <c r="E17">
        <v>3</v>
      </c>
      <c r="F17">
        <v>1</v>
      </c>
      <c r="G17">
        <v>2</v>
      </c>
    </row>
    <row r="18" spans="1:7" x14ac:dyDescent="0.25">
      <c r="A18" s="15">
        <v>2</v>
      </c>
      <c r="B18">
        <v>274</v>
      </c>
      <c r="C18" t="s">
        <v>29</v>
      </c>
      <c r="D18">
        <v>3</v>
      </c>
      <c r="E18">
        <v>1</v>
      </c>
      <c r="F18">
        <v>4</v>
      </c>
      <c r="G18">
        <v>2</v>
      </c>
    </row>
    <row r="19" spans="1:7" x14ac:dyDescent="0.25">
      <c r="A19" s="15">
        <v>1</v>
      </c>
      <c r="B19">
        <v>282</v>
      </c>
      <c r="C19" t="s">
        <v>51</v>
      </c>
      <c r="D19">
        <v>1</v>
      </c>
      <c r="E19">
        <v>2</v>
      </c>
      <c r="F19">
        <v>1</v>
      </c>
      <c r="G19">
        <v>3</v>
      </c>
    </row>
    <row r="20" spans="1:7" x14ac:dyDescent="0.25">
      <c r="A20" s="15">
        <v>2</v>
      </c>
      <c r="B20">
        <v>280</v>
      </c>
      <c r="C20" t="s">
        <v>43</v>
      </c>
      <c r="D20">
        <v>3</v>
      </c>
      <c r="E20">
        <v>1</v>
      </c>
      <c r="F20">
        <v>4</v>
      </c>
      <c r="G20">
        <v>2</v>
      </c>
    </row>
    <row r="21" spans="1:7" x14ac:dyDescent="0.25">
      <c r="A21" s="15">
        <v>2</v>
      </c>
      <c r="B21">
        <v>279</v>
      </c>
      <c r="C21" t="s">
        <v>33</v>
      </c>
      <c r="D21">
        <v>3</v>
      </c>
      <c r="E21">
        <v>1</v>
      </c>
      <c r="F21">
        <v>4</v>
      </c>
      <c r="G21">
        <v>2</v>
      </c>
    </row>
    <row r="22" spans="1:7" x14ac:dyDescent="0.25">
      <c r="A22" s="15">
        <v>2</v>
      </c>
      <c r="B22">
        <v>287</v>
      </c>
      <c r="C22" t="s">
        <v>25</v>
      </c>
      <c r="D22">
        <v>4</v>
      </c>
      <c r="E22">
        <v>3</v>
      </c>
      <c r="F22">
        <v>2</v>
      </c>
      <c r="G22">
        <v>1</v>
      </c>
    </row>
    <row r="23" spans="1:7" x14ac:dyDescent="0.25">
      <c r="A23" s="15">
        <v>2</v>
      </c>
      <c r="B23">
        <v>288</v>
      </c>
      <c r="C23" t="s">
        <v>44</v>
      </c>
      <c r="D23">
        <v>3</v>
      </c>
      <c r="E23">
        <v>1</v>
      </c>
      <c r="F23">
        <v>4</v>
      </c>
      <c r="G23">
        <v>2</v>
      </c>
    </row>
    <row r="24" spans="1:7" x14ac:dyDescent="0.25">
      <c r="A24" s="15">
        <v>2</v>
      </c>
      <c r="B24">
        <v>289</v>
      </c>
      <c r="C24" t="s">
        <v>18</v>
      </c>
      <c r="D24">
        <v>3</v>
      </c>
      <c r="E24">
        <v>1</v>
      </c>
      <c r="F24">
        <v>4</v>
      </c>
      <c r="G24">
        <v>2</v>
      </c>
    </row>
    <row r="25" spans="1:7" x14ac:dyDescent="0.25">
      <c r="A25" s="15">
        <v>2</v>
      </c>
      <c r="B25">
        <v>285</v>
      </c>
      <c r="C25" t="s">
        <v>51</v>
      </c>
      <c r="D25">
        <v>4</v>
      </c>
      <c r="E25">
        <v>3</v>
      </c>
      <c r="F25">
        <v>1</v>
      </c>
      <c r="G25">
        <v>2</v>
      </c>
    </row>
  </sheetData>
  <autoFilter ref="B1:G1" xr:uid="{CE95B0DB-E6FA-420D-BE99-832F5D24FD58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8617FD17D13DE48A1778E8504341B82" ma:contentTypeVersion="4" ma:contentTypeDescription="Ein neues Dokument erstellen." ma:contentTypeScope="" ma:versionID="1d8826a06343a26335054019516b4cc7">
  <xsd:schema xmlns:xsd="http://www.w3.org/2001/XMLSchema" xmlns:xs="http://www.w3.org/2001/XMLSchema" xmlns:p="http://schemas.microsoft.com/office/2006/metadata/properties" xmlns:ns2="efc0d013-c9f2-413f-a528-697dd1373ff0" targetNamespace="http://schemas.microsoft.com/office/2006/metadata/properties" ma:root="true" ma:fieldsID="e029f85d60299066807a7634bbf696dd" ns2:_="">
    <xsd:import namespace="efc0d013-c9f2-413f-a528-697dd1373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0d013-c9f2-413f-a528-697dd1373f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8163B-8CA3-49C1-97BE-FC4CA7C35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c0d013-c9f2-413f-a528-697dd1373f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1B52F2-E49E-408D-BCEA-438412641442}">
  <ds:schemaRefs>
    <ds:schemaRef ds:uri="http://schemas.microsoft.com/office/2006/metadata/properties"/>
    <ds:schemaRef ds:uri="http://schemas.microsoft.com/office/2006/documentManagement/types"/>
    <ds:schemaRef ds:uri="efc0d013-c9f2-413f-a528-697dd1373ff0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8208C25-282A-4FC2-8CBA-2084DD49E6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Gesamt_TeilD</vt:lpstr>
      <vt:lpstr>Gesamt_TeilB</vt:lpstr>
      <vt:lpstr>Panel</vt:lpstr>
      <vt:lpstr>Tabelle2</vt:lpstr>
      <vt:lpstr>Tabelle1</vt:lpstr>
      <vt:lpstr>NRG_MS Teams</vt:lpstr>
      <vt:lpstr>Gesamt_TeilC</vt:lpstr>
      <vt:lpstr>NRG_Psycho_überfl.</vt:lpstr>
      <vt:lpstr>NRG_TeilD</vt:lpstr>
      <vt:lpstr>TH_Oracle</vt:lpstr>
      <vt:lpstr>TH_MS Teams</vt:lpstr>
      <vt:lpstr>TH_PSyco</vt:lpstr>
      <vt:lpstr>TH_Psycho</vt:lpstr>
      <vt:lpstr>TH_TeilD</vt:lpstr>
      <vt:lpstr>Behandelt</vt:lpstr>
      <vt:lpstr>Gesamt_TeilB_Sicher</vt:lpstr>
      <vt:lpstr>NRG_IBM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Maximilian Eigenseer</cp:lastModifiedBy>
  <cp:revision/>
  <dcterms:created xsi:type="dcterms:W3CDTF">2015-06-05T18:19:34Z</dcterms:created>
  <dcterms:modified xsi:type="dcterms:W3CDTF">2022-01-31T19:18:19Z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0x01010078617FD17D13DE48A1778E8504341B82</vt:lpwstr>
  </property>
</Properties>
</file>