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00" tabRatio="500"/>
  </bookViews>
  <sheets>
    <sheet name="Sheet1" sheetId="1" r:id="rId1"/>
    <sheet name="Sheet2" sheetId="2" r:id="rId2"/>
  </sheets>
  <definedNames>
    <definedName name="corr" localSheetId="1">Sheet2!$A$1:$S$19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5" i="1" l="1"/>
  <c r="M105" i="1"/>
  <c r="L104" i="1"/>
  <c r="I104" i="1"/>
  <c r="P104" i="1" a="1"/>
  <c r="P105" i="1"/>
  <c r="Q104" i="1"/>
  <c r="P104" i="1"/>
  <c r="Q105" i="1"/>
  <c r="R101" i="1"/>
  <c r="Q101" i="1"/>
  <c r="O101" i="1"/>
  <c r="L101" i="1"/>
  <c r="B42" i="1" a="1"/>
  <c r="C42" i="1"/>
  <c r="C62" i="1"/>
  <c r="D42" i="1"/>
  <c r="D62" i="1"/>
  <c r="E42" i="1"/>
  <c r="E62" i="1"/>
  <c r="F42" i="1"/>
  <c r="F62" i="1"/>
  <c r="G42" i="1"/>
  <c r="G62" i="1"/>
  <c r="H42" i="1"/>
  <c r="H62" i="1"/>
  <c r="I42" i="1"/>
  <c r="I62" i="1"/>
  <c r="J42" i="1"/>
  <c r="J62" i="1"/>
  <c r="K42" i="1"/>
  <c r="K62" i="1"/>
  <c r="L42" i="1"/>
  <c r="L62" i="1"/>
  <c r="M42" i="1"/>
  <c r="M62" i="1"/>
  <c r="N42" i="1"/>
  <c r="N62" i="1"/>
  <c r="O42" i="1"/>
  <c r="O62" i="1"/>
  <c r="P42" i="1"/>
  <c r="P62" i="1"/>
  <c r="Q42" i="1"/>
  <c r="Q62" i="1"/>
  <c r="R42" i="1"/>
  <c r="R62" i="1"/>
  <c r="S42" i="1"/>
  <c r="S62" i="1"/>
  <c r="C43" i="1"/>
  <c r="C63" i="1"/>
  <c r="D43" i="1"/>
  <c r="D63" i="1"/>
  <c r="E43" i="1"/>
  <c r="E63" i="1"/>
  <c r="F43" i="1"/>
  <c r="F63" i="1"/>
  <c r="G43" i="1"/>
  <c r="G63" i="1"/>
  <c r="H43" i="1"/>
  <c r="H63" i="1"/>
  <c r="I43" i="1"/>
  <c r="I63" i="1"/>
  <c r="J43" i="1"/>
  <c r="J63" i="1"/>
  <c r="K43" i="1"/>
  <c r="K63" i="1"/>
  <c r="L43" i="1"/>
  <c r="L63" i="1"/>
  <c r="M43" i="1"/>
  <c r="M63" i="1"/>
  <c r="N43" i="1"/>
  <c r="N63" i="1"/>
  <c r="O43" i="1"/>
  <c r="O63" i="1"/>
  <c r="P43" i="1"/>
  <c r="P63" i="1"/>
  <c r="Q43" i="1"/>
  <c r="Q63" i="1"/>
  <c r="R43" i="1"/>
  <c r="R63" i="1"/>
  <c r="S43" i="1"/>
  <c r="S63" i="1"/>
  <c r="C44" i="1"/>
  <c r="C64" i="1"/>
  <c r="D44" i="1"/>
  <c r="D64" i="1"/>
  <c r="E44" i="1"/>
  <c r="E64" i="1"/>
  <c r="F44" i="1"/>
  <c r="F64" i="1"/>
  <c r="G44" i="1"/>
  <c r="G64" i="1"/>
  <c r="H44" i="1"/>
  <c r="H64" i="1"/>
  <c r="I44" i="1"/>
  <c r="I64" i="1"/>
  <c r="J44" i="1"/>
  <c r="J64" i="1"/>
  <c r="K44" i="1"/>
  <c r="K64" i="1"/>
  <c r="L44" i="1"/>
  <c r="L64" i="1"/>
  <c r="M44" i="1"/>
  <c r="M64" i="1"/>
  <c r="N44" i="1"/>
  <c r="N64" i="1"/>
  <c r="O44" i="1"/>
  <c r="O64" i="1"/>
  <c r="P44" i="1"/>
  <c r="P64" i="1"/>
  <c r="Q44" i="1"/>
  <c r="Q64" i="1"/>
  <c r="R44" i="1"/>
  <c r="R64" i="1"/>
  <c r="S44" i="1"/>
  <c r="S64" i="1"/>
  <c r="C45" i="1"/>
  <c r="C65" i="1"/>
  <c r="D45" i="1"/>
  <c r="D65" i="1"/>
  <c r="E45" i="1"/>
  <c r="E65" i="1"/>
  <c r="F45" i="1"/>
  <c r="F65" i="1"/>
  <c r="G45" i="1"/>
  <c r="G65" i="1"/>
  <c r="H45" i="1"/>
  <c r="H65" i="1"/>
  <c r="I45" i="1"/>
  <c r="I65" i="1"/>
  <c r="J45" i="1"/>
  <c r="J65" i="1"/>
  <c r="K45" i="1"/>
  <c r="K65" i="1"/>
  <c r="L45" i="1"/>
  <c r="L65" i="1"/>
  <c r="M45" i="1"/>
  <c r="M65" i="1"/>
  <c r="N45" i="1"/>
  <c r="N65" i="1"/>
  <c r="O45" i="1"/>
  <c r="O65" i="1"/>
  <c r="P45" i="1"/>
  <c r="P65" i="1"/>
  <c r="Q45" i="1"/>
  <c r="Q65" i="1"/>
  <c r="R45" i="1"/>
  <c r="R65" i="1"/>
  <c r="S45" i="1"/>
  <c r="S65" i="1"/>
  <c r="C46" i="1"/>
  <c r="C66" i="1"/>
  <c r="D46" i="1"/>
  <c r="D66" i="1"/>
  <c r="E46" i="1"/>
  <c r="E66" i="1"/>
  <c r="F46" i="1"/>
  <c r="F66" i="1"/>
  <c r="G46" i="1"/>
  <c r="G66" i="1"/>
  <c r="H46" i="1"/>
  <c r="H66" i="1"/>
  <c r="I46" i="1"/>
  <c r="I66" i="1"/>
  <c r="J46" i="1"/>
  <c r="J66" i="1"/>
  <c r="K46" i="1"/>
  <c r="K66" i="1"/>
  <c r="L46" i="1"/>
  <c r="L66" i="1"/>
  <c r="M46" i="1"/>
  <c r="M66" i="1"/>
  <c r="N46" i="1"/>
  <c r="N66" i="1"/>
  <c r="O46" i="1"/>
  <c r="O66" i="1"/>
  <c r="P46" i="1"/>
  <c r="P66" i="1"/>
  <c r="Q46" i="1"/>
  <c r="Q66" i="1"/>
  <c r="R46" i="1"/>
  <c r="R66" i="1"/>
  <c r="S46" i="1"/>
  <c r="S66" i="1"/>
  <c r="C47" i="1"/>
  <c r="C67" i="1"/>
  <c r="D47" i="1"/>
  <c r="D67" i="1"/>
  <c r="E47" i="1"/>
  <c r="E67" i="1"/>
  <c r="F47" i="1"/>
  <c r="F67" i="1"/>
  <c r="G47" i="1"/>
  <c r="G67" i="1"/>
  <c r="H47" i="1"/>
  <c r="H67" i="1"/>
  <c r="I47" i="1"/>
  <c r="I67" i="1"/>
  <c r="J47" i="1"/>
  <c r="J67" i="1"/>
  <c r="K47" i="1"/>
  <c r="K67" i="1"/>
  <c r="L47" i="1"/>
  <c r="L67" i="1"/>
  <c r="M47" i="1"/>
  <c r="M67" i="1"/>
  <c r="N47" i="1"/>
  <c r="N67" i="1"/>
  <c r="O47" i="1"/>
  <c r="O67" i="1"/>
  <c r="P47" i="1"/>
  <c r="P67" i="1"/>
  <c r="Q47" i="1"/>
  <c r="Q67" i="1"/>
  <c r="R47" i="1"/>
  <c r="R67" i="1"/>
  <c r="S47" i="1"/>
  <c r="S67" i="1"/>
  <c r="C48" i="1"/>
  <c r="C68" i="1"/>
  <c r="D48" i="1"/>
  <c r="D68" i="1"/>
  <c r="E48" i="1"/>
  <c r="E68" i="1"/>
  <c r="F48" i="1"/>
  <c r="F68" i="1"/>
  <c r="G48" i="1"/>
  <c r="G68" i="1"/>
  <c r="H48" i="1"/>
  <c r="H68" i="1"/>
  <c r="I48" i="1"/>
  <c r="I68" i="1"/>
  <c r="J48" i="1"/>
  <c r="J68" i="1"/>
  <c r="K48" i="1"/>
  <c r="K68" i="1"/>
  <c r="L48" i="1"/>
  <c r="L68" i="1"/>
  <c r="M48" i="1"/>
  <c r="M68" i="1"/>
  <c r="N48" i="1"/>
  <c r="N68" i="1"/>
  <c r="O48" i="1"/>
  <c r="O68" i="1"/>
  <c r="P48" i="1"/>
  <c r="P68" i="1"/>
  <c r="Q48" i="1"/>
  <c r="Q68" i="1"/>
  <c r="R48" i="1"/>
  <c r="R68" i="1"/>
  <c r="S48" i="1"/>
  <c r="S68" i="1"/>
  <c r="C49" i="1"/>
  <c r="C69" i="1"/>
  <c r="D49" i="1"/>
  <c r="D69" i="1"/>
  <c r="E49" i="1"/>
  <c r="E69" i="1"/>
  <c r="F49" i="1"/>
  <c r="F69" i="1"/>
  <c r="G49" i="1"/>
  <c r="G69" i="1"/>
  <c r="H49" i="1"/>
  <c r="H69" i="1"/>
  <c r="I49" i="1"/>
  <c r="I69" i="1"/>
  <c r="J49" i="1"/>
  <c r="J69" i="1"/>
  <c r="K49" i="1"/>
  <c r="K69" i="1"/>
  <c r="L49" i="1"/>
  <c r="L69" i="1"/>
  <c r="M49" i="1"/>
  <c r="M69" i="1"/>
  <c r="N49" i="1"/>
  <c r="N69" i="1"/>
  <c r="O49" i="1"/>
  <c r="O69" i="1"/>
  <c r="P49" i="1"/>
  <c r="P69" i="1"/>
  <c r="Q49" i="1"/>
  <c r="Q69" i="1"/>
  <c r="R49" i="1"/>
  <c r="R69" i="1"/>
  <c r="S49" i="1"/>
  <c r="S69" i="1"/>
  <c r="C50" i="1"/>
  <c r="C70" i="1"/>
  <c r="D50" i="1"/>
  <c r="D70" i="1"/>
  <c r="E50" i="1"/>
  <c r="E70" i="1"/>
  <c r="F50" i="1"/>
  <c r="F70" i="1"/>
  <c r="G50" i="1"/>
  <c r="G70" i="1"/>
  <c r="H50" i="1"/>
  <c r="H70" i="1"/>
  <c r="I50" i="1"/>
  <c r="I70" i="1"/>
  <c r="J50" i="1"/>
  <c r="J70" i="1"/>
  <c r="K50" i="1"/>
  <c r="K70" i="1"/>
  <c r="L50" i="1"/>
  <c r="L70" i="1"/>
  <c r="M50" i="1"/>
  <c r="M70" i="1"/>
  <c r="N50" i="1"/>
  <c r="N70" i="1"/>
  <c r="O50" i="1"/>
  <c r="O70" i="1"/>
  <c r="P50" i="1"/>
  <c r="P70" i="1"/>
  <c r="Q50" i="1"/>
  <c r="Q70" i="1"/>
  <c r="R50" i="1"/>
  <c r="R70" i="1"/>
  <c r="S50" i="1"/>
  <c r="S70" i="1"/>
  <c r="C51" i="1"/>
  <c r="C71" i="1"/>
  <c r="D51" i="1"/>
  <c r="D71" i="1"/>
  <c r="E51" i="1"/>
  <c r="E71" i="1"/>
  <c r="F51" i="1"/>
  <c r="F71" i="1"/>
  <c r="G51" i="1"/>
  <c r="G71" i="1"/>
  <c r="H51" i="1"/>
  <c r="H71" i="1"/>
  <c r="I51" i="1"/>
  <c r="I71" i="1"/>
  <c r="J51" i="1"/>
  <c r="J71" i="1"/>
  <c r="K51" i="1"/>
  <c r="K71" i="1"/>
  <c r="L51" i="1"/>
  <c r="L71" i="1"/>
  <c r="M51" i="1"/>
  <c r="M71" i="1"/>
  <c r="N51" i="1"/>
  <c r="N71" i="1"/>
  <c r="O51" i="1"/>
  <c r="O71" i="1"/>
  <c r="P51" i="1"/>
  <c r="P71" i="1"/>
  <c r="Q51" i="1"/>
  <c r="Q71" i="1"/>
  <c r="R51" i="1"/>
  <c r="R71" i="1"/>
  <c r="S51" i="1"/>
  <c r="S71" i="1"/>
  <c r="C52" i="1"/>
  <c r="C72" i="1"/>
  <c r="D52" i="1"/>
  <c r="D72" i="1"/>
  <c r="E52" i="1"/>
  <c r="E72" i="1"/>
  <c r="F52" i="1"/>
  <c r="F72" i="1"/>
  <c r="G52" i="1"/>
  <c r="G72" i="1"/>
  <c r="H52" i="1"/>
  <c r="H72" i="1"/>
  <c r="I52" i="1"/>
  <c r="I72" i="1"/>
  <c r="J52" i="1"/>
  <c r="J72" i="1"/>
  <c r="K52" i="1"/>
  <c r="K72" i="1"/>
  <c r="L52" i="1"/>
  <c r="L72" i="1"/>
  <c r="M52" i="1"/>
  <c r="M72" i="1"/>
  <c r="N52" i="1"/>
  <c r="N72" i="1"/>
  <c r="O52" i="1"/>
  <c r="O72" i="1"/>
  <c r="P52" i="1"/>
  <c r="P72" i="1"/>
  <c r="Q52" i="1"/>
  <c r="Q72" i="1"/>
  <c r="R52" i="1"/>
  <c r="R72" i="1"/>
  <c r="S52" i="1"/>
  <c r="S72" i="1"/>
  <c r="C53" i="1"/>
  <c r="C73" i="1"/>
  <c r="D53" i="1"/>
  <c r="D73" i="1"/>
  <c r="E53" i="1"/>
  <c r="E73" i="1"/>
  <c r="F53" i="1"/>
  <c r="F73" i="1"/>
  <c r="G53" i="1"/>
  <c r="G73" i="1"/>
  <c r="H53" i="1"/>
  <c r="H73" i="1"/>
  <c r="I53" i="1"/>
  <c r="I73" i="1"/>
  <c r="J53" i="1"/>
  <c r="J73" i="1"/>
  <c r="K53" i="1"/>
  <c r="K73" i="1"/>
  <c r="L53" i="1"/>
  <c r="L73" i="1"/>
  <c r="M53" i="1"/>
  <c r="M73" i="1"/>
  <c r="N53" i="1"/>
  <c r="N73" i="1"/>
  <c r="O53" i="1"/>
  <c r="O73" i="1"/>
  <c r="P53" i="1"/>
  <c r="P73" i="1"/>
  <c r="Q53" i="1"/>
  <c r="Q73" i="1"/>
  <c r="R53" i="1"/>
  <c r="R73" i="1"/>
  <c r="S53" i="1"/>
  <c r="S73" i="1"/>
  <c r="C54" i="1"/>
  <c r="C74" i="1"/>
  <c r="D54" i="1"/>
  <c r="D74" i="1"/>
  <c r="E54" i="1"/>
  <c r="E74" i="1"/>
  <c r="F54" i="1"/>
  <c r="F74" i="1"/>
  <c r="G54" i="1"/>
  <c r="G74" i="1"/>
  <c r="H54" i="1"/>
  <c r="H74" i="1"/>
  <c r="I54" i="1"/>
  <c r="I74" i="1"/>
  <c r="J54" i="1"/>
  <c r="J74" i="1"/>
  <c r="K54" i="1"/>
  <c r="K74" i="1"/>
  <c r="L54" i="1"/>
  <c r="L74" i="1"/>
  <c r="M54" i="1"/>
  <c r="M74" i="1"/>
  <c r="N54" i="1"/>
  <c r="N74" i="1"/>
  <c r="O54" i="1"/>
  <c r="O74" i="1"/>
  <c r="P54" i="1"/>
  <c r="P74" i="1"/>
  <c r="Q54" i="1"/>
  <c r="Q74" i="1"/>
  <c r="R54" i="1"/>
  <c r="R74" i="1"/>
  <c r="S54" i="1"/>
  <c r="S74" i="1"/>
  <c r="C55" i="1"/>
  <c r="C75" i="1"/>
  <c r="D55" i="1"/>
  <c r="D75" i="1"/>
  <c r="E55" i="1"/>
  <c r="E75" i="1"/>
  <c r="F55" i="1"/>
  <c r="F75" i="1"/>
  <c r="G55" i="1"/>
  <c r="G75" i="1"/>
  <c r="H55" i="1"/>
  <c r="H75" i="1"/>
  <c r="I55" i="1"/>
  <c r="I75" i="1"/>
  <c r="J55" i="1"/>
  <c r="J75" i="1"/>
  <c r="K55" i="1"/>
  <c r="K75" i="1"/>
  <c r="L55" i="1"/>
  <c r="L75" i="1"/>
  <c r="M55" i="1"/>
  <c r="M75" i="1"/>
  <c r="N55" i="1"/>
  <c r="N75" i="1"/>
  <c r="O55" i="1"/>
  <c r="O75" i="1"/>
  <c r="P55" i="1"/>
  <c r="P75" i="1"/>
  <c r="Q55" i="1"/>
  <c r="Q75" i="1"/>
  <c r="R55" i="1"/>
  <c r="R75" i="1"/>
  <c r="S55" i="1"/>
  <c r="S75" i="1"/>
  <c r="C56" i="1"/>
  <c r="C76" i="1"/>
  <c r="D56" i="1"/>
  <c r="D76" i="1"/>
  <c r="E56" i="1"/>
  <c r="E76" i="1"/>
  <c r="F56" i="1"/>
  <c r="F76" i="1"/>
  <c r="G56" i="1"/>
  <c r="G76" i="1"/>
  <c r="H56" i="1"/>
  <c r="H76" i="1"/>
  <c r="I56" i="1"/>
  <c r="I76" i="1"/>
  <c r="J56" i="1"/>
  <c r="J76" i="1"/>
  <c r="K56" i="1"/>
  <c r="K76" i="1"/>
  <c r="L56" i="1"/>
  <c r="L76" i="1"/>
  <c r="M56" i="1"/>
  <c r="M76" i="1"/>
  <c r="N56" i="1"/>
  <c r="N76" i="1"/>
  <c r="O56" i="1"/>
  <c r="O76" i="1"/>
  <c r="P56" i="1"/>
  <c r="P76" i="1"/>
  <c r="Q56" i="1"/>
  <c r="Q76" i="1"/>
  <c r="R56" i="1"/>
  <c r="R76" i="1"/>
  <c r="S56" i="1"/>
  <c r="S76" i="1"/>
  <c r="C57" i="1"/>
  <c r="C77" i="1"/>
  <c r="D57" i="1"/>
  <c r="D77" i="1"/>
  <c r="E57" i="1"/>
  <c r="E77" i="1"/>
  <c r="F57" i="1"/>
  <c r="F77" i="1"/>
  <c r="G57" i="1"/>
  <c r="G77" i="1"/>
  <c r="H57" i="1"/>
  <c r="H77" i="1"/>
  <c r="I57" i="1"/>
  <c r="I77" i="1"/>
  <c r="J57" i="1"/>
  <c r="J77" i="1"/>
  <c r="K57" i="1"/>
  <c r="K77" i="1"/>
  <c r="L57" i="1"/>
  <c r="L77" i="1"/>
  <c r="M57" i="1"/>
  <c r="M77" i="1"/>
  <c r="N57" i="1"/>
  <c r="N77" i="1"/>
  <c r="O57" i="1"/>
  <c r="O77" i="1"/>
  <c r="P57" i="1"/>
  <c r="P77" i="1"/>
  <c r="Q57" i="1"/>
  <c r="Q77" i="1"/>
  <c r="R57" i="1"/>
  <c r="R77" i="1"/>
  <c r="S57" i="1"/>
  <c r="S77" i="1"/>
  <c r="C58" i="1"/>
  <c r="C78" i="1"/>
  <c r="D58" i="1"/>
  <c r="D78" i="1"/>
  <c r="E58" i="1"/>
  <c r="E78" i="1"/>
  <c r="F58" i="1"/>
  <c r="F78" i="1"/>
  <c r="G58" i="1"/>
  <c r="G78" i="1"/>
  <c r="H58" i="1"/>
  <c r="H78" i="1"/>
  <c r="I58" i="1"/>
  <c r="I78" i="1"/>
  <c r="J58" i="1"/>
  <c r="J78" i="1"/>
  <c r="K58" i="1"/>
  <c r="K78" i="1"/>
  <c r="L58" i="1"/>
  <c r="L78" i="1"/>
  <c r="M58" i="1"/>
  <c r="M78" i="1"/>
  <c r="N58" i="1"/>
  <c r="N78" i="1"/>
  <c r="O58" i="1"/>
  <c r="O78" i="1"/>
  <c r="P58" i="1"/>
  <c r="P78" i="1"/>
  <c r="Q58" i="1"/>
  <c r="Q78" i="1"/>
  <c r="R58" i="1"/>
  <c r="R78" i="1"/>
  <c r="S58" i="1"/>
  <c r="S78" i="1"/>
  <c r="C59" i="1"/>
  <c r="C79" i="1"/>
  <c r="D59" i="1"/>
  <c r="D79" i="1"/>
  <c r="E59" i="1"/>
  <c r="E79" i="1"/>
  <c r="F59" i="1"/>
  <c r="F79" i="1"/>
  <c r="G59" i="1"/>
  <c r="G79" i="1"/>
  <c r="H59" i="1"/>
  <c r="H79" i="1"/>
  <c r="I59" i="1"/>
  <c r="I79" i="1"/>
  <c r="J59" i="1"/>
  <c r="J79" i="1"/>
  <c r="K59" i="1"/>
  <c r="K79" i="1"/>
  <c r="L59" i="1"/>
  <c r="L79" i="1"/>
  <c r="M59" i="1"/>
  <c r="M79" i="1"/>
  <c r="N59" i="1"/>
  <c r="N79" i="1"/>
  <c r="O59" i="1"/>
  <c r="O79" i="1"/>
  <c r="P59" i="1"/>
  <c r="P79" i="1"/>
  <c r="Q59" i="1"/>
  <c r="Q79" i="1"/>
  <c r="R59" i="1"/>
  <c r="R79" i="1"/>
  <c r="S59" i="1"/>
  <c r="S79" i="1"/>
  <c r="B43" i="1"/>
  <c r="B63" i="1"/>
  <c r="B44" i="1"/>
  <c r="B64" i="1"/>
  <c r="B45" i="1"/>
  <c r="B65" i="1"/>
  <c r="B46" i="1"/>
  <c r="B66" i="1"/>
  <c r="B47" i="1"/>
  <c r="B67" i="1"/>
  <c r="B48" i="1"/>
  <c r="B68" i="1"/>
  <c r="B49" i="1"/>
  <c r="B69" i="1"/>
  <c r="B50" i="1"/>
  <c r="B70" i="1"/>
  <c r="B51" i="1"/>
  <c r="B71" i="1"/>
  <c r="B52" i="1"/>
  <c r="B72" i="1"/>
  <c r="B53" i="1"/>
  <c r="B73" i="1"/>
  <c r="B54" i="1"/>
  <c r="B74" i="1"/>
  <c r="B55" i="1"/>
  <c r="B75" i="1"/>
  <c r="B56" i="1"/>
  <c r="B76" i="1"/>
  <c r="B57" i="1"/>
  <c r="B77" i="1"/>
  <c r="B58" i="1"/>
  <c r="B78" i="1"/>
  <c r="B59" i="1"/>
  <c r="B79" i="1"/>
  <c r="B42" i="1"/>
  <c r="B62" i="1"/>
  <c r="B82" i="1" a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B112" i="1" a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C112" i="1" a="1"/>
  <c r="C112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F112" i="1" a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G112" i="1" a="1"/>
  <c r="G112" i="1"/>
  <c r="H112" i="1"/>
  <c r="G129" i="1"/>
  <c r="H129" i="1"/>
  <c r="G128" i="1"/>
  <c r="H128" i="1"/>
  <c r="G127" i="1"/>
  <c r="H127" i="1"/>
  <c r="G126" i="1"/>
  <c r="H126" i="1"/>
  <c r="G125" i="1"/>
  <c r="H125" i="1"/>
  <c r="G124" i="1"/>
  <c r="H124" i="1"/>
  <c r="G123" i="1"/>
  <c r="H123" i="1"/>
  <c r="G122" i="1"/>
  <c r="H122" i="1"/>
  <c r="G121" i="1"/>
  <c r="H121" i="1"/>
  <c r="G120" i="1"/>
  <c r="H120" i="1"/>
  <c r="G119" i="1"/>
  <c r="H119" i="1"/>
  <c r="G118" i="1"/>
  <c r="H118" i="1"/>
  <c r="G117" i="1"/>
  <c r="H117" i="1"/>
  <c r="G116" i="1"/>
  <c r="H116" i="1"/>
  <c r="G115" i="1"/>
  <c r="H115" i="1"/>
  <c r="G114" i="1"/>
  <c r="H114" i="1"/>
  <c r="G113" i="1"/>
  <c r="H113" i="1"/>
  <c r="G130" i="1"/>
  <c r="L112" i="1" a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M112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</calcChain>
</file>

<file path=xl/connections.xml><?xml version="1.0" encoding="utf-8"?>
<connections xmlns="http://schemas.openxmlformats.org/spreadsheetml/2006/main">
  <connection id="1" name="corr.txt" type="6" refreshedVersion="0" background="1" saveData="1">
    <textPr fileType="mac" sourceFile="Macintosh HD:Users:jeongwon:Desktop:corr.txt" tab="0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<sst xmlns="http://schemas.openxmlformats.org/spreadsheetml/2006/main" count="299" uniqueCount="52">
  <si>
    <t>AUTO</t>
  </si>
  <si>
    <t>BANK</t>
  </si>
  <si>
    <t>BRES</t>
  </si>
  <si>
    <t>CHEM</t>
  </si>
  <si>
    <t>CONS</t>
  </si>
  <si>
    <t>CYCL</t>
  </si>
  <si>
    <t>CNYL</t>
  </si>
  <si>
    <t>ENGY</t>
  </si>
  <si>
    <t>FISV</t>
  </si>
  <si>
    <t>FBEV</t>
  </si>
  <si>
    <t>INDS</t>
  </si>
  <si>
    <t>INSU</t>
  </si>
  <si>
    <t>MEDA</t>
  </si>
  <si>
    <t>PHRM</t>
  </si>
  <si>
    <t>RETL</t>
  </si>
  <si>
    <t>TECH</t>
  </si>
  <si>
    <t>TELE</t>
  </si>
  <si>
    <t>UTLY</t>
  </si>
  <si>
    <t>Hist Return</t>
  </si>
  <si>
    <t>Hist Volatility</t>
  </si>
  <si>
    <t>Market cap</t>
  </si>
  <si>
    <t>ρij</t>
  </si>
  <si>
    <t>σiσj</t>
  </si>
  <si>
    <t>Ω</t>
  </si>
  <si>
    <t>P</t>
  </si>
  <si>
    <t>V</t>
  </si>
  <si>
    <t>Σ</t>
  </si>
  <si>
    <t>Σ^-1</t>
  </si>
  <si>
    <t>±</t>
  </si>
  <si>
    <t>with</t>
  </si>
  <si>
    <t>γ</t>
  </si>
  <si>
    <t>τ</t>
  </si>
  <si>
    <t>Equilibrium</t>
  </si>
  <si>
    <t>Ω^-1</t>
  </si>
  <si>
    <t>Diff</t>
  </si>
  <si>
    <t>Return, Π</t>
  </si>
  <si>
    <t>Weight</t>
  </si>
  <si>
    <t></t>
  </si>
  <si>
    <t></t>
  </si>
  <si>
    <t>Return, R</t>
  </si>
  <si>
    <t>Black-Litterman adjusted</t>
  </si>
  <si>
    <t>Black-Litterman adjusted, normalized weight</t>
  </si>
  <si>
    <t>1. Historical return is very different to equilibrium return</t>
  </si>
  <si>
    <t>2. Black-litterman adjusted return is very similar to equilibrium return</t>
  </si>
  <si>
    <t>3. Absolute view of bullish CNYL is weakly shown</t>
  </si>
  <si>
    <t>4. Relative view of INDS+PHRM &gt; TECH+TELE is shown</t>
  </si>
  <si>
    <t>MEDA is decreased as it is highly correlated to TECH and TELE</t>
  </si>
  <si>
    <t>INDS is decreased, but INDS+PHRM should be compared to TECH+TELE</t>
  </si>
  <si>
    <t>1. Strong confidence in view (90%) shows significant impact on weight</t>
  </si>
  <si>
    <t>2. Absolute view of bullish CNYL increased its weight</t>
  </si>
  <si>
    <t>3. Relative view of INDS+PHRM &gt; TECH+TELE is also well shown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</si>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</sst>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E+00"/>
    <numFmt numFmtId="165" formatCode="0.0000E+00"/>
    <numFmt numFmtId="169" formatCode="0.000000"/>
    <numFmt numFmtId="171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theme="1" tint="0.499984740745262"/>
      <name val="Times New Roman"/>
    </font>
    <font>
      <sz val="12"/>
      <color theme="1" tint="0.499984740745262"/>
      <name val="Wingdings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3" fillId="0" borderId="0" xfId="0" applyFont="1"/>
    <xf numFmtId="0" fontId="3" fillId="2" borderId="0" xfId="0" applyFont="1" applyFill="1"/>
    <xf numFmtId="10" fontId="3" fillId="0" borderId="0" xfId="0" applyNumberFormat="1" applyFont="1"/>
    <xf numFmtId="9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10" fontId="4" fillId="3" borderId="0" xfId="0" applyNumberFormat="1" applyFont="1" applyFill="1"/>
    <xf numFmtId="0" fontId="5" fillId="3" borderId="0" xfId="0" applyFont="1" applyFill="1"/>
    <xf numFmtId="10" fontId="6" fillId="0" borderId="1" xfId="0" applyNumberFormat="1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/>
    <xf numFmtId="165" fontId="3" fillId="0" borderId="0" xfId="0" applyNumberFormat="1" applyFont="1"/>
    <xf numFmtId="169" fontId="3" fillId="0" borderId="0" xfId="0" applyNumberFormat="1" applyFont="1"/>
    <xf numFmtId="171" fontId="3" fillId="0" borderId="0" xfId="0" applyNumberFormat="1" applyFont="1"/>
    <xf numFmtId="0" fontId="3" fillId="0" borderId="0" xfId="0" applyNumberFormat="1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Hist Return</c:v>
                </c:pt>
              </c:strCache>
            </c:strRef>
          </c:tx>
          <c:invertIfNegative val="0"/>
          <c:cat>
            <c:strRef>
              <c:f>Sheet1!$A$2:$A$19</c:f>
              <c:strCache>
                <c:ptCount val="18"/>
                <c:pt idx="0">
                  <c:v>AUTO</c:v>
                </c:pt>
                <c:pt idx="1">
                  <c:v>BANK</c:v>
                </c:pt>
                <c:pt idx="2">
                  <c:v>BRES</c:v>
                </c:pt>
                <c:pt idx="3">
                  <c:v>CHEM</c:v>
                </c:pt>
                <c:pt idx="4">
                  <c:v>CONS</c:v>
                </c:pt>
                <c:pt idx="5">
                  <c:v>CYCL</c:v>
                </c:pt>
                <c:pt idx="6">
                  <c:v>CNYL</c:v>
                </c:pt>
                <c:pt idx="7">
                  <c:v>ENGY</c:v>
                </c:pt>
                <c:pt idx="8">
                  <c:v>FISV</c:v>
                </c:pt>
                <c:pt idx="9">
                  <c:v>FBEV</c:v>
                </c:pt>
                <c:pt idx="10">
                  <c:v>INDS</c:v>
                </c:pt>
                <c:pt idx="11">
                  <c:v>INSU</c:v>
                </c:pt>
                <c:pt idx="12">
                  <c:v>MEDA</c:v>
                </c:pt>
                <c:pt idx="13">
                  <c:v>PHRM</c:v>
                </c:pt>
                <c:pt idx="14">
                  <c:v>RETL</c:v>
                </c:pt>
                <c:pt idx="15">
                  <c:v>TECH</c:v>
                </c:pt>
                <c:pt idx="16">
                  <c:v>TELE</c:v>
                </c:pt>
                <c:pt idx="17">
                  <c:v>UTLY</c:v>
                </c:pt>
              </c:strCache>
            </c:strRef>
          </c:cat>
          <c:val>
            <c:numRef>
              <c:f>Sheet1!$B$2:$B$19</c:f>
              <c:numCache>
                <c:formatCode>0.00%</c:formatCode>
                <c:ptCount val="18"/>
                <c:pt idx="0">
                  <c:v>0.0832</c:v>
                </c:pt>
                <c:pt idx="1">
                  <c:v>0.1514</c:v>
                </c:pt>
                <c:pt idx="2">
                  <c:v>0.0731</c:v>
                </c:pt>
                <c:pt idx="3">
                  <c:v>0.1225</c:v>
                </c:pt>
                <c:pt idx="4">
                  <c:v>0.0656</c:v>
                </c:pt>
                <c:pt idx="5">
                  <c:v>0.0524</c:v>
                </c:pt>
                <c:pt idx="6">
                  <c:v>0.118</c:v>
                </c:pt>
                <c:pt idx="7">
                  <c:v>0.1492</c:v>
                </c:pt>
                <c:pt idx="8">
                  <c:v>0.1301</c:v>
                </c:pt>
                <c:pt idx="9">
                  <c:v>0.1047</c:v>
                </c:pt>
                <c:pt idx="10">
                  <c:v>0.1345</c:v>
                </c:pt>
                <c:pt idx="11">
                  <c:v>0.1743</c:v>
                </c:pt>
                <c:pt idx="12">
                  <c:v>0.1463</c:v>
                </c:pt>
                <c:pt idx="13">
                  <c:v>0.2283</c:v>
                </c:pt>
                <c:pt idx="14">
                  <c:v>0.0949</c:v>
                </c:pt>
                <c:pt idx="15">
                  <c:v>0.2595</c:v>
                </c:pt>
                <c:pt idx="16">
                  <c:v>0.1899</c:v>
                </c:pt>
                <c:pt idx="17">
                  <c:v>0.1177</c:v>
                </c:pt>
              </c:numCache>
            </c:numRef>
          </c:val>
        </c:ser>
        <c:ser>
          <c:idx val="1"/>
          <c:order val="1"/>
          <c:tx>
            <c:strRef>
              <c:f>Sheet1!$A$110</c:f>
              <c:strCache>
                <c:ptCount val="1"/>
                <c:pt idx="0">
                  <c:v>Equilibrium</c:v>
                </c:pt>
              </c:strCache>
            </c:strRef>
          </c:tx>
          <c:invertIfNegative val="0"/>
          <c:val>
            <c:numRef>
              <c:f>Sheet1!$B$112:$B$129</c:f>
              <c:numCache>
                <c:formatCode>0.00%</c:formatCode>
                <c:ptCount val="18"/>
                <c:pt idx="0">
                  <c:v>0.10657789043577</c:v>
                </c:pt>
                <c:pt idx="1">
                  <c:v>0.09711970393104</c:v>
                </c:pt>
                <c:pt idx="2">
                  <c:v>0.08896592064552</c:v>
                </c:pt>
                <c:pt idx="3">
                  <c:v>0.08833717823847</c:v>
                </c:pt>
                <c:pt idx="4">
                  <c:v>0.08149953285276</c:v>
                </c:pt>
                <c:pt idx="5">
                  <c:v>0.08638438273296</c:v>
                </c:pt>
                <c:pt idx="6">
                  <c:v>0.0673829370396</c:v>
                </c:pt>
                <c:pt idx="7">
                  <c:v>0.07138137558048</c:v>
                </c:pt>
                <c:pt idx="8">
                  <c:v>0.09288924979563</c:v>
                </c:pt>
                <c:pt idx="9">
                  <c:v>0.06005290337856</c:v>
                </c:pt>
                <c:pt idx="10">
                  <c:v>0.0883415603259</c:v>
                </c:pt>
                <c:pt idx="11">
                  <c:v>0.0850297265208</c:v>
                </c:pt>
                <c:pt idx="12">
                  <c:v>0.08308577822895</c:v>
                </c:pt>
                <c:pt idx="13">
                  <c:v>0.052640478612</c:v>
                </c:pt>
                <c:pt idx="14">
                  <c:v>0.05906360630928</c:v>
                </c:pt>
                <c:pt idx="15">
                  <c:v>0.122260384389</c:v>
                </c:pt>
                <c:pt idx="16">
                  <c:v>0.10483916946363</c:v>
                </c:pt>
                <c:pt idx="17">
                  <c:v>0.0678537367065</c:v>
                </c:pt>
              </c:numCache>
            </c:numRef>
          </c:val>
        </c:ser>
        <c:ser>
          <c:idx val="2"/>
          <c:order val="2"/>
          <c:tx>
            <c:strRef>
              <c:f>Sheet1!$E$110</c:f>
              <c:strCache>
                <c:ptCount val="1"/>
                <c:pt idx="0">
                  <c:v>Black-Litterman adjusted</c:v>
                </c:pt>
              </c:strCache>
            </c:strRef>
          </c:tx>
          <c:invertIfNegative val="0"/>
          <c:val>
            <c:numRef>
              <c:f>Sheet1!$F$112:$F$129</c:f>
              <c:numCache>
                <c:formatCode>0.00%</c:formatCode>
                <c:ptCount val="18"/>
                <c:pt idx="0">
                  <c:v>0.0858140322277447</c:v>
                </c:pt>
                <c:pt idx="1">
                  <c:v>0.0926197906558935</c:v>
                </c:pt>
                <c:pt idx="2">
                  <c:v>0.0718563364220384</c:v>
                </c:pt>
                <c:pt idx="3">
                  <c:v>0.0799457719891117</c:v>
                </c:pt>
                <c:pt idx="4">
                  <c:v>0.06935087047848</c:v>
                </c:pt>
                <c:pt idx="5">
                  <c:v>0.0709263142725263</c:v>
                </c:pt>
                <c:pt idx="6">
                  <c:v>0.074764626151382</c:v>
                </c:pt>
                <c:pt idx="7">
                  <c:v>0.0791394797815272</c:v>
                </c:pt>
                <c:pt idx="8">
                  <c:v>0.0894405405192668</c:v>
                </c:pt>
                <c:pt idx="9">
                  <c:v>0.0760831329560138</c:v>
                </c:pt>
                <c:pt idx="10">
                  <c:v>0.060295876940624</c:v>
                </c:pt>
                <c:pt idx="11">
                  <c:v>0.0867764178864682</c:v>
                </c:pt>
                <c:pt idx="12">
                  <c:v>0.0221369513578479</c:v>
                </c:pt>
                <c:pt idx="13">
                  <c:v>0.0782248934688646</c:v>
                </c:pt>
                <c:pt idx="14">
                  <c:v>0.057296277234584</c:v>
                </c:pt>
                <c:pt idx="15">
                  <c:v>0.0453233067988136</c:v>
                </c:pt>
                <c:pt idx="16">
                  <c:v>0.0394783498824419</c:v>
                </c:pt>
                <c:pt idx="17">
                  <c:v>0.0615955006638868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928088"/>
        <c:axId val="2143758056"/>
      </c:barChart>
      <c:catAx>
        <c:axId val="2077928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758056"/>
        <c:crosses val="autoZero"/>
        <c:auto val="1"/>
        <c:lblAlgn val="ctr"/>
        <c:lblOffset val="100"/>
        <c:noMultiLvlLbl val="0"/>
      </c:catAx>
      <c:valAx>
        <c:axId val="21437580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779280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Sheet1!$A$110</c:f>
              <c:strCache>
                <c:ptCount val="1"/>
                <c:pt idx="0">
                  <c:v>Equilibrium</c:v>
                </c:pt>
              </c:strCache>
            </c:strRef>
          </c:tx>
          <c:invertIfNegative val="0"/>
          <c:cat>
            <c:strRef>
              <c:f>Sheet1!$A$112:$A$129</c:f>
              <c:strCache>
                <c:ptCount val="18"/>
                <c:pt idx="0">
                  <c:v>AUTO</c:v>
                </c:pt>
                <c:pt idx="1">
                  <c:v>BANK</c:v>
                </c:pt>
                <c:pt idx="2">
                  <c:v>BRES</c:v>
                </c:pt>
                <c:pt idx="3">
                  <c:v>CHEM</c:v>
                </c:pt>
                <c:pt idx="4">
                  <c:v>CONS</c:v>
                </c:pt>
                <c:pt idx="5">
                  <c:v>CYCL</c:v>
                </c:pt>
                <c:pt idx="6">
                  <c:v>CNYL</c:v>
                </c:pt>
                <c:pt idx="7">
                  <c:v>ENGY</c:v>
                </c:pt>
                <c:pt idx="8">
                  <c:v>FISV</c:v>
                </c:pt>
                <c:pt idx="9">
                  <c:v>FBEV</c:v>
                </c:pt>
                <c:pt idx="10">
                  <c:v>INDS</c:v>
                </c:pt>
                <c:pt idx="11">
                  <c:v>INSU</c:v>
                </c:pt>
                <c:pt idx="12">
                  <c:v>MEDA</c:v>
                </c:pt>
                <c:pt idx="13">
                  <c:v>PHRM</c:v>
                </c:pt>
                <c:pt idx="14">
                  <c:v>RETL</c:v>
                </c:pt>
                <c:pt idx="15">
                  <c:v>TECH</c:v>
                </c:pt>
                <c:pt idx="16">
                  <c:v>TELE</c:v>
                </c:pt>
                <c:pt idx="17">
                  <c:v>UTLY</c:v>
                </c:pt>
              </c:strCache>
            </c:strRef>
          </c:cat>
          <c:val>
            <c:numRef>
              <c:f>Sheet1!$C$112:$C$129</c:f>
              <c:numCache>
                <c:formatCode>0.00%</c:formatCode>
                <c:ptCount val="18"/>
                <c:pt idx="0">
                  <c:v>0.0165000000000035</c:v>
                </c:pt>
                <c:pt idx="1">
                  <c:v>0.150400000000001</c:v>
                </c:pt>
                <c:pt idx="2">
                  <c:v>0.0122000000000003</c:v>
                </c:pt>
                <c:pt idx="3">
                  <c:v>0.0180000000000023</c:v>
                </c:pt>
                <c:pt idx="4">
                  <c:v>0.0125999999999988</c:v>
                </c:pt>
                <c:pt idx="5">
                  <c:v>0.0284999999999969</c:v>
                </c:pt>
                <c:pt idx="6">
                  <c:v>0.0290000000000006</c:v>
                </c:pt>
                <c:pt idx="7">
                  <c:v>0.103</c:v>
                </c:pt>
                <c:pt idx="8">
                  <c:v>0.0411999999999977</c:v>
                </c:pt>
                <c:pt idx="9">
                  <c:v>0.0459000000000015</c:v>
                </c:pt>
                <c:pt idx="10">
                  <c:v>0.0518999999999956</c:v>
                </c:pt>
                <c:pt idx="11">
                  <c:v>0.0688999999999993</c:v>
                </c:pt>
                <c:pt idx="12">
                  <c:v>0.0327000000000021</c:v>
                </c:pt>
                <c:pt idx="13">
                  <c:v>0.102399999999999</c:v>
                </c:pt>
                <c:pt idx="14">
                  <c:v>0.0226999999999998</c:v>
                </c:pt>
                <c:pt idx="15">
                  <c:v>0.110300000000001</c:v>
                </c:pt>
                <c:pt idx="16">
                  <c:v>0.105599999999999</c:v>
                </c:pt>
                <c:pt idx="17">
                  <c:v>0.0482999999999987</c:v>
                </c:pt>
              </c:numCache>
            </c:numRef>
          </c:val>
        </c:ser>
        <c:ser>
          <c:idx val="1"/>
          <c:order val="1"/>
          <c:tx>
            <c:strRef>
              <c:f>Sheet1!$E$110</c:f>
              <c:strCache>
                <c:ptCount val="1"/>
                <c:pt idx="0">
                  <c:v>Black-Litterman adjusted</c:v>
                </c:pt>
              </c:strCache>
            </c:strRef>
          </c:tx>
          <c:invertIfNegative val="0"/>
          <c:cat>
            <c:strRef>
              <c:f>Sheet1!$A$112:$A$129</c:f>
              <c:strCache>
                <c:ptCount val="18"/>
                <c:pt idx="0">
                  <c:v>AUTO</c:v>
                </c:pt>
                <c:pt idx="1">
                  <c:v>BANK</c:v>
                </c:pt>
                <c:pt idx="2">
                  <c:v>BRES</c:v>
                </c:pt>
                <c:pt idx="3">
                  <c:v>CHEM</c:v>
                </c:pt>
                <c:pt idx="4">
                  <c:v>CONS</c:v>
                </c:pt>
                <c:pt idx="5">
                  <c:v>CYCL</c:v>
                </c:pt>
                <c:pt idx="6">
                  <c:v>CNYL</c:v>
                </c:pt>
                <c:pt idx="7">
                  <c:v>ENGY</c:v>
                </c:pt>
                <c:pt idx="8">
                  <c:v>FISV</c:v>
                </c:pt>
                <c:pt idx="9">
                  <c:v>FBEV</c:v>
                </c:pt>
                <c:pt idx="10">
                  <c:v>INDS</c:v>
                </c:pt>
                <c:pt idx="11">
                  <c:v>INSU</c:v>
                </c:pt>
                <c:pt idx="12">
                  <c:v>MEDA</c:v>
                </c:pt>
                <c:pt idx="13">
                  <c:v>PHRM</c:v>
                </c:pt>
                <c:pt idx="14">
                  <c:v>RETL</c:v>
                </c:pt>
                <c:pt idx="15">
                  <c:v>TECH</c:v>
                </c:pt>
                <c:pt idx="16">
                  <c:v>TELE</c:v>
                </c:pt>
                <c:pt idx="17">
                  <c:v>UTLY</c:v>
                </c:pt>
              </c:strCache>
            </c:strRef>
          </c:cat>
          <c:val>
            <c:numRef>
              <c:f>Sheet1!$G$112:$G$129</c:f>
              <c:numCache>
                <c:formatCode>0.00%</c:formatCode>
                <c:ptCount val="18"/>
                <c:pt idx="0">
                  <c:v>0.016500000000007</c:v>
                </c:pt>
                <c:pt idx="1">
                  <c:v>0.150400000000025</c:v>
                </c:pt>
                <c:pt idx="2">
                  <c:v>0.0121999999999876</c:v>
                </c:pt>
                <c:pt idx="3">
                  <c:v>0.018000000000009</c:v>
                </c:pt>
                <c:pt idx="4">
                  <c:v>0.0126000000000204</c:v>
                </c:pt>
                <c:pt idx="5">
                  <c:v>0.0284999999999968</c:v>
                </c:pt>
                <c:pt idx="6">
                  <c:v>0.312028522397221</c:v>
                </c:pt>
                <c:pt idx="7">
                  <c:v>0.103</c:v>
                </c:pt>
                <c:pt idx="8">
                  <c:v>0.0411999999999706</c:v>
                </c:pt>
                <c:pt idx="9">
                  <c:v>0.0458999999999965</c:v>
                </c:pt>
                <c:pt idx="10">
                  <c:v>0.297716395496695</c:v>
                </c:pt>
                <c:pt idx="11">
                  <c:v>0.0688999999999934</c:v>
                </c:pt>
                <c:pt idx="12">
                  <c:v>0.0327000000000025</c:v>
                </c:pt>
                <c:pt idx="13">
                  <c:v>0.587401905565859</c:v>
                </c:pt>
                <c:pt idx="14">
                  <c:v>0.0227000000000087</c:v>
                </c:pt>
                <c:pt idx="15">
                  <c:v>-0.263063865711907</c:v>
                </c:pt>
                <c:pt idx="16">
                  <c:v>-0.251854435350669</c:v>
                </c:pt>
                <c:pt idx="17">
                  <c:v>0.048299999999978</c:v>
                </c:pt>
              </c:numCache>
            </c:numRef>
          </c:val>
        </c:ser>
        <c:ser>
          <c:idx val="2"/>
          <c:order val="2"/>
          <c:tx>
            <c:strRef>
              <c:f>Sheet1!$K$110</c:f>
              <c:strCache>
                <c:ptCount val="1"/>
                <c:pt idx="0">
                  <c:v>Black-Litterman adjusted, normalized weight</c:v>
                </c:pt>
              </c:strCache>
            </c:strRef>
          </c:tx>
          <c:invertIfNegative val="0"/>
          <c:cat>
            <c:strRef>
              <c:f>Sheet1!$A$112:$A$129</c:f>
              <c:strCache>
                <c:ptCount val="18"/>
                <c:pt idx="0">
                  <c:v>AUTO</c:v>
                </c:pt>
                <c:pt idx="1">
                  <c:v>BANK</c:v>
                </c:pt>
                <c:pt idx="2">
                  <c:v>BRES</c:v>
                </c:pt>
                <c:pt idx="3">
                  <c:v>CHEM</c:v>
                </c:pt>
                <c:pt idx="4">
                  <c:v>CONS</c:v>
                </c:pt>
                <c:pt idx="5">
                  <c:v>CYCL</c:v>
                </c:pt>
                <c:pt idx="6">
                  <c:v>CNYL</c:v>
                </c:pt>
                <c:pt idx="7">
                  <c:v>ENGY</c:v>
                </c:pt>
                <c:pt idx="8">
                  <c:v>FISV</c:v>
                </c:pt>
                <c:pt idx="9">
                  <c:v>FBEV</c:v>
                </c:pt>
                <c:pt idx="10">
                  <c:v>INDS</c:v>
                </c:pt>
                <c:pt idx="11">
                  <c:v>INSU</c:v>
                </c:pt>
                <c:pt idx="12">
                  <c:v>MEDA</c:v>
                </c:pt>
                <c:pt idx="13">
                  <c:v>PHRM</c:v>
                </c:pt>
                <c:pt idx="14">
                  <c:v>RETL</c:v>
                </c:pt>
                <c:pt idx="15">
                  <c:v>TECH</c:v>
                </c:pt>
                <c:pt idx="16">
                  <c:v>TELE</c:v>
                </c:pt>
                <c:pt idx="17">
                  <c:v>UTLY</c:v>
                </c:pt>
              </c:strCache>
            </c:strRef>
          </c:cat>
          <c:val>
            <c:numRef>
              <c:f>Sheet1!$L$112:$L$129</c:f>
              <c:numCache>
                <c:formatCode>0.00%</c:formatCode>
                <c:ptCount val="18"/>
                <c:pt idx="0">
                  <c:v>0.0741880368216707</c:v>
                </c:pt>
                <c:pt idx="1">
                  <c:v>0.210638892758513</c:v>
                </c:pt>
                <c:pt idx="2">
                  <c:v>-0.0335702920068648</c:v>
                </c:pt>
                <c:pt idx="3">
                  <c:v>0.0852621196055483</c:v>
                </c:pt>
                <c:pt idx="4">
                  <c:v>0.0205045114248656</c:v>
                </c:pt>
                <c:pt idx="5">
                  <c:v>0.0622633275325966</c:v>
                </c:pt>
                <c:pt idx="6">
                  <c:v>0.303899591785966</c:v>
                </c:pt>
                <c:pt idx="7">
                  <c:v>0.0924230034005799</c:v>
                </c:pt>
                <c:pt idx="8">
                  <c:v>0.0466763042088506</c:v>
                </c:pt>
                <c:pt idx="9">
                  <c:v>-0.0991872698291625</c:v>
                </c:pt>
                <c:pt idx="10">
                  <c:v>0.224253819551755</c:v>
                </c:pt>
                <c:pt idx="11">
                  <c:v>0.0632378026731089</c:v>
                </c:pt>
                <c:pt idx="12">
                  <c:v>-0.00573776805502091</c:v>
                </c:pt>
                <c:pt idx="13">
                  <c:v>0.491636036366769</c:v>
                </c:pt>
                <c:pt idx="14">
                  <c:v>-0.0780845826204408</c:v>
                </c:pt>
                <c:pt idx="15">
                  <c:v>-0.263008839887696</c:v>
                </c:pt>
                <c:pt idx="16">
                  <c:v>-0.233192355240184</c:v>
                </c:pt>
                <c:pt idx="17">
                  <c:v>0.0377976615091453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275592"/>
        <c:axId val="2077454760"/>
      </c:barChart>
      <c:catAx>
        <c:axId val="207727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454760"/>
        <c:crosses val="autoZero"/>
        <c:auto val="1"/>
        <c:lblAlgn val="ctr"/>
        <c:lblOffset val="100"/>
        <c:noMultiLvlLbl val="0"/>
      </c:catAx>
      <c:valAx>
        <c:axId val="20774547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772755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131</xdr:row>
      <xdr:rowOff>0</xdr:rowOff>
    </xdr:from>
    <xdr:to>
      <xdr:col>11</xdr:col>
      <xdr:colOff>393700</xdr:colOff>
      <xdr:row>159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161</xdr:row>
      <xdr:rowOff>0</xdr:rowOff>
    </xdr:from>
    <xdr:to>
      <xdr:col>11</xdr:col>
      <xdr:colOff>381000</xdr:colOff>
      <xdr:row>189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r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abSelected="1" workbookViewId="0"/>
  </sheetViews>
  <sheetFormatPr baseColWidth="10" defaultRowHeight="15" x14ac:dyDescent="0"/>
  <cols>
    <col min="1" max="16384" width="10.83203125" style="2"/>
  </cols>
  <sheetData>
    <row r="1" spans="1:4">
      <c r="B1" s="3" t="s">
        <v>18</v>
      </c>
      <c r="C1" s="3" t="s">
        <v>19</v>
      </c>
      <c r="D1" s="3" t="s">
        <v>20</v>
      </c>
    </row>
    <row r="2" spans="1:4">
      <c r="A2" s="2" t="s">
        <v>0</v>
      </c>
      <c r="B2" s="4">
        <v>8.3199999999999996E-2</v>
      </c>
      <c r="C2" s="4">
        <v>0.25090000000000001</v>
      </c>
      <c r="D2" s="4">
        <v>1.6500000000000001E-2</v>
      </c>
    </row>
    <row r="3" spans="1:4">
      <c r="A3" s="2" t="s">
        <v>1</v>
      </c>
      <c r="B3" s="4">
        <v>0.15140000000000001</v>
      </c>
      <c r="C3" s="4">
        <v>0.21210000000000001</v>
      </c>
      <c r="D3" s="4">
        <v>0.15040000000000001</v>
      </c>
    </row>
    <row r="4" spans="1:4">
      <c r="A4" s="2" t="s">
        <v>2</v>
      </c>
      <c r="B4" s="4">
        <v>7.3099999999999998E-2</v>
      </c>
      <c r="C4" s="4">
        <v>0.2356</v>
      </c>
      <c r="D4" s="4">
        <v>1.2200000000000001E-2</v>
      </c>
    </row>
    <row r="5" spans="1:4">
      <c r="A5" s="2" t="s">
        <v>3</v>
      </c>
      <c r="B5" s="4">
        <v>0.1225</v>
      </c>
      <c r="C5" s="4">
        <v>0.20810000000000001</v>
      </c>
      <c r="D5" s="4">
        <v>1.7999999999999999E-2</v>
      </c>
    </row>
    <row r="6" spans="1:4">
      <c r="A6" s="2" t="s">
        <v>4</v>
      </c>
      <c r="B6" s="4">
        <v>6.5600000000000006E-2</v>
      </c>
      <c r="C6" s="4">
        <v>0.18920000000000001</v>
      </c>
      <c r="D6" s="4">
        <v>1.26E-2</v>
      </c>
    </row>
    <row r="7" spans="1:4">
      <c r="A7" s="2" t="s">
        <v>5</v>
      </c>
      <c r="B7" s="4">
        <v>5.2400000000000002E-2</v>
      </c>
      <c r="C7" s="4">
        <v>0.19939999999999999</v>
      </c>
      <c r="D7" s="4">
        <v>2.8500000000000001E-2</v>
      </c>
    </row>
    <row r="8" spans="1:4">
      <c r="A8" s="2" t="s">
        <v>6</v>
      </c>
      <c r="B8" s="4">
        <v>0.11799999999999999</v>
      </c>
      <c r="C8" s="4">
        <v>0.1666</v>
      </c>
      <c r="D8" s="4">
        <v>2.9000000000000001E-2</v>
      </c>
    </row>
    <row r="9" spans="1:4">
      <c r="A9" s="2" t="s">
        <v>7</v>
      </c>
      <c r="B9" s="4">
        <v>0.1492</v>
      </c>
      <c r="C9" s="4">
        <v>0.2072</v>
      </c>
      <c r="D9" s="4">
        <v>0.10299999999999999</v>
      </c>
    </row>
    <row r="10" spans="1:4">
      <c r="A10" s="2" t="s">
        <v>8</v>
      </c>
      <c r="B10" s="4">
        <v>0.13009999999999999</v>
      </c>
      <c r="C10" s="4">
        <v>0.20910000000000001</v>
      </c>
      <c r="D10" s="4">
        <v>4.1200000000000001E-2</v>
      </c>
    </row>
    <row r="11" spans="1:4">
      <c r="A11" s="2" t="s">
        <v>9</v>
      </c>
      <c r="B11" s="4">
        <v>0.1047</v>
      </c>
      <c r="C11" s="4">
        <v>0.15720000000000001</v>
      </c>
      <c r="D11" s="4">
        <v>4.5900000000000003E-2</v>
      </c>
    </row>
    <row r="12" spans="1:4">
      <c r="A12" s="2" t="s">
        <v>10</v>
      </c>
      <c r="B12" s="4">
        <v>0.13450000000000001</v>
      </c>
      <c r="C12" s="4">
        <v>0.19350000000000001</v>
      </c>
      <c r="D12" s="4">
        <v>5.1900000000000002E-2</v>
      </c>
    </row>
    <row r="13" spans="1:4">
      <c r="A13" s="2" t="s">
        <v>11</v>
      </c>
      <c r="B13" s="4">
        <v>0.17430000000000001</v>
      </c>
      <c r="C13" s="4">
        <v>0.1968</v>
      </c>
      <c r="D13" s="4">
        <v>6.8900000000000003E-2</v>
      </c>
    </row>
    <row r="14" spans="1:4">
      <c r="A14" s="2" t="s">
        <v>12</v>
      </c>
      <c r="B14" s="4">
        <v>0.14630000000000001</v>
      </c>
      <c r="C14" s="4">
        <v>0.25169999999999998</v>
      </c>
      <c r="D14" s="4">
        <v>3.27E-2</v>
      </c>
    </row>
    <row r="15" spans="1:4">
      <c r="A15" s="2" t="s">
        <v>13</v>
      </c>
      <c r="B15" s="4">
        <v>0.2283</v>
      </c>
      <c r="C15" s="4">
        <v>0.16200000000000001</v>
      </c>
      <c r="D15" s="4">
        <v>0.1024</v>
      </c>
    </row>
    <row r="16" spans="1:4">
      <c r="A16" s="2" t="s">
        <v>14</v>
      </c>
      <c r="B16" s="4">
        <v>9.4899999999999998E-2</v>
      </c>
      <c r="C16" s="4">
        <v>0.16159999999999999</v>
      </c>
      <c r="D16" s="4">
        <v>2.2700000000000001E-2</v>
      </c>
    </row>
    <row r="17" spans="1:19">
      <c r="A17" s="2" t="s">
        <v>15</v>
      </c>
      <c r="B17" s="4">
        <v>0.25950000000000001</v>
      </c>
      <c r="C17" s="4">
        <v>0.28599999999999998</v>
      </c>
      <c r="D17" s="4">
        <v>0.1103</v>
      </c>
    </row>
    <row r="18" spans="1:19">
      <c r="A18" s="2" t="s">
        <v>16</v>
      </c>
      <c r="B18" s="4">
        <v>0.18990000000000001</v>
      </c>
      <c r="C18" s="4">
        <v>0.25690000000000002</v>
      </c>
      <c r="D18" s="4">
        <v>0.1056</v>
      </c>
    </row>
    <row r="19" spans="1:19">
      <c r="A19" s="2" t="s">
        <v>17</v>
      </c>
      <c r="B19" s="4">
        <v>0.1177</v>
      </c>
      <c r="C19" s="4">
        <v>0.17249999999999999</v>
      </c>
      <c r="D19" s="4">
        <v>4.8300000000000003E-2</v>
      </c>
    </row>
    <row r="21" spans="1:19">
      <c r="A21" s="2" t="s">
        <v>21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</row>
    <row r="22" spans="1:19">
      <c r="A22" s="2" t="s">
        <v>0</v>
      </c>
      <c r="B22" s="2">
        <v>1</v>
      </c>
      <c r="C22" s="2">
        <v>0.74</v>
      </c>
      <c r="D22" s="2">
        <v>0.73</v>
      </c>
      <c r="E22" s="2">
        <v>0.83</v>
      </c>
      <c r="F22" s="2">
        <v>0.78</v>
      </c>
      <c r="G22" s="2">
        <v>0.75</v>
      </c>
      <c r="H22" s="2">
        <v>0.73</v>
      </c>
      <c r="I22" s="2">
        <v>0.55000000000000004</v>
      </c>
      <c r="J22" s="2">
        <v>0.73</v>
      </c>
      <c r="K22" s="2">
        <v>0.71</v>
      </c>
      <c r="L22" s="2">
        <v>0.79</v>
      </c>
      <c r="M22" s="2">
        <v>0.72</v>
      </c>
      <c r="N22" s="2">
        <v>0.46</v>
      </c>
      <c r="O22" s="2">
        <v>0.43</v>
      </c>
      <c r="P22" s="2">
        <v>0.68</v>
      </c>
      <c r="Q22" s="2">
        <v>0.69</v>
      </c>
      <c r="R22" s="2">
        <v>0.65</v>
      </c>
      <c r="S22" s="2">
        <v>0.64</v>
      </c>
    </row>
    <row r="23" spans="1:19">
      <c r="A23" s="2" t="s">
        <v>1</v>
      </c>
      <c r="B23" s="2">
        <v>0.74</v>
      </c>
      <c r="C23" s="2">
        <v>1</v>
      </c>
      <c r="D23" s="2">
        <v>0.63</v>
      </c>
      <c r="E23" s="2">
        <v>0.73</v>
      </c>
      <c r="F23" s="2">
        <v>0.74</v>
      </c>
      <c r="G23" s="2">
        <v>0.75</v>
      </c>
      <c r="H23" s="2">
        <v>0.71</v>
      </c>
      <c r="I23" s="2">
        <v>0.59</v>
      </c>
      <c r="J23" s="2">
        <v>0.92</v>
      </c>
      <c r="K23" s="2">
        <v>0.75</v>
      </c>
      <c r="L23" s="2">
        <v>0.75</v>
      </c>
      <c r="M23" s="2">
        <v>0.87</v>
      </c>
      <c r="N23" s="2">
        <v>0.39</v>
      </c>
      <c r="O23" s="2">
        <v>0.63</v>
      </c>
      <c r="P23" s="2">
        <v>0.62</v>
      </c>
      <c r="Q23" s="2">
        <v>0.67</v>
      </c>
      <c r="R23" s="2">
        <v>0.59</v>
      </c>
      <c r="S23" s="2">
        <v>0.64</v>
      </c>
    </row>
    <row r="24" spans="1:19">
      <c r="A24" s="2" t="s">
        <v>2</v>
      </c>
      <c r="B24" s="2">
        <v>0.73</v>
      </c>
      <c r="C24" s="2">
        <v>0.63</v>
      </c>
      <c r="D24" s="2">
        <v>1</v>
      </c>
      <c r="E24" s="2">
        <v>0.83</v>
      </c>
      <c r="F24" s="2">
        <v>0.81</v>
      </c>
      <c r="G24" s="2">
        <v>0.78</v>
      </c>
      <c r="H24" s="2">
        <v>0.6</v>
      </c>
      <c r="I24" s="2">
        <v>0.66</v>
      </c>
      <c r="J24" s="2">
        <v>0.69</v>
      </c>
      <c r="K24" s="2">
        <v>0.56000000000000005</v>
      </c>
      <c r="L24" s="2">
        <v>0.78</v>
      </c>
      <c r="M24" s="2">
        <v>0.56000000000000005</v>
      </c>
      <c r="N24" s="2">
        <v>0.44</v>
      </c>
      <c r="O24" s="2">
        <v>0.31</v>
      </c>
      <c r="P24" s="2">
        <v>0.59</v>
      </c>
      <c r="Q24" s="2">
        <v>0.62</v>
      </c>
      <c r="R24" s="2">
        <v>0.52</v>
      </c>
      <c r="S24" s="2">
        <v>0.41</v>
      </c>
    </row>
    <row r="25" spans="1:19">
      <c r="A25" s="2" t="s">
        <v>3</v>
      </c>
      <c r="B25" s="2">
        <v>0.83</v>
      </c>
      <c r="C25" s="2">
        <v>0.73</v>
      </c>
      <c r="D25" s="2">
        <v>0.83</v>
      </c>
      <c r="E25" s="2">
        <v>1</v>
      </c>
      <c r="F25" s="2">
        <v>0.85</v>
      </c>
      <c r="G25" s="2">
        <v>0.82</v>
      </c>
      <c r="H25" s="2">
        <v>0.72</v>
      </c>
      <c r="I25" s="2">
        <v>0.67</v>
      </c>
      <c r="J25" s="2">
        <v>0.72</v>
      </c>
      <c r="K25" s="2">
        <v>0.74</v>
      </c>
      <c r="L25" s="2">
        <v>0.82</v>
      </c>
      <c r="M25" s="2">
        <v>0.7</v>
      </c>
      <c r="N25" s="2">
        <v>0.51</v>
      </c>
      <c r="O25" s="2">
        <v>0.45</v>
      </c>
      <c r="P25" s="2">
        <v>0.69</v>
      </c>
      <c r="Q25" s="2">
        <v>0.65</v>
      </c>
      <c r="R25" s="2">
        <v>0.56999999999999995</v>
      </c>
      <c r="S25" s="2">
        <v>0.56999999999999995</v>
      </c>
    </row>
    <row r="26" spans="1:19">
      <c r="A26" s="2" t="s">
        <v>4</v>
      </c>
      <c r="B26" s="2">
        <v>0.78</v>
      </c>
      <c r="C26" s="2">
        <v>0.74</v>
      </c>
      <c r="D26" s="2">
        <v>0.81</v>
      </c>
      <c r="E26" s="2">
        <v>0.85</v>
      </c>
      <c r="F26" s="2">
        <v>1</v>
      </c>
      <c r="G26" s="2">
        <v>0.9</v>
      </c>
      <c r="H26" s="2">
        <v>0.72</v>
      </c>
      <c r="I26" s="2">
        <v>0.66</v>
      </c>
      <c r="J26" s="2">
        <v>0.75</v>
      </c>
      <c r="K26" s="2">
        <v>0.76</v>
      </c>
      <c r="L26" s="2">
        <v>0.89</v>
      </c>
      <c r="M26" s="2">
        <v>0.64</v>
      </c>
      <c r="N26" s="2">
        <v>0.54</v>
      </c>
      <c r="O26" s="2">
        <v>0.39</v>
      </c>
      <c r="P26" s="2">
        <v>0.67</v>
      </c>
      <c r="Q26" s="2">
        <v>0.66</v>
      </c>
      <c r="R26" s="2">
        <v>0.63</v>
      </c>
      <c r="S26" s="2">
        <v>0.64</v>
      </c>
    </row>
    <row r="27" spans="1:19">
      <c r="A27" s="2" t="s">
        <v>5</v>
      </c>
      <c r="B27" s="2">
        <v>0.75</v>
      </c>
      <c r="C27" s="2">
        <v>0.75</v>
      </c>
      <c r="D27" s="2">
        <v>0.78</v>
      </c>
      <c r="E27" s="2">
        <v>0.82</v>
      </c>
      <c r="F27" s="2">
        <v>0.9</v>
      </c>
      <c r="G27" s="2">
        <v>1</v>
      </c>
      <c r="H27" s="2">
        <v>0.67</v>
      </c>
      <c r="I27" s="2">
        <v>0.64</v>
      </c>
      <c r="J27" s="2">
        <v>0.79</v>
      </c>
      <c r="K27" s="2">
        <v>0.7</v>
      </c>
      <c r="L27" s="2">
        <v>0.87</v>
      </c>
      <c r="M27" s="2">
        <v>0.63</v>
      </c>
      <c r="N27" s="2">
        <v>0.57999999999999996</v>
      </c>
      <c r="O27" s="2">
        <v>0.43</v>
      </c>
      <c r="P27" s="2">
        <v>0.67</v>
      </c>
      <c r="Q27" s="2">
        <v>0.7</v>
      </c>
      <c r="R27" s="2">
        <v>0.63</v>
      </c>
      <c r="S27" s="2">
        <v>0.56000000000000005</v>
      </c>
    </row>
    <row r="28" spans="1:19">
      <c r="A28" s="2" t="s">
        <v>6</v>
      </c>
      <c r="B28" s="2">
        <v>0.73</v>
      </c>
      <c r="C28" s="2">
        <v>0.71</v>
      </c>
      <c r="D28" s="2">
        <v>0.6</v>
      </c>
      <c r="E28" s="2">
        <v>0.72</v>
      </c>
      <c r="F28" s="2">
        <v>0.72</v>
      </c>
      <c r="G28" s="2">
        <v>0.67</v>
      </c>
      <c r="H28" s="2">
        <v>1</v>
      </c>
      <c r="I28" s="2">
        <v>0.55000000000000004</v>
      </c>
      <c r="J28" s="2">
        <v>0.69</v>
      </c>
      <c r="K28" s="2">
        <v>0.75</v>
      </c>
      <c r="L28" s="2">
        <v>0.69</v>
      </c>
      <c r="M28" s="2">
        <v>0.74</v>
      </c>
      <c r="N28" s="2">
        <v>0.41</v>
      </c>
      <c r="O28" s="2">
        <v>0.57999999999999996</v>
      </c>
      <c r="P28" s="2">
        <v>0.73</v>
      </c>
      <c r="Q28" s="2">
        <v>0.53</v>
      </c>
      <c r="R28" s="2">
        <v>0.59</v>
      </c>
      <c r="S28" s="2">
        <v>0.71</v>
      </c>
    </row>
    <row r="29" spans="1:19">
      <c r="A29" s="2" t="s">
        <v>7</v>
      </c>
      <c r="B29" s="2">
        <v>0.55000000000000004</v>
      </c>
      <c r="C29" s="2">
        <v>0.59</v>
      </c>
      <c r="D29" s="2">
        <v>0.66</v>
      </c>
      <c r="E29" s="2">
        <v>0.67</v>
      </c>
      <c r="F29" s="2">
        <v>0.66</v>
      </c>
      <c r="G29" s="2">
        <v>0.64</v>
      </c>
      <c r="H29" s="2">
        <v>0.55000000000000004</v>
      </c>
      <c r="I29" s="2">
        <v>1</v>
      </c>
      <c r="J29" s="2">
        <v>0.59</v>
      </c>
      <c r="K29" s="2">
        <v>0.59</v>
      </c>
      <c r="L29" s="2">
        <v>0.59</v>
      </c>
      <c r="M29" s="2">
        <v>0.54</v>
      </c>
      <c r="N29" s="2">
        <v>0.28000000000000003</v>
      </c>
      <c r="O29" s="2">
        <v>0.43</v>
      </c>
      <c r="P29" s="2">
        <v>0.55000000000000004</v>
      </c>
      <c r="Q29" s="2">
        <v>0.43</v>
      </c>
      <c r="R29" s="2">
        <v>0.32</v>
      </c>
      <c r="S29" s="2">
        <v>0.46</v>
      </c>
    </row>
    <row r="30" spans="1:19">
      <c r="A30" s="2" t="s">
        <v>8</v>
      </c>
      <c r="B30" s="2">
        <v>0.73</v>
      </c>
      <c r="C30" s="2">
        <v>0.92</v>
      </c>
      <c r="D30" s="2">
        <v>0.69</v>
      </c>
      <c r="E30" s="2">
        <v>0.72</v>
      </c>
      <c r="F30" s="2">
        <v>0.75</v>
      </c>
      <c r="G30" s="2">
        <v>0.79</v>
      </c>
      <c r="H30" s="2">
        <v>0.69</v>
      </c>
      <c r="I30" s="2">
        <v>0.59</v>
      </c>
      <c r="J30" s="2">
        <v>1</v>
      </c>
      <c r="K30" s="2">
        <v>0.75</v>
      </c>
      <c r="L30" s="2">
        <v>0.73</v>
      </c>
      <c r="M30" s="2">
        <v>0.85</v>
      </c>
      <c r="N30" s="2">
        <v>0.39</v>
      </c>
      <c r="O30" s="2">
        <v>0.61</v>
      </c>
      <c r="P30" s="2">
        <v>0.57999999999999996</v>
      </c>
      <c r="Q30" s="2">
        <v>0.64</v>
      </c>
      <c r="R30" s="2">
        <v>0.56999999999999995</v>
      </c>
      <c r="S30" s="2">
        <v>0.57999999999999996</v>
      </c>
    </row>
    <row r="31" spans="1:19">
      <c r="A31" s="2" t="s">
        <v>9</v>
      </c>
      <c r="B31" s="2">
        <v>0.71</v>
      </c>
      <c r="C31" s="2">
        <v>0.75</v>
      </c>
      <c r="D31" s="2">
        <v>0.56000000000000005</v>
      </c>
      <c r="E31" s="2">
        <v>0.74</v>
      </c>
      <c r="F31" s="2">
        <v>0.76</v>
      </c>
      <c r="G31" s="2">
        <v>0.7</v>
      </c>
      <c r="H31" s="2">
        <v>0.75</v>
      </c>
      <c r="I31" s="2">
        <v>0.59</v>
      </c>
      <c r="J31" s="2">
        <v>0.75</v>
      </c>
      <c r="K31" s="2">
        <v>1</v>
      </c>
      <c r="L31" s="2">
        <v>0.62</v>
      </c>
      <c r="M31" s="2">
        <v>0.74</v>
      </c>
      <c r="N31" s="2">
        <v>0.27</v>
      </c>
      <c r="O31" s="2">
        <v>0.63</v>
      </c>
      <c r="P31" s="2">
        <v>0.61</v>
      </c>
      <c r="Q31" s="2">
        <v>0.4</v>
      </c>
      <c r="R31" s="2">
        <v>0.41</v>
      </c>
      <c r="S31" s="2">
        <v>0.66</v>
      </c>
    </row>
    <row r="32" spans="1:19">
      <c r="A32" s="2" t="s">
        <v>10</v>
      </c>
      <c r="B32" s="2">
        <v>0.79</v>
      </c>
      <c r="C32" s="2">
        <v>0.75</v>
      </c>
      <c r="D32" s="2">
        <v>0.78</v>
      </c>
      <c r="E32" s="2">
        <v>0.82</v>
      </c>
      <c r="F32" s="2">
        <v>0.89</v>
      </c>
      <c r="G32" s="2">
        <v>0.87</v>
      </c>
      <c r="H32" s="2">
        <v>0.69</v>
      </c>
      <c r="I32" s="2">
        <v>0.59</v>
      </c>
      <c r="J32" s="2">
        <v>0.73</v>
      </c>
      <c r="K32" s="2">
        <v>0.62</v>
      </c>
      <c r="L32" s="2">
        <v>1</v>
      </c>
      <c r="M32" s="2">
        <v>0.65</v>
      </c>
      <c r="N32" s="2">
        <v>0.72</v>
      </c>
      <c r="O32" s="2">
        <v>0.38</v>
      </c>
      <c r="P32" s="2">
        <v>0.68</v>
      </c>
      <c r="Q32" s="2">
        <v>0.82</v>
      </c>
      <c r="R32" s="2">
        <v>0.77</v>
      </c>
      <c r="S32" s="2">
        <v>0.67</v>
      </c>
    </row>
    <row r="33" spans="1:19">
      <c r="A33" s="2" t="s">
        <v>11</v>
      </c>
      <c r="B33" s="2">
        <v>0.72</v>
      </c>
      <c r="C33" s="2">
        <v>0.87</v>
      </c>
      <c r="D33" s="2">
        <v>0.56000000000000005</v>
      </c>
      <c r="E33" s="2">
        <v>0.7</v>
      </c>
      <c r="F33" s="2">
        <v>0.64</v>
      </c>
      <c r="G33" s="2">
        <v>0.63</v>
      </c>
      <c r="H33" s="2">
        <v>0.74</v>
      </c>
      <c r="I33" s="2">
        <v>0.54</v>
      </c>
      <c r="J33" s="2">
        <v>0.85</v>
      </c>
      <c r="K33" s="2">
        <v>0.74</v>
      </c>
      <c r="L33" s="2">
        <v>0.65</v>
      </c>
      <c r="M33" s="2">
        <v>1</v>
      </c>
      <c r="N33" s="2">
        <v>0.36</v>
      </c>
      <c r="O33" s="2">
        <v>0.67</v>
      </c>
      <c r="P33" s="2">
        <v>0.61</v>
      </c>
      <c r="Q33" s="2">
        <v>0.6</v>
      </c>
      <c r="R33" s="2">
        <v>0.56000000000000005</v>
      </c>
      <c r="S33" s="2">
        <v>0.68</v>
      </c>
    </row>
    <row r="34" spans="1:19">
      <c r="A34" s="2" t="s">
        <v>12</v>
      </c>
      <c r="B34" s="2">
        <v>0.46</v>
      </c>
      <c r="C34" s="2">
        <v>0.39</v>
      </c>
      <c r="D34" s="2">
        <v>0.44</v>
      </c>
      <c r="E34" s="2">
        <v>0.51</v>
      </c>
      <c r="F34" s="2">
        <v>0.54</v>
      </c>
      <c r="G34" s="2">
        <v>0.57999999999999996</v>
      </c>
      <c r="H34" s="2">
        <v>0.41</v>
      </c>
      <c r="I34" s="2">
        <v>0.28000000000000003</v>
      </c>
      <c r="J34" s="2">
        <v>0.39</v>
      </c>
      <c r="K34" s="2">
        <v>0.27</v>
      </c>
      <c r="L34" s="2">
        <v>0.72</v>
      </c>
      <c r="M34" s="2">
        <v>0.36</v>
      </c>
      <c r="N34" s="2">
        <v>1</v>
      </c>
      <c r="O34" s="2">
        <v>0.21</v>
      </c>
      <c r="P34" s="2">
        <v>0.42</v>
      </c>
      <c r="Q34" s="2">
        <v>0.75</v>
      </c>
      <c r="R34" s="2">
        <v>0.77</v>
      </c>
      <c r="S34" s="2">
        <v>0.56999999999999995</v>
      </c>
    </row>
    <row r="35" spans="1:19">
      <c r="A35" s="2" t="s">
        <v>13</v>
      </c>
      <c r="B35" s="2">
        <v>0.43</v>
      </c>
      <c r="C35" s="2">
        <v>0.63</v>
      </c>
      <c r="D35" s="2">
        <v>0.31</v>
      </c>
      <c r="E35" s="2">
        <v>0.45</v>
      </c>
      <c r="F35" s="2">
        <v>0.39</v>
      </c>
      <c r="G35" s="2">
        <v>0.43</v>
      </c>
      <c r="H35" s="2">
        <v>0.57999999999999996</v>
      </c>
      <c r="I35" s="2">
        <v>0.43</v>
      </c>
      <c r="J35" s="2">
        <v>0.61</v>
      </c>
      <c r="K35" s="2">
        <v>0.63</v>
      </c>
      <c r="L35" s="2">
        <v>0.38</v>
      </c>
      <c r="M35" s="2">
        <v>0.67</v>
      </c>
      <c r="N35" s="2">
        <v>0.21</v>
      </c>
      <c r="O35" s="2">
        <v>1</v>
      </c>
      <c r="P35" s="2">
        <v>0.43</v>
      </c>
      <c r="Q35" s="2">
        <v>0.35</v>
      </c>
      <c r="R35" s="2">
        <v>0.37</v>
      </c>
      <c r="S35" s="2">
        <v>0.57999999999999996</v>
      </c>
    </row>
    <row r="36" spans="1:19">
      <c r="A36" s="2" t="s">
        <v>14</v>
      </c>
      <c r="B36" s="2">
        <v>0.68</v>
      </c>
      <c r="C36" s="2">
        <v>0.62</v>
      </c>
      <c r="D36" s="2">
        <v>0.59</v>
      </c>
      <c r="E36" s="2">
        <v>0.69</v>
      </c>
      <c r="F36" s="2">
        <v>0.67</v>
      </c>
      <c r="G36" s="2">
        <v>0.67</v>
      </c>
      <c r="H36" s="2">
        <v>0.73</v>
      </c>
      <c r="I36" s="2">
        <v>0.55000000000000004</v>
      </c>
      <c r="J36" s="2">
        <v>0.57999999999999996</v>
      </c>
      <c r="K36" s="2">
        <v>0.61</v>
      </c>
      <c r="L36" s="2">
        <v>0.68</v>
      </c>
      <c r="M36" s="2">
        <v>0.61</v>
      </c>
      <c r="N36" s="2">
        <v>0.42</v>
      </c>
      <c r="O36" s="2">
        <v>0.43</v>
      </c>
      <c r="P36" s="2">
        <v>1</v>
      </c>
      <c r="Q36" s="2">
        <v>0.52</v>
      </c>
      <c r="R36" s="2">
        <v>0.53</v>
      </c>
      <c r="S36" s="2">
        <v>0.56999999999999995</v>
      </c>
    </row>
    <row r="37" spans="1:19">
      <c r="A37" s="2" t="s">
        <v>15</v>
      </c>
      <c r="B37" s="2">
        <v>0.69</v>
      </c>
      <c r="C37" s="2">
        <v>0.67</v>
      </c>
      <c r="D37" s="2">
        <v>0.62</v>
      </c>
      <c r="E37" s="2">
        <v>0.65</v>
      </c>
      <c r="F37" s="2">
        <v>0.66</v>
      </c>
      <c r="G37" s="2">
        <v>0.7</v>
      </c>
      <c r="H37" s="2">
        <v>0.53</v>
      </c>
      <c r="I37" s="2">
        <v>0.43</v>
      </c>
      <c r="J37" s="2">
        <v>0.64</v>
      </c>
      <c r="K37" s="2">
        <v>0.4</v>
      </c>
      <c r="L37" s="2">
        <v>0.82</v>
      </c>
      <c r="M37" s="2">
        <v>0.6</v>
      </c>
      <c r="N37" s="2">
        <v>0.75</v>
      </c>
      <c r="O37" s="2">
        <v>0.35</v>
      </c>
      <c r="P37" s="2">
        <v>0.52</v>
      </c>
      <c r="Q37" s="2">
        <v>1</v>
      </c>
      <c r="R37" s="2">
        <v>0.81</v>
      </c>
      <c r="S37" s="2">
        <v>0.55000000000000004</v>
      </c>
    </row>
    <row r="38" spans="1:19">
      <c r="A38" s="2" t="s">
        <v>16</v>
      </c>
      <c r="B38" s="2">
        <v>0.65</v>
      </c>
      <c r="C38" s="2">
        <v>0.59</v>
      </c>
      <c r="D38" s="2">
        <v>0.52</v>
      </c>
      <c r="E38" s="2">
        <v>0.56999999999999995</v>
      </c>
      <c r="F38" s="2">
        <v>0.63</v>
      </c>
      <c r="G38" s="2">
        <v>0.63</v>
      </c>
      <c r="H38" s="2">
        <v>0.59</v>
      </c>
      <c r="I38" s="2">
        <v>0.32</v>
      </c>
      <c r="J38" s="2">
        <v>0.56999999999999995</v>
      </c>
      <c r="K38" s="2">
        <v>0.41</v>
      </c>
      <c r="L38" s="2">
        <v>0.77</v>
      </c>
      <c r="M38" s="2">
        <v>0.56000000000000005</v>
      </c>
      <c r="N38" s="2">
        <v>0.77</v>
      </c>
      <c r="O38" s="2">
        <v>0.37</v>
      </c>
      <c r="P38" s="2">
        <v>0.53</v>
      </c>
      <c r="Q38" s="2">
        <v>0.81</v>
      </c>
      <c r="R38" s="2">
        <v>1</v>
      </c>
      <c r="S38" s="2">
        <v>0.7</v>
      </c>
    </row>
    <row r="39" spans="1:19">
      <c r="A39" s="2" t="s">
        <v>17</v>
      </c>
      <c r="B39" s="2">
        <v>0.64</v>
      </c>
      <c r="C39" s="2">
        <v>0.64</v>
      </c>
      <c r="D39" s="2">
        <v>0.41</v>
      </c>
      <c r="E39" s="2">
        <v>0.56999999999999995</v>
      </c>
      <c r="F39" s="2">
        <v>0.64</v>
      </c>
      <c r="G39" s="2">
        <v>0.56000000000000005</v>
      </c>
      <c r="H39" s="2">
        <v>0.71</v>
      </c>
      <c r="I39" s="2">
        <v>0.46</v>
      </c>
      <c r="J39" s="2">
        <v>0.57999999999999996</v>
      </c>
      <c r="K39" s="2">
        <v>0.66</v>
      </c>
      <c r="L39" s="2">
        <v>0.67</v>
      </c>
      <c r="M39" s="2">
        <v>0.68</v>
      </c>
      <c r="N39" s="2">
        <v>0.56999999999999995</v>
      </c>
      <c r="O39" s="2">
        <v>0.57999999999999996</v>
      </c>
      <c r="P39" s="2">
        <v>0.56999999999999995</v>
      </c>
      <c r="Q39" s="2">
        <v>0.55000000000000004</v>
      </c>
      <c r="R39" s="2">
        <v>0.7</v>
      </c>
      <c r="S39" s="2">
        <v>1</v>
      </c>
    </row>
    <row r="41" spans="1:19">
      <c r="A41" s="2" t="s">
        <v>22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</row>
    <row r="42" spans="1:19">
      <c r="A42" s="2" t="s">
        <v>0</v>
      </c>
      <c r="B42" s="14">
        <f t="array" ref="B42:S59">MMULT(C2:C19,TRANSPOSE(C2:C19))</f>
        <v>6.295081000000001E-2</v>
      </c>
      <c r="C42" s="14">
        <v>5.3215890000000002E-2</v>
      </c>
      <c r="D42" s="14">
        <v>5.9112040000000005E-2</v>
      </c>
      <c r="E42" s="14">
        <v>5.2212290000000001E-2</v>
      </c>
      <c r="F42" s="14">
        <v>4.7470280000000004E-2</v>
      </c>
      <c r="G42" s="14">
        <v>5.0029459999999998E-2</v>
      </c>
      <c r="H42" s="14">
        <v>4.1799940000000001E-2</v>
      </c>
      <c r="I42" s="14">
        <v>5.1986480000000002E-2</v>
      </c>
      <c r="J42" s="14">
        <v>5.2463190000000007E-2</v>
      </c>
      <c r="K42" s="14">
        <v>3.9441480000000001E-2</v>
      </c>
      <c r="L42" s="14">
        <v>4.8549150000000006E-2</v>
      </c>
      <c r="M42" s="14">
        <v>4.9377120000000004E-2</v>
      </c>
      <c r="N42" s="14">
        <v>6.3151529999999997E-2</v>
      </c>
      <c r="O42" s="14">
        <v>4.0645800000000003E-2</v>
      </c>
      <c r="P42" s="14">
        <v>4.0545440000000002E-2</v>
      </c>
      <c r="Q42" s="14">
        <v>7.1757399999999999E-2</v>
      </c>
      <c r="R42" s="14">
        <v>6.4456210000000014E-2</v>
      </c>
      <c r="S42" s="14">
        <v>4.3280249999999999E-2</v>
      </c>
    </row>
    <row r="43" spans="1:19">
      <c r="A43" s="2" t="s">
        <v>1</v>
      </c>
      <c r="B43" s="14">
        <v>5.3215890000000002E-2</v>
      </c>
      <c r="C43" s="14">
        <v>4.4986410000000004E-2</v>
      </c>
      <c r="D43" s="14">
        <v>4.9970760000000003E-2</v>
      </c>
      <c r="E43" s="14">
        <v>4.4138010000000005E-2</v>
      </c>
      <c r="F43" s="14">
        <v>4.0129320000000003E-2</v>
      </c>
      <c r="G43" s="14">
        <v>4.2292740000000002E-2</v>
      </c>
      <c r="H43" s="14">
        <v>3.5335860000000004E-2</v>
      </c>
      <c r="I43" s="14">
        <v>4.3947119999999999E-2</v>
      </c>
      <c r="J43" s="14">
        <v>4.4350110000000005E-2</v>
      </c>
      <c r="K43" s="14">
        <v>3.3342120000000003E-2</v>
      </c>
      <c r="L43" s="14">
        <v>4.1041350000000004E-2</v>
      </c>
      <c r="M43" s="14">
        <v>4.1741280000000006E-2</v>
      </c>
      <c r="N43" s="14">
        <v>5.338557E-2</v>
      </c>
      <c r="O43" s="14">
        <v>3.43602E-2</v>
      </c>
      <c r="P43" s="14">
        <v>3.4275359999999998E-2</v>
      </c>
      <c r="Q43" s="14">
        <v>6.0660599999999995E-2</v>
      </c>
      <c r="R43" s="14">
        <v>5.4488490000000007E-2</v>
      </c>
      <c r="S43" s="14">
        <v>3.6587250000000002E-2</v>
      </c>
    </row>
    <row r="44" spans="1:19">
      <c r="A44" s="2" t="s">
        <v>2</v>
      </c>
      <c r="B44" s="14">
        <v>5.9112040000000005E-2</v>
      </c>
      <c r="C44" s="14">
        <v>4.9970760000000003E-2</v>
      </c>
      <c r="D44" s="14">
        <v>5.5507359999999999E-2</v>
      </c>
      <c r="E44" s="14">
        <v>4.902836E-2</v>
      </c>
      <c r="F44" s="14">
        <v>4.457552E-2</v>
      </c>
      <c r="G44" s="14">
        <v>4.6978640000000002E-2</v>
      </c>
      <c r="H44" s="14">
        <v>3.9250960000000001E-2</v>
      </c>
      <c r="I44" s="14">
        <v>4.8816319999999996E-2</v>
      </c>
      <c r="J44" s="14">
        <v>4.9263960000000002E-2</v>
      </c>
      <c r="K44" s="14">
        <v>3.7036320000000005E-2</v>
      </c>
      <c r="L44" s="14">
        <v>4.55886E-2</v>
      </c>
      <c r="M44" s="14">
        <v>4.6366080000000004E-2</v>
      </c>
      <c r="N44" s="14">
        <v>5.9300519999999995E-2</v>
      </c>
      <c r="O44" s="14">
        <v>3.8167200000000005E-2</v>
      </c>
      <c r="P44" s="14">
        <v>3.8072959999999996E-2</v>
      </c>
      <c r="Q44" s="14">
        <v>6.73816E-2</v>
      </c>
      <c r="R44" s="14">
        <v>6.0525640000000006E-2</v>
      </c>
      <c r="S44" s="14">
        <v>4.0640999999999997E-2</v>
      </c>
    </row>
    <row r="45" spans="1:19">
      <c r="A45" s="2" t="s">
        <v>3</v>
      </c>
      <c r="B45" s="14">
        <v>5.2212290000000001E-2</v>
      </c>
      <c r="C45" s="14">
        <v>4.4138010000000005E-2</v>
      </c>
      <c r="D45" s="14">
        <v>4.902836E-2</v>
      </c>
      <c r="E45" s="14">
        <v>4.3305610000000001E-2</v>
      </c>
      <c r="F45" s="14">
        <v>3.9372520000000001E-2</v>
      </c>
      <c r="G45" s="14">
        <v>4.149514E-2</v>
      </c>
      <c r="H45" s="14">
        <v>3.4669459999999999E-2</v>
      </c>
      <c r="I45" s="14">
        <v>4.3118320000000002E-2</v>
      </c>
      <c r="J45" s="14">
        <v>4.3513710000000004E-2</v>
      </c>
      <c r="K45" s="14">
        <v>3.2713320000000004E-2</v>
      </c>
      <c r="L45" s="14">
        <v>4.026735E-2</v>
      </c>
      <c r="M45" s="14">
        <v>4.0954080000000004E-2</v>
      </c>
      <c r="N45" s="14">
        <v>5.2378769999999998E-2</v>
      </c>
      <c r="O45" s="14">
        <v>3.3712200000000005E-2</v>
      </c>
      <c r="P45" s="14">
        <v>3.3628959999999999E-2</v>
      </c>
      <c r="Q45" s="14">
        <v>5.9516599999999996E-2</v>
      </c>
      <c r="R45" s="14">
        <v>5.3460890000000004E-2</v>
      </c>
      <c r="S45" s="14">
        <v>3.5897249999999999E-2</v>
      </c>
    </row>
    <row r="46" spans="1:19">
      <c r="A46" s="2" t="s">
        <v>4</v>
      </c>
      <c r="B46" s="14">
        <v>4.7470280000000004E-2</v>
      </c>
      <c r="C46" s="14">
        <v>4.0129320000000003E-2</v>
      </c>
      <c r="D46" s="14">
        <v>4.457552E-2</v>
      </c>
      <c r="E46" s="14">
        <v>3.9372520000000001E-2</v>
      </c>
      <c r="F46" s="14">
        <v>3.5796640000000005E-2</v>
      </c>
      <c r="G46" s="14">
        <v>3.772648E-2</v>
      </c>
      <c r="H46" s="14">
        <v>3.1520720000000002E-2</v>
      </c>
      <c r="I46" s="14">
        <v>3.9202239999999999E-2</v>
      </c>
      <c r="J46" s="14">
        <v>3.9561720000000002E-2</v>
      </c>
      <c r="K46" s="14">
        <v>2.9742240000000003E-2</v>
      </c>
      <c r="L46" s="14">
        <v>3.6610200000000002E-2</v>
      </c>
      <c r="M46" s="14">
        <v>3.723456E-2</v>
      </c>
      <c r="N46" s="14">
        <v>4.762164E-2</v>
      </c>
      <c r="O46" s="14">
        <v>3.0650400000000001E-2</v>
      </c>
      <c r="P46" s="14">
        <v>3.057472E-2</v>
      </c>
      <c r="Q46" s="14">
        <v>5.4111199999999998E-2</v>
      </c>
      <c r="R46" s="14">
        <v>4.8605480000000006E-2</v>
      </c>
      <c r="S46" s="14">
        <v>3.2636999999999999E-2</v>
      </c>
    </row>
    <row r="47" spans="1:19">
      <c r="A47" s="2" t="s">
        <v>5</v>
      </c>
      <c r="B47" s="14">
        <v>5.0029459999999998E-2</v>
      </c>
      <c r="C47" s="14">
        <v>4.2292740000000002E-2</v>
      </c>
      <c r="D47" s="14">
        <v>4.6978640000000002E-2</v>
      </c>
      <c r="E47" s="14">
        <v>4.149514E-2</v>
      </c>
      <c r="F47" s="14">
        <v>3.772648E-2</v>
      </c>
      <c r="G47" s="14">
        <v>3.9760359999999995E-2</v>
      </c>
      <c r="H47" s="14">
        <v>3.3220039999999999E-2</v>
      </c>
      <c r="I47" s="14">
        <v>4.131568E-2</v>
      </c>
      <c r="J47" s="14">
        <v>4.1694540000000002E-2</v>
      </c>
      <c r="K47" s="14">
        <v>3.1345680000000001E-2</v>
      </c>
      <c r="L47" s="14">
        <v>3.8583899999999997E-2</v>
      </c>
      <c r="M47" s="14">
        <v>3.924192E-2</v>
      </c>
      <c r="N47" s="14">
        <v>5.0188979999999994E-2</v>
      </c>
      <c r="O47" s="14">
        <v>3.23028E-2</v>
      </c>
      <c r="P47" s="14">
        <v>3.2223039999999994E-2</v>
      </c>
      <c r="Q47" s="14">
        <v>5.7028399999999993E-2</v>
      </c>
      <c r="R47" s="14">
        <v>5.1225860000000005E-2</v>
      </c>
      <c r="S47" s="14">
        <v>3.4396499999999997E-2</v>
      </c>
    </row>
    <row r="48" spans="1:19">
      <c r="A48" s="2" t="s">
        <v>6</v>
      </c>
      <c r="B48" s="14">
        <v>4.1799940000000001E-2</v>
      </c>
      <c r="C48" s="14">
        <v>3.5335860000000004E-2</v>
      </c>
      <c r="D48" s="14">
        <v>3.9250960000000001E-2</v>
      </c>
      <c r="E48" s="14">
        <v>3.4669459999999999E-2</v>
      </c>
      <c r="F48" s="14">
        <v>3.1520720000000002E-2</v>
      </c>
      <c r="G48" s="14">
        <v>3.3220039999999999E-2</v>
      </c>
      <c r="H48" s="14">
        <v>2.7755559999999999E-2</v>
      </c>
      <c r="I48" s="14">
        <v>3.4519519999999998E-2</v>
      </c>
      <c r="J48" s="14">
        <v>3.4836060000000002E-2</v>
      </c>
      <c r="K48" s="14">
        <v>2.6189520000000001E-2</v>
      </c>
      <c r="L48" s="14">
        <v>3.2237099999999998E-2</v>
      </c>
      <c r="M48" s="14">
        <v>3.2786879999999997E-2</v>
      </c>
      <c r="N48" s="14">
        <v>4.1933219999999993E-2</v>
      </c>
      <c r="O48" s="14">
        <v>2.6989200000000001E-2</v>
      </c>
      <c r="P48" s="14">
        <v>2.6922559999999998E-2</v>
      </c>
      <c r="Q48" s="14">
        <v>4.7647599999999998E-2</v>
      </c>
      <c r="R48" s="14">
        <v>4.2799540000000004E-2</v>
      </c>
      <c r="S48" s="14">
        <v>2.8738499999999997E-2</v>
      </c>
    </row>
    <row r="49" spans="1:19">
      <c r="A49" s="2" t="s">
        <v>7</v>
      </c>
      <c r="B49" s="14">
        <v>5.1986480000000002E-2</v>
      </c>
      <c r="C49" s="14">
        <v>4.3947119999999999E-2</v>
      </c>
      <c r="D49" s="14">
        <v>4.8816319999999996E-2</v>
      </c>
      <c r="E49" s="14">
        <v>4.3118320000000002E-2</v>
      </c>
      <c r="F49" s="14">
        <v>3.9202239999999999E-2</v>
      </c>
      <c r="G49" s="14">
        <v>4.131568E-2</v>
      </c>
      <c r="H49" s="14">
        <v>3.4519519999999998E-2</v>
      </c>
      <c r="I49" s="14">
        <v>4.2931839999999999E-2</v>
      </c>
      <c r="J49" s="14">
        <v>4.3325519999999999E-2</v>
      </c>
      <c r="K49" s="14">
        <v>3.2571839999999998E-2</v>
      </c>
      <c r="L49" s="14">
        <v>4.0093200000000002E-2</v>
      </c>
      <c r="M49" s="14">
        <v>4.0776960000000001E-2</v>
      </c>
      <c r="N49" s="14">
        <v>5.2152239999999996E-2</v>
      </c>
      <c r="O49" s="14">
        <v>3.3566400000000003E-2</v>
      </c>
      <c r="P49" s="14">
        <v>3.3483519999999996E-2</v>
      </c>
      <c r="Q49" s="14">
        <v>5.9259199999999991E-2</v>
      </c>
      <c r="R49" s="14">
        <v>5.3229680000000001E-2</v>
      </c>
      <c r="S49" s="14">
        <v>3.5741999999999996E-2</v>
      </c>
    </row>
    <row r="50" spans="1:19">
      <c r="A50" s="2" t="s">
        <v>8</v>
      </c>
      <c r="B50" s="14">
        <v>5.2463190000000007E-2</v>
      </c>
      <c r="C50" s="14">
        <v>4.4350110000000005E-2</v>
      </c>
      <c r="D50" s="14">
        <v>4.9263960000000002E-2</v>
      </c>
      <c r="E50" s="14">
        <v>4.3513710000000004E-2</v>
      </c>
      <c r="F50" s="14">
        <v>3.9561720000000002E-2</v>
      </c>
      <c r="G50" s="14">
        <v>4.1694540000000002E-2</v>
      </c>
      <c r="H50" s="14">
        <v>3.4836060000000002E-2</v>
      </c>
      <c r="I50" s="14">
        <v>4.3325519999999999E-2</v>
      </c>
      <c r="J50" s="14">
        <v>4.3722810000000001E-2</v>
      </c>
      <c r="K50" s="14">
        <v>3.287052E-2</v>
      </c>
      <c r="L50" s="14">
        <v>4.046085E-2</v>
      </c>
      <c r="M50" s="14">
        <v>4.1150880000000001E-2</v>
      </c>
      <c r="N50" s="14">
        <v>5.2630469999999999E-2</v>
      </c>
      <c r="O50" s="14">
        <v>3.38742E-2</v>
      </c>
      <c r="P50" s="14">
        <v>3.3790559999999997E-2</v>
      </c>
      <c r="Q50" s="14">
        <v>5.9802599999999997E-2</v>
      </c>
      <c r="R50" s="14">
        <v>5.3717790000000008E-2</v>
      </c>
      <c r="S50" s="14">
        <v>3.6069749999999998E-2</v>
      </c>
    </row>
    <row r="51" spans="1:19">
      <c r="A51" s="2" t="s">
        <v>9</v>
      </c>
      <c r="B51" s="14">
        <v>3.9441480000000001E-2</v>
      </c>
      <c r="C51" s="14">
        <v>3.3342120000000003E-2</v>
      </c>
      <c r="D51" s="14">
        <v>3.7036320000000005E-2</v>
      </c>
      <c r="E51" s="14">
        <v>3.2713320000000004E-2</v>
      </c>
      <c r="F51" s="14">
        <v>2.9742240000000003E-2</v>
      </c>
      <c r="G51" s="14">
        <v>3.1345680000000001E-2</v>
      </c>
      <c r="H51" s="14">
        <v>2.6189520000000001E-2</v>
      </c>
      <c r="I51" s="14">
        <v>3.2571839999999998E-2</v>
      </c>
      <c r="J51" s="14">
        <v>3.287052E-2</v>
      </c>
      <c r="K51" s="14">
        <v>2.4711840000000002E-2</v>
      </c>
      <c r="L51" s="14">
        <v>3.0418200000000003E-2</v>
      </c>
      <c r="M51" s="14">
        <v>3.0936960000000003E-2</v>
      </c>
      <c r="N51" s="14">
        <v>3.9567239999999997E-2</v>
      </c>
      <c r="O51" s="14">
        <v>2.54664E-2</v>
      </c>
      <c r="P51" s="14">
        <v>2.5403519999999999E-2</v>
      </c>
      <c r="Q51" s="14">
        <v>4.4959199999999998E-2</v>
      </c>
      <c r="R51" s="14">
        <v>4.0384680000000006E-2</v>
      </c>
      <c r="S51" s="14">
        <v>2.7116999999999999E-2</v>
      </c>
    </row>
    <row r="52" spans="1:19">
      <c r="A52" s="2" t="s">
        <v>10</v>
      </c>
      <c r="B52" s="14">
        <v>4.8549150000000006E-2</v>
      </c>
      <c r="C52" s="14">
        <v>4.1041350000000004E-2</v>
      </c>
      <c r="D52" s="14">
        <v>4.55886E-2</v>
      </c>
      <c r="E52" s="14">
        <v>4.026735E-2</v>
      </c>
      <c r="F52" s="14">
        <v>3.6610200000000002E-2</v>
      </c>
      <c r="G52" s="14">
        <v>3.8583899999999997E-2</v>
      </c>
      <c r="H52" s="14">
        <v>3.2237099999999998E-2</v>
      </c>
      <c r="I52" s="14">
        <v>4.0093200000000002E-2</v>
      </c>
      <c r="J52" s="14">
        <v>4.046085E-2</v>
      </c>
      <c r="K52" s="14">
        <v>3.0418200000000003E-2</v>
      </c>
      <c r="L52" s="14">
        <v>3.7442250000000003E-2</v>
      </c>
      <c r="M52" s="14">
        <v>3.8080800000000005E-2</v>
      </c>
      <c r="N52" s="14">
        <v>4.8703949999999996E-2</v>
      </c>
      <c r="O52" s="14">
        <v>3.1347E-2</v>
      </c>
      <c r="P52" s="14">
        <v>3.1269600000000002E-2</v>
      </c>
      <c r="Q52" s="14">
        <v>5.5340999999999994E-2</v>
      </c>
      <c r="R52" s="14">
        <v>4.9710150000000002E-2</v>
      </c>
      <c r="S52" s="14">
        <v>3.3378749999999999E-2</v>
      </c>
    </row>
    <row r="53" spans="1:19">
      <c r="A53" s="2" t="s">
        <v>11</v>
      </c>
      <c r="B53" s="14">
        <v>4.9377120000000004E-2</v>
      </c>
      <c r="C53" s="14">
        <v>4.1741280000000006E-2</v>
      </c>
      <c r="D53" s="14">
        <v>4.6366080000000004E-2</v>
      </c>
      <c r="E53" s="14">
        <v>4.0954080000000004E-2</v>
      </c>
      <c r="F53" s="14">
        <v>3.723456E-2</v>
      </c>
      <c r="G53" s="14">
        <v>3.924192E-2</v>
      </c>
      <c r="H53" s="14">
        <v>3.2786879999999997E-2</v>
      </c>
      <c r="I53" s="14">
        <v>4.0776960000000001E-2</v>
      </c>
      <c r="J53" s="14">
        <v>4.1150880000000001E-2</v>
      </c>
      <c r="K53" s="14">
        <v>3.0936960000000003E-2</v>
      </c>
      <c r="L53" s="14">
        <v>3.8080800000000005E-2</v>
      </c>
      <c r="M53" s="14">
        <v>3.8730239999999999E-2</v>
      </c>
      <c r="N53" s="14">
        <v>4.9534559999999998E-2</v>
      </c>
      <c r="O53" s="14">
        <v>3.1881600000000003E-2</v>
      </c>
      <c r="P53" s="14">
        <v>3.1802879999999999E-2</v>
      </c>
      <c r="Q53" s="14">
        <v>5.6284799999999996E-2</v>
      </c>
      <c r="R53" s="14">
        <v>5.0557920000000006E-2</v>
      </c>
      <c r="S53" s="14">
        <v>3.3947999999999999E-2</v>
      </c>
    </row>
    <row r="54" spans="1:19">
      <c r="A54" s="2" t="s">
        <v>12</v>
      </c>
      <c r="B54" s="14">
        <v>6.3151529999999997E-2</v>
      </c>
      <c r="C54" s="14">
        <v>5.338557E-2</v>
      </c>
      <c r="D54" s="14">
        <v>5.9300519999999995E-2</v>
      </c>
      <c r="E54" s="14">
        <v>5.2378769999999998E-2</v>
      </c>
      <c r="F54" s="14">
        <v>4.762164E-2</v>
      </c>
      <c r="G54" s="14">
        <v>5.0188979999999994E-2</v>
      </c>
      <c r="H54" s="14">
        <v>4.1933219999999993E-2</v>
      </c>
      <c r="I54" s="14">
        <v>5.2152239999999996E-2</v>
      </c>
      <c r="J54" s="14">
        <v>5.2630469999999999E-2</v>
      </c>
      <c r="K54" s="14">
        <v>3.9567239999999997E-2</v>
      </c>
      <c r="L54" s="14">
        <v>4.8703949999999996E-2</v>
      </c>
      <c r="M54" s="14">
        <v>4.9534559999999998E-2</v>
      </c>
      <c r="N54" s="14">
        <v>6.3352889999999995E-2</v>
      </c>
      <c r="O54" s="14">
        <v>4.0775399999999996E-2</v>
      </c>
      <c r="P54" s="14">
        <v>4.0674719999999998E-2</v>
      </c>
      <c r="Q54" s="14">
        <v>7.1986199999999986E-2</v>
      </c>
      <c r="R54" s="14">
        <v>6.4661730000000001E-2</v>
      </c>
      <c r="S54" s="14">
        <v>4.3418249999999992E-2</v>
      </c>
    </row>
    <row r="55" spans="1:19">
      <c r="A55" s="2" t="s">
        <v>13</v>
      </c>
      <c r="B55" s="14">
        <v>4.0645800000000003E-2</v>
      </c>
      <c r="C55" s="14">
        <v>3.43602E-2</v>
      </c>
      <c r="D55" s="14">
        <v>3.8167200000000005E-2</v>
      </c>
      <c r="E55" s="14">
        <v>3.3712200000000005E-2</v>
      </c>
      <c r="F55" s="14">
        <v>3.0650400000000001E-2</v>
      </c>
      <c r="G55" s="14">
        <v>3.23028E-2</v>
      </c>
      <c r="H55" s="14">
        <v>2.6989200000000001E-2</v>
      </c>
      <c r="I55" s="14">
        <v>3.3566400000000003E-2</v>
      </c>
      <c r="J55" s="14">
        <v>3.38742E-2</v>
      </c>
      <c r="K55" s="14">
        <v>2.54664E-2</v>
      </c>
      <c r="L55" s="14">
        <v>3.1347E-2</v>
      </c>
      <c r="M55" s="14">
        <v>3.1881600000000003E-2</v>
      </c>
      <c r="N55" s="14">
        <v>4.0775399999999996E-2</v>
      </c>
      <c r="O55" s="14">
        <v>2.6244E-2</v>
      </c>
      <c r="P55" s="14">
        <v>2.61792E-2</v>
      </c>
      <c r="Q55" s="14">
        <v>4.6331999999999998E-2</v>
      </c>
      <c r="R55" s="14">
        <v>4.1617800000000003E-2</v>
      </c>
      <c r="S55" s="14">
        <v>2.7944999999999998E-2</v>
      </c>
    </row>
    <row r="56" spans="1:19">
      <c r="A56" s="2" t="s">
        <v>14</v>
      </c>
      <c r="B56" s="14">
        <v>4.0545440000000002E-2</v>
      </c>
      <c r="C56" s="14">
        <v>3.4275359999999998E-2</v>
      </c>
      <c r="D56" s="14">
        <v>3.8072959999999996E-2</v>
      </c>
      <c r="E56" s="14">
        <v>3.3628959999999999E-2</v>
      </c>
      <c r="F56" s="14">
        <v>3.057472E-2</v>
      </c>
      <c r="G56" s="14">
        <v>3.2223039999999994E-2</v>
      </c>
      <c r="H56" s="14">
        <v>2.6922559999999998E-2</v>
      </c>
      <c r="I56" s="14">
        <v>3.3483519999999996E-2</v>
      </c>
      <c r="J56" s="14">
        <v>3.3790559999999997E-2</v>
      </c>
      <c r="K56" s="14">
        <v>2.5403519999999999E-2</v>
      </c>
      <c r="L56" s="14">
        <v>3.1269600000000002E-2</v>
      </c>
      <c r="M56" s="14">
        <v>3.1802879999999999E-2</v>
      </c>
      <c r="N56" s="14">
        <v>4.0674719999999998E-2</v>
      </c>
      <c r="O56" s="14">
        <v>2.61792E-2</v>
      </c>
      <c r="P56" s="14">
        <v>2.6114559999999998E-2</v>
      </c>
      <c r="Q56" s="14">
        <v>4.6217599999999998E-2</v>
      </c>
      <c r="R56" s="14">
        <v>4.1515040000000003E-2</v>
      </c>
      <c r="S56" s="14">
        <v>2.7875999999999998E-2</v>
      </c>
    </row>
    <row r="57" spans="1:19">
      <c r="A57" s="2" t="s">
        <v>15</v>
      </c>
      <c r="B57" s="14">
        <v>7.1757399999999999E-2</v>
      </c>
      <c r="C57" s="14">
        <v>6.0660599999999995E-2</v>
      </c>
      <c r="D57" s="14">
        <v>6.73816E-2</v>
      </c>
      <c r="E57" s="14">
        <v>5.9516599999999996E-2</v>
      </c>
      <c r="F57" s="14">
        <v>5.4111199999999998E-2</v>
      </c>
      <c r="G57" s="14">
        <v>5.7028399999999993E-2</v>
      </c>
      <c r="H57" s="14">
        <v>4.7647599999999998E-2</v>
      </c>
      <c r="I57" s="14">
        <v>5.9259199999999991E-2</v>
      </c>
      <c r="J57" s="14">
        <v>5.9802599999999997E-2</v>
      </c>
      <c r="K57" s="14">
        <v>4.4959199999999998E-2</v>
      </c>
      <c r="L57" s="14">
        <v>5.5340999999999994E-2</v>
      </c>
      <c r="M57" s="14">
        <v>5.6284799999999996E-2</v>
      </c>
      <c r="N57" s="14">
        <v>7.1986199999999986E-2</v>
      </c>
      <c r="O57" s="14">
        <v>4.6331999999999998E-2</v>
      </c>
      <c r="P57" s="14">
        <v>4.6217599999999998E-2</v>
      </c>
      <c r="Q57" s="14">
        <v>8.179599999999998E-2</v>
      </c>
      <c r="R57" s="14">
        <v>7.3473399999999994E-2</v>
      </c>
      <c r="S57" s="14">
        <v>4.933499999999999E-2</v>
      </c>
    </row>
    <row r="58" spans="1:19">
      <c r="A58" s="2" t="s">
        <v>16</v>
      </c>
      <c r="B58" s="14">
        <v>6.4456210000000014E-2</v>
      </c>
      <c r="C58" s="14">
        <v>5.4488490000000007E-2</v>
      </c>
      <c r="D58" s="14">
        <v>6.0525640000000006E-2</v>
      </c>
      <c r="E58" s="14">
        <v>5.3460890000000004E-2</v>
      </c>
      <c r="F58" s="14">
        <v>4.8605480000000006E-2</v>
      </c>
      <c r="G58" s="14">
        <v>5.1225860000000005E-2</v>
      </c>
      <c r="H58" s="14">
        <v>4.2799540000000004E-2</v>
      </c>
      <c r="I58" s="14">
        <v>5.3229680000000001E-2</v>
      </c>
      <c r="J58" s="14">
        <v>5.3717790000000008E-2</v>
      </c>
      <c r="K58" s="14">
        <v>4.0384680000000006E-2</v>
      </c>
      <c r="L58" s="14">
        <v>4.9710150000000002E-2</v>
      </c>
      <c r="M58" s="14">
        <v>5.0557920000000006E-2</v>
      </c>
      <c r="N58" s="14">
        <v>6.4661730000000001E-2</v>
      </c>
      <c r="O58" s="14">
        <v>4.1617800000000003E-2</v>
      </c>
      <c r="P58" s="14">
        <v>4.1515040000000003E-2</v>
      </c>
      <c r="Q58" s="14">
        <v>7.3473399999999994E-2</v>
      </c>
      <c r="R58" s="14">
        <v>6.5997610000000012E-2</v>
      </c>
      <c r="S58" s="14">
        <v>4.431525E-2</v>
      </c>
    </row>
    <row r="59" spans="1:19">
      <c r="A59" s="2" t="s">
        <v>17</v>
      </c>
      <c r="B59" s="14">
        <v>4.3280249999999999E-2</v>
      </c>
      <c r="C59" s="14">
        <v>3.6587250000000002E-2</v>
      </c>
      <c r="D59" s="14">
        <v>4.0640999999999997E-2</v>
      </c>
      <c r="E59" s="14">
        <v>3.5897249999999999E-2</v>
      </c>
      <c r="F59" s="14">
        <v>3.2636999999999999E-2</v>
      </c>
      <c r="G59" s="14">
        <v>3.4396499999999997E-2</v>
      </c>
      <c r="H59" s="14">
        <v>2.8738499999999997E-2</v>
      </c>
      <c r="I59" s="14">
        <v>3.5741999999999996E-2</v>
      </c>
      <c r="J59" s="14">
        <v>3.6069749999999998E-2</v>
      </c>
      <c r="K59" s="14">
        <v>2.7116999999999999E-2</v>
      </c>
      <c r="L59" s="14">
        <v>3.3378749999999999E-2</v>
      </c>
      <c r="M59" s="14">
        <v>3.3947999999999999E-2</v>
      </c>
      <c r="N59" s="14">
        <v>4.3418249999999992E-2</v>
      </c>
      <c r="O59" s="14">
        <v>2.7944999999999998E-2</v>
      </c>
      <c r="P59" s="14">
        <v>2.7875999999999998E-2</v>
      </c>
      <c r="Q59" s="14">
        <v>4.933499999999999E-2</v>
      </c>
      <c r="R59" s="14">
        <v>4.431525E-2</v>
      </c>
      <c r="S59" s="14">
        <v>2.9756249999999995E-2</v>
      </c>
    </row>
    <row r="61" spans="1:19">
      <c r="A61" s="3" t="s">
        <v>23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8</v>
      </c>
      <c r="K61" s="2" t="s">
        <v>9</v>
      </c>
      <c r="L61" s="2" t="s">
        <v>10</v>
      </c>
      <c r="M61" s="2" t="s">
        <v>11</v>
      </c>
      <c r="N61" s="2" t="s">
        <v>12</v>
      </c>
      <c r="O61" s="2" t="s">
        <v>13</v>
      </c>
      <c r="P61" s="2" t="s">
        <v>14</v>
      </c>
      <c r="Q61" s="2" t="s">
        <v>15</v>
      </c>
      <c r="R61" s="2" t="s">
        <v>16</v>
      </c>
      <c r="S61" s="2" t="s">
        <v>17</v>
      </c>
    </row>
    <row r="62" spans="1:19">
      <c r="A62" s="2" t="s">
        <v>0</v>
      </c>
      <c r="B62" s="14">
        <f>B42*B22</f>
        <v>6.295081000000001E-2</v>
      </c>
      <c r="C62" s="14">
        <f>C42*C22</f>
        <v>3.9379758600000002E-2</v>
      </c>
      <c r="D62" s="14">
        <f>D42*D22</f>
        <v>4.3151789200000006E-2</v>
      </c>
      <c r="E62" s="14">
        <f>E42*E22</f>
        <v>4.3336200700000001E-2</v>
      </c>
      <c r="F62" s="14">
        <f>F42*F22</f>
        <v>3.7026818400000001E-2</v>
      </c>
      <c r="G62" s="14">
        <f>G42*G22</f>
        <v>3.7522094999999998E-2</v>
      </c>
      <c r="H62" s="14">
        <f>H42*H22</f>
        <v>3.0513956200000001E-2</v>
      </c>
      <c r="I62" s="14">
        <f>I42*I22</f>
        <v>2.8592564000000004E-2</v>
      </c>
      <c r="J62" s="14">
        <f>J42*J22</f>
        <v>3.8298128700000003E-2</v>
      </c>
      <c r="K62" s="14">
        <f>K42*K22</f>
        <v>2.8003450799999999E-2</v>
      </c>
      <c r="L62" s="14">
        <f>L42*L22</f>
        <v>3.8353828500000006E-2</v>
      </c>
      <c r="M62" s="14">
        <f>M42*M22</f>
        <v>3.5551526399999998E-2</v>
      </c>
      <c r="N62" s="14">
        <f>N42*N22</f>
        <v>2.90497038E-2</v>
      </c>
      <c r="O62" s="14">
        <f>O42*O22</f>
        <v>1.7477694000000002E-2</v>
      </c>
      <c r="P62" s="14">
        <f>P42*P22</f>
        <v>2.7570899200000002E-2</v>
      </c>
      <c r="Q62" s="14">
        <f>Q42*Q22</f>
        <v>4.9512605999999994E-2</v>
      </c>
      <c r="R62" s="14">
        <f>R42*R22</f>
        <v>4.1896536500000012E-2</v>
      </c>
      <c r="S62" s="14">
        <f>S42*S22</f>
        <v>2.7699359999999999E-2</v>
      </c>
    </row>
    <row r="63" spans="1:19">
      <c r="A63" s="2" t="s">
        <v>1</v>
      </c>
      <c r="B63" s="14">
        <f>B43*B23</f>
        <v>3.9379758600000002E-2</v>
      </c>
      <c r="C63" s="14">
        <f>C43*C23</f>
        <v>4.4986410000000004E-2</v>
      </c>
      <c r="D63" s="14">
        <f>D43*D23</f>
        <v>3.14815788E-2</v>
      </c>
      <c r="E63" s="14">
        <f>E43*E23</f>
        <v>3.2220747300000005E-2</v>
      </c>
      <c r="F63" s="14">
        <f>F43*F23</f>
        <v>2.9695696800000001E-2</v>
      </c>
      <c r="G63" s="14">
        <f>G43*G23</f>
        <v>3.1719555000000003E-2</v>
      </c>
      <c r="H63" s="14">
        <f>H43*H23</f>
        <v>2.5088460600000001E-2</v>
      </c>
      <c r="I63" s="14">
        <f>I43*I23</f>
        <v>2.5928800799999999E-2</v>
      </c>
      <c r="J63" s="14">
        <f>J43*J23</f>
        <v>4.0802101200000003E-2</v>
      </c>
      <c r="K63" s="14">
        <f>K43*K23</f>
        <v>2.5006590000000002E-2</v>
      </c>
      <c r="L63" s="14">
        <f>L43*L23</f>
        <v>3.0781012500000003E-2</v>
      </c>
      <c r="M63" s="14">
        <f>M43*M23</f>
        <v>3.6314913600000005E-2</v>
      </c>
      <c r="N63" s="14">
        <f>N43*N23</f>
        <v>2.0820372300000001E-2</v>
      </c>
      <c r="O63" s="14">
        <f>O43*O23</f>
        <v>2.1646926E-2</v>
      </c>
      <c r="P63" s="14">
        <f>P43*P23</f>
        <v>2.1250723199999998E-2</v>
      </c>
      <c r="Q63" s="14">
        <f>Q43*Q23</f>
        <v>4.0642602E-2</v>
      </c>
      <c r="R63" s="14">
        <f>R43*R23</f>
        <v>3.2148209100000005E-2</v>
      </c>
      <c r="S63" s="14">
        <f>S43*S23</f>
        <v>2.341584E-2</v>
      </c>
    </row>
    <row r="64" spans="1:19">
      <c r="A64" s="2" t="s">
        <v>2</v>
      </c>
      <c r="B64" s="14">
        <f>B44*B24</f>
        <v>4.3151789200000006E-2</v>
      </c>
      <c r="C64" s="14">
        <f>C44*C24</f>
        <v>3.14815788E-2</v>
      </c>
      <c r="D64" s="14">
        <f>D44*D24</f>
        <v>5.5507359999999999E-2</v>
      </c>
      <c r="E64" s="14">
        <f>E44*E24</f>
        <v>4.0693538799999998E-2</v>
      </c>
      <c r="F64" s="14">
        <f>F44*F24</f>
        <v>3.6106171200000002E-2</v>
      </c>
      <c r="G64" s="14">
        <f>G44*G24</f>
        <v>3.66433392E-2</v>
      </c>
      <c r="H64" s="14">
        <f>H44*H24</f>
        <v>2.3550576E-2</v>
      </c>
      <c r="I64" s="14">
        <f>I44*I24</f>
        <v>3.2218771199999996E-2</v>
      </c>
      <c r="J64" s="14">
        <f>J44*J24</f>
        <v>3.39921324E-2</v>
      </c>
      <c r="K64" s="14">
        <f>K44*K24</f>
        <v>2.0740339200000006E-2</v>
      </c>
      <c r="L64" s="14">
        <f>L44*L24</f>
        <v>3.5559107999999999E-2</v>
      </c>
      <c r="M64" s="14">
        <f>M44*M24</f>
        <v>2.5965004800000004E-2</v>
      </c>
      <c r="N64" s="14">
        <f>N44*N24</f>
        <v>2.6092228799999999E-2</v>
      </c>
      <c r="O64" s="14">
        <f>O44*O24</f>
        <v>1.1831832000000002E-2</v>
      </c>
      <c r="P64" s="14">
        <f>P44*P24</f>
        <v>2.2463046399999995E-2</v>
      </c>
      <c r="Q64" s="14">
        <f>Q44*Q24</f>
        <v>4.1776592000000001E-2</v>
      </c>
      <c r="R64" s="14">
        <f>R44*R24</f>
        <v>3.1473332800000003E-2</v>
      </c>
      <c r="S64" s="14">
        <f>S44*S24</f>
        <v>1.6662809999999997E-2</v>
      </c>
    </row>
    <row r="65" spans="1:19">
      <c r="A65" s="2" t="s">
        <v>3</v>
      </c>
      <c r="B65" s="14">
        <f>B45*B25</f>
        <v>4.3336200700000001E-2</v>
      </c>
      <c r="C65" s="14">
        <f>C45*C25</f>
        <v>3.2220747300000005E-2</v>
      </c>
      <c r="D65" s="14">
        <f>D45*D25</f>
        <v>4.0693538799999998E-2</v>
      </c>
      <c r="E65" s="14">
        <f>E45*E25</f>
        <v>4.3305610000000001E-2</v>
      </c>
      <c r="F65" s="14">
        <f>F45*F25</f>
        <v>3.3466641999999998E-2</v>
      </c>
      <c r="G65" s="14">
        <f>G45*G25</f>
        <v>3.4026014799999997E-2</v>
      </c>
      <c r="H65" s="14">
        <f>H45*H25</f>
        <v>2.4962011199999998E-2</v>
      </c>
      <c r="I65" s="14">
        <f>I45*I25</f>
        <v>2.8889274400000001E-2</v>
      </c>
      <c r="J65" s="14">
        <f>J45*J25</f>
        <v>3.1329871200000005E-2</v>
      </c>
      <c r="K65" s="14">
        <f>K45*K25</f>
        <v>2.4207856800000004E-2</v>
      </c>
      <c r="L65" s="14">
        <f>L45*L25</f>
        <v>3.3019226999999998E-2</v>
      </c>
      <c r="M65" s="14">
        <f>M45*M25</f>
        <v>2.8667856000000002E-2</v>
      </c>
      <c r="N65" s="14">
        <f>N45*N25</f>
        <v>2.6713172699999999E-2</v>
      </c>
      <c r="O65" s="14">
        <f>O45*O25</f>
        <v>1.5170490000000002E-2</v>
      </c>
      <c r="P65" s="14">
        <f>P45*P25</f>
        <v>2.3203982399999996E-2</v>
      </c>
      <c r="Q65" s="14">
        <f>Q45*Q25</f>
        <v>3.8685789999999998E-2</v>
      </c>
      <c r="R65" s="14">
        <f>R45*R25</f>
        <v>3.0472707299999999E-2</v>
      </c>
      <c r="S65" s="14">
        <f>S45*S25</f>
        <v>2.0461432499999998E-2</v>
      </c>
    </row>
    <row r="66" spans="1:19">
      <c r="A66" s="2" t="s">
        <v>4</v>
      </c>
      <c r="B66" s="14">
        <f>B46*B26</f>
        <v>3.7026818400000001E-2</v>
      </c>
      <c r="C66" s="14">
        <f>C46*C26</f>
        <v>2.9695696800000001E-2</v>
      </c>
      <c r="D66" s="14">
        <f>D46*D26</f>
        <v>3.6106171200000002E-2</v>
      </c>
      <c r="E66" s="14">
        <f>E46*E26</f>
        <v>3.3466641999999998E-2</v>
      </c>
      <c r="F66" s="14">
        <f>F46*F26</f>
        <v>3.5796640000000005E-2</v>
      </c>
      <c r="G66" s="14">
        <f>G46*G26</f>
        <v>3.3953832000000003E-2</v>
      </c>
      <c r="H66" s="14">
        <f>H46*H26</f>
        <v>2.26949184E-2</v>
      </c>
      <c r="I66" s="14">
        <f>I46*I26</f>
        <v>2.58734784E-2</v>
      </c>
      <c r="J66" s="14">
        <f>J46*J26</f>
        <v>2.9671290000000003E-2</v>
      </c>
      <c r="K66" s="14">
        <f>K46*K26</f>
        <v>2.2604102400000003E-2</v>
      </c>
      <c r="L66" s="14">
        <f>L46*L26</f>
        <v>3.2583078000000001E-2</v>
      </c>
      <c r="M66" s="14">
        <f>M46*M26</f>
        <v>2.3830118399999999E-2</v>
      </c>
      <c r="N66" s="14">
        <f>N46*N26</f>
        <v>2.5715685600000003E-2</v>
      </c>
      <c r="O66" s="14">
        <f>O46*O26</f>
        <v>1.1953656000000002E-2</v>
      </c>
      <c r="P66" s="14">
        <f>P46*P26</f>
        <v>2.04850624E-2</v>
      </c>
      <c r="Q66" s="14">
        <f>Q46*Q26</f>
        <v>3.5713392000000004E-2</v>
      </c>
      <c r="R66" s="14">
        <f>R46*R26</f>
        <v>3.0621452400000006E-2</v>
      </c>
      <c r="S66" s="14">
        <f>S46*S26</f>
        <v>2.0887679999999999E-2</v>
      </c>
    </row>
    <row r="67" spans="1:19">
      <c r="A67" s="2" t="s">
        <v>5</v>
      </c>
      <c r="B67" s="14">
        <f>B47*B27</f>
        <v>3.7522094999999998E-2</v>
      </c>
      <c r="C67" s="14">
        <f>C47*C27</f>
        <v>3.1719555000000003E-2</v>
      </c>
      <c r="D67" s="14">
        <f>D47*D27</f>
        <v>3.66433392E-2</v>
      </c>
      <c r="E67" s="14">
        <f>E47*E27</f>
        <v>3.4026014799999997E-2</v>
      </c>
      <c r="F67" s="14">
        <f>F47*F27</f>
        <v>3.3953832000000003E-2</v>
      </c>
      <c r="G67" s="14">
        <f>G47*G27</f>
        <v>3.9760359999999995E-2</v>
      </c>
      <c r="H67" s="14">
        <f>H47*H27</f>
        <v>2.2257426800000001E-2</v>
      </c>
      <c r="I67" s="14">
        <f>I47*I27</f>
        <v>2.6442035200000002E-2</v>
      </c>
      <c r="J67" s="14">
        <f>J47*J27</f>
        <v>3.2938686600000003E-2</v>
      </c>
      <c r="K67" s="14">
        <f>K47*K27</f>
        <v>2.1941975999999998E-2</v>
      </c>
      <c r="L67" s="14">
        <f>L47*L27</f>
        <v>3.3567992999999997E-2</v>
      </c>
      <c r="M67" s="14">
        <f>M47*M27</f>
        <v>2.4722409599999998E-2</v>
      </c>
      <c r="N67" s="14">
        <f>N47*N27</f>
        <v>2.9109608399999994E-2</v>
      </c>
      <c r="O67" s="14">
        <f>O47*O27</f>
        <v>1.3890204E-2</v>
      </c>
      <c r="P67" s="14">
        <f>P47*P27</f>
        <v>2.1589436799999997E-2</v>
      </c>
      <c r="Q67" s="14">
        <f>Q47*Q27</f>
        <v>3.9919879999999991E-2</v>
      </c>
      <c r="R67" s="14">
        <f>R47*R27</f>
        <v>3.2272291800000005E-2</v>
      </c>
      <c r="S67" s="14">
        <f>S47*S27</f>
        <v>1.9262040000000001E-2</v>
      </c>
    </row>
    <row r="68" spans="1:19">
      <c r="A68" s="2" t="s">
        <v>6</v>
      </c>
      <c r="B68" s="14">
        <f>B48*B28</f>
        <v>3.0513956200000001E-2</v>
      </c>
      <c r="C68" s="14">
        <f>C48*C28</f>
        <v>2.5088460600000001E-2</v>
      </c>
      <c r="D68" s="14">
        <f>D48*D28</f>
        <v>2.3550576E-2</v>
      </c>
      <c r="E68" s="14">
        <f>E48*E28</f>
        <v>2.4962011199999998E-2</v>
      </c>
      <c r="F68" s="14">
        <f>F48*F28</f>
        <v>2.26949184E-2</v>
      </c>
      <c r="G68" s="14">
        <f>G48*G28</f>
        <v>2.2257426800000001E-2</v>
      </c>
      <c r="H68" s="14">
        <f>H48*H28</f>
        <v>2.7755559999999999E-2</v>
      </c>
      <c r="I68" s="14">
        <f>I48*I28</f>
        <v>1.8985736E-2</v>
      </c>
      <c r="J68" s="14">
        <f>J48*J28</f>
        <v>2.4036881399999998E-2</v>
      </c>
      <c r="K68" s="14">
        <f>K48*K28</f>
        <v>1.9642140000000002E-2</v>
      </c>
      <c r="L68" s="14">
        <f>L48*L28</f>
        <v>2.2243598999999996E-2</v>
      </c>
      <c r="M68" s="14">
        <f>M48*M28</f>
        <v>2.4262291199999998E-2</v>
      </c>
      <c r="N68" s="14">
        <f>N48*N28</f>
        <v>1.7192620199999998E-2</v>
      </c>
      <c r="O68" s="14">
        <f>O48*O28</f>
        <v>1.5653736000000001E-2</v>
      </c>
      <c r="P68" s="14">
        <f>P48*P28</f>
        <v>1.9653468799999997E-2</v>
      </c>
      <c r="Q68" s="14">
        <f>Q48*Q28</f>
        <v>2.5253227999999999E-2</v>
      </c>
      <c r="R68" s="14">
        <f>R48*R28</f>
        <v>2.5251728600000002E-2</v>
      </c>
      <c r="S68" s="14">
        <f>S48*S28</f>
        <v>2.0404334999999996E-2</v>
      </c>
    </row>
    <row r="69" spans="1:19">
      <c r="A69" s="2" t="s">
        <v>7</v>
      </c>
      <c r="B69" s="14">
        <f>B49*B29</f>
        <v>2.8592564000000004E-2</v>
      </c>
      <c r="C69" s="14">
        <f>C49*C29</f>
        <v>2.5928800799999999E-2</v>
      </c>
      <c r="D69" s="14">
        <f>D49*D29</f>
        <v>3.2218771199999996E-2</v>
      </c>
      <c r="E69" s="14">
        <f>E49*E29</f>
        <v>2.8889274400000001E-2</v>
      </c>
      <c r="F69" s="14">
        <f>F49*F29</f>
        <v>2.58734784E-2</v>
      </c>
      <c r="G69" s="14">
        <f>G49*G29</f>
        <v>2.6442035200000002E-2</v>
      </c>
      <c r="H69" s="14">
        <f>H49*H29</f>
        <v>1.8985736E-2</v>
      </c>
      <c r="I69" s="14">
        <f>I49*I29</f>
        <v>4.2931839999999999E-2</v>
      </c>
      <c r="J69" s="14">
        <f>J49*J29</f>
        <v>2.55620568E-2</v>
      </c>
      <c r="K69" s="14">
        <f>K49*K29</f>
        <v>1.9217385599999998E-2</v>
      </c>
      <c r="L69" s="14">
        <f>L49*L29</f>
        <v>2.3654988000000002E-2</v>
      </c>
      <c r="M69" s="14">
        <f>M49*M29</f>
        <v>2.2019558400000003E-2</v>
      </c>
      <c r="N69" s="14">
        <f>N49*N29</f>
        <v>1.4602627200000001E-2</v>
      </c>
      <c r="O69" s="14">
        <f>O49*O29</f>
        <v>1.4433552000000001E-2</v>
      </c>
      <c r="P69" s="14">
        <f>P49*P29</f>
        <v>1.8415936000000001E-2</v>
      </c>
      <c r="Q69" s="14">
        <f>Q49*Q29</f>
        <v>2.5481455999999996E-2</v>
      </c>
      <c r="R69" s="14">
        <f>R49*R29</f>
        <v>1.7033497599999999E-2</v>
      </c>
      <c r="S69" s="14">
        <f>S49*S29</f>
        <v>1.6441319999999999E-2</v>
      </c>
    </row>
    <row r="70" spans="1:19">
      <c r="A70" s="2" t="s">
        <v>8</v>
      </c>
      <c r="B70" s="14">
        <f>B50*B30</f>
        <v>3.8298128700000003E-2</v>
      </c>
      <c r="C70" s="14">
        <f>C50*C30</f>
        <v>4.0802101200000003E-2</v>
      </c>
      <c r="D70" s="14">
        <f>D50*D30</f>
        <v>3.39921324E-2</v>
      </c>
      <c r="E70" s="14">
        <f>E50*E30</f>
        <v>3.1329871200000005E-2</v>
      </c>
      <c r="F70" s="14">
        <f>F50*F30</f>
        <v>2.9671290000000003E-2</v>
      </c>
      <c r="G70" s="14">
        <f>G50*G30</f>
        <v>3.2938686600000003E-2</v>
      </c>
      <c r="H70" s="14">
        <f>H50*H30</f>
        <v>2.4036881399999998E-2</v>
      </c>
      <c r="I70" s="14">
        <f>I50*I30</f>
        <v>2.55620568E-2</v>
      </c>
      <c r="J70" s="14">
        <f>J50*J30</f>
        <v>4.3722810000000001E-2</v>
      </c>
      <c r="K70" s="14">
        <f>K50*K30</f>
        <v>2.465289E-2</v>
      </c>
      <c r="L70" s="14">
        <f>L50*L30</f>
        <v>2.95364205E-2</v>
      </c>
      <c r="M70" s="14">
        <f>M50*M30</f>
        <v>3.4978247999999997E-2</v>
      </c>
      <c r="N70" s="14">
        <f>N50*N30</f>
        <v>2.0525883299999999E-2</v>
      </c>
      <c r="O70" s="14">
        <f>O50*O30</f>
        <v>2.0663261999999998E-2</v>
      </c>
      <c r="P70" s="14">
        <f>P50*P30</f>
        <v>1.9598524799999996E-2</v>
      </c>
      <c r="Q70" s="14">
        <f>Q50*Q30</f>
        <v>3.8273663999999999E-2</v>
      </c>
      <c r="R70" s="14">
        <f>R50*R30</f>
        <v>3.0619140300000004E-2</v>
      </c>
      <c r="S70" s="14">
        <f>S50*S30</f>
        <v>2.0920454999999998E-2</v>
      </c>
    </row>
    <row r="71" spans="1:19">
      <c r="A71" s="2" t="s">
        <v>9</v>
      </c>
      <c r="B71" s="14">
        <f>B51*B31</f>
        <v>2.8003450799999999E-2</v>
      </c>
      <c r="C71" s="14">
        <f>C51*C31</f>
        <v>2.5006590000000002E-2</v>
      </c>
      <c r="D71" s="14">
        <f>D51*D31</f>
        <v>2.0740339200000006E-2</v>
      </c>
      <c r="E71" s="14">
        <f>E51*E31</f>
        <v>2.4207856800000004E-2</v>
      </c>
      <c r="F71" s="14">
        <f>F51*F31</f>
        <v>2.2604102400000003E-2</v>
      </c>
      <c r="G71" s="14">
        <f>G51*G31</f>
        <v>2.1941975999999998E-2</v>
      </c>
      <c r="H71" s="14">
        <f>H51*H31</f>
        <v>1.9642140000000002E-2</v>
      </c>
      <c r="I71" s="14">
        <f>I51*I31</f>
        <v>1.9217385599999998E-2</v>
      </c>
      <c r="J71" s="14">
        <f>J51*J31</f>
        <v>2.465289E-2</v>
      </c>
      <c r="K71" s="14">
        <f>K51*K31</f>
        <v>2.4711840000000002E-2</v>
      </c>
      <c r="L71" s="14">
        <f>L51*L31</f>
        <v>1.8859284E-2</v>
      </c>
      <c r="M71" s="14">
        <f>M51*M31</f>
        <v>2.2893350400000002E-2</v>
      </c>
      <c r="N71" s="14">
        <f>N51*N31</f>
        <v>1.0683154800000001E-2</v>
      </c>
      <c r="O71" s="14">
        <f>O51*O31</f>
        <v>1.6043832000000001E-2</v>
      </c>
      <c r="P71" s="14">
        <f>P51*P31</f>
        <v>1.5496147199999999E-2</v>
      </c>
      <c r="Q71" s="14">
        <f>Q51*Q31</f>
        <v>1.7983679999999998E-2</v>
      </c>
      <c r="R71" s="14">
        <f>R51*R31</f>
        <v>1.6557718800000003E-2</v>
      </c>
      <c r="S71" s="14">
        <f>S51*S31</f>
        <v>1.7897219999999998E-2</v>
      </c>
    </row>
    <row r="72" spans="1:19">
      <c r="A72" s="2" t="s">
        <v>10</v>
      </c>
      <c r="B72" s="14">
        <f>B52*B32</f>
        <v>3.8353828500000006E-2</v>
      </c>
      <c r="C72" s="14">
        <f>C52*C32</f>
        <v>3.0781012500000003E-2</v>
      </c>
      <c r="D72" s="14">
        <f>D52*D32</f>
        <v>3.5559107999999999E-2</v>
      </c>
      <c r="E72" s="14">
        <f>E52*E32</f>
        <v>3.3019226999999998E-2</v>
      </c>
      <c r="F72" s="14">
        <f>F52*F32</f>
        <v>3.2583078000000001E-2</v>
      </c>
      <c r="G72" s="14">
        <f>G52*G32</f>
        <v>3.3567992999999997E-2</v>
      </c>
      <c r="H72" s="14">
        <f>H52*H32</f>
        <v>2.2243598999999996E-2</v>
      </c>
      <c r="I72" s="14">
        <f>I52*I32</f>
        <v>2.3654988000000002E-2</v>
      </c>
      <c r="J72" s="14">
        <f>J52*J32</f>
        <v>2.95364205E-2</v>
      </c>
      <c r="K72" s="14">
        <f>K52*K32</f>
        <v>1.8859284E-2</v>
      </c>
      <c r="L72" s="14">
        <f>L52*L32</f>
        <v>3.7442250000000003E-2</v>
      </c>
      <c r="M72" s="14">
        <f>M52*M32</f>
        <v>2.4752520000000004E-2</v>
      </c>
      <c r="N72" s="14">
        <f>N52*N32</f>
        <v>3.5066843999999993E-2</v>
      </c>
      <c r="O72" s="14">
        <f>O52*O32</f>
        <v>1.191186E-2</v>
      </c>
      <c r="P72" s="14">
        <f>P52*P32</f>
        <v>2.1263328000000001E-2</v>
      </c>
      <c r="Q72" s="14">
        <f>Q52*Q32</f>
        <v>4.5379619999999996E-2</v>
      </c>
      <c r="R72" s="14">
        <f>R52*R32</f>
        <v>3.8276815500000005E-2</v>
      </c>
      <c r="S72" s="14">
        <f>S52*S32</f>
        <v>2.2363762500000002E-2</v>
      </c>
    </row>
    <row r="73" spans="1:19">
      <c r="A73" s="2" t="s">
        <v>11</v>
      </c>
      <c r="B73" s="14">
        <f>B53*B33</f>
        <v>3.5551526399999998E-2</v>
      </c>
      <c r="C73" s="14">
        <f>C53*C33</f>
        <v>3.6314913600000005E-2</v>
      </c>
      <c r="D73" s="14">
        <f>D53*D33</f>
        <v>2.5965004800000004E-2</v>
      </c>
      <c r="E73" s="14">
        <f>E53*E33</f>
        <v>2.8667856000000002E-2</v>
      </c>
      <c r="F73" s="14">
        <f>F53*F33</f>
        <v>2.3830118399999999E-2</v>
      </c>
      <c r="G73" s="14">
        <f>G53*G33</f>
        <v>2.4722409599999998E-2</v>
      </c>
      <c r="H73" s="14">
        <f>H53*H33</f>
        <v>2.4262291199999998E-2</v>
      </c>
      <c r="I73" s="14">
        <f>I53*I33</f>
        <v>2.2019558400000003E-2</v>
      </c>
      <c r="J73" s="14">
        <f>J53*J33</f>
        <v>3.4978247999999997E-2</v>
      </c>
      <c r="K73" s="14">
        <f>K53*K33</f>
        <v>2.2893350400000002E-2</v>
      </c>
      <c r="L73" s="14">
        <f>L53*L33</f>
        <v>2.4752520000000004E-2</v>
      </c>
      <c r="M73" s="14">
        <f>M53*M33</f>
        <v>3.8730239999999999E-2</v>
      </c>
      <c r="N73" s="14">
        <f>N53*N33</f>
        <v>1.7832441599999999E-2</v>
      </c>
      <c r="O73" s="14">
        <f>O53*O33</f>
        <v>2.1360672000000004E-2</v>
      </c>
      <c r="P73" s="14">
        <f>P53*P33</f>
        <v>1.9399756799999997E-2</v>
      </c>
      <c r="Q73" s="14">
        <f>Q53*Q33</f>
        <v>3.3770879999999996E-2</v>
      </c>
      <c r="R73" s="14">
        <f>R53*R33</f>
        <v>2.8312435200000007E-2</v>
      </c>
      <c r="S73" s="14">
        <f>S53*S33</f>
        <v>2.308464E-2</v>
      </c>
    </row>
    <row r="74" spans="1:19">
      <c r="A74" s="2" t="s">
        <v>12</v>
      </c>
      <c r="B74" s="14">
        <f>B54*B34</f>
        <v>2.90497038E-2</v>
      </c>
      <c r="C74" s="14">
        <f>C54*C34</f>
        <v>2.0820372300000001E-2</v>
      </c>
      <c r="D74" s="14">
        <f>D54*D34</f>
        <v>2.6092228799999999E-2</v>
      </c>
      <c r="E74" s="14">
        <f>E54*E34</f>
        <v>2.6713172699999999E-2</v>
      </c>
      <c r="F74" s="14">
        <f>F54*F34</f>
        <v>2.5715685600000003E-2</v>
      </c>
      <c r="G74" s="14">
        <f>G54*G34</f>
        <v>2.9109608399999994E-2</v>
      </c>
      <c r="H74" s="14">
        <f>H54*H34</f>
        <v>1.7192620199999998E-2</v>
      </c>
      <c r="I74" s="14">
        <f>I54*I34</f>
        <v>1.4602627200000001E-2</v>
      </c>
      <c r="J74" s="14">
        <f>J54*J34</f>
        <v>2.0525883299999999E-2</v>
      </c>
      <c r="K74" s="14">
        <f>K54*K34</f>
        <v>1.0683154800000001E-2</v>
      </c>
      <c r="L74" s="14">
        <f>L54*L34</f>
        <v>3.5066843999999993E-2</v>
      </c>
      <c r="M74" s="14">
        <f>M54*M34</f>
        <v>1.7832441599999999E-2</v>
      </c>
      <c r="N74" s="14">
        <f>N54*N34</f>
        <v>6.3352889999999995E-2</v>
      </c>
      <c r="O74" s="14">
        <f>O54*O34</f>
        <v>8.5628339999999983E-3</v>
      </c>
      <c r="P74" s="14">
        <f>P54*P34</f>
        <v>1.70833824E-2</v>
      </c>
      <c r="Q74" s="14">
        <f>Q54*Q34</f>
        <v>5.3989649999999986E-2</v>
      </c>
      <c r="R74" s="14">
        <f>R54*R34</f>
        <v>4.9789532099999999E-2</v>
      </c>
      <c r="S74" s="14">
        <f>S54*S34</f>
        <v>2.4748402499999992E-2</v>
      </c>
    </row>
    <row r="75" spans="1:19">
      <c r="A75" s="2" t="s">
        <v>13</v>
      </c>
      <c r="B75" s="14">
        <f>B55*B35</f>
        <v>1.7477694000000002E-2</v>
      </c>
      <c r="C75" s="14">
        <f>C55*C35</f>
        <v>2.1646926E-2</v>
      </c>
      <c r="D75" s="14">
        <f>D55*D35</f>
        <v>1.1831832000000002E-2</v>
      </c>
      <c r="E75" s="14">
        <f>E55*E35</f>
        <v>1.5170490000000002E-2</v>
      </c>
      <c r="F75" s="14">
        <f>F55*F35</f>
        <v>1.1953656000000002E-2</v>
      </c>
      <c r="G75" s="14">
        <f>G55*G35</f>
        <v>1.3890204E-2</v>
      </c>
      <c r="H75" s="14">
        <f>H55*H35</f>
        <v>1.5653736000000001E-2</v>
      </c>
      <c r="I75" s="14">
        <f>I55*I35</f>
        <v>1.4433552000000001E-2</v>
      </c>
      <c r="J75" s="14">
        <f>J55*J35</f>
        <v>2.0663261999999998E-2</v>
      </c>
      <c r="K75" s="14">
        <f>K55*K35</f>
        <v>1.6043832000000001E-2</v>
      </c>
      <c r="L75" s="14">
        <f>L55*L35</f>
        <v>1.191186E-2</v>
      </c>
      <c r="M75" s="14">
        <f>M55*M35</f>
        <v>2.1360672000000004E-2</v>
      </c>
      <c r="N75" s="14">
        <f>N55*N35</f>
        <v>8.5628339999999983E-3</v>
      </c>
      <c r="O75" s="14">
        <f>O55*O35</f>
        <v>2.6244E-2</v>
      </c>
      <c r="P75" s="14">
        <f>P55*P35</f>
        <v>1.1257056E-2</v>
      </c>
      <c r="Q75" s="14">
        <f>Q55*Q35</f>
        <v>1.62162E-2</v>
      </c>
      <c r="R75" s="14">
        <f>R55*R35</f>
        <v>1.5398586000000001E-2</v>
      </c>
      <c r="S75" s="14">
        <f>S55*S35</f>
        <v>1.6208099999999996E-2</v>
      </c>
    </row>
    <row r="76" spans="1:19">
      <c r="A76" s="2" t="s">
        <v>14</v>
      </c>
      <c r="B76" s="14">
        <f>B56*B36</f>
        <v>2.7570899200000002E-2</v>
      </c>
      <c r="C76" s="14">
        <f>C56*C36</f>
        <v>2.1250723199999998E-2</v>
      </c>
      <c r="D76" s="14">
        <f>D56*D36</f>
        <v>2.2463046399999995E-2</v>
      </c>
      <c r="E76" s="14">
        <f>E56*E36</f>
        <v>2.3203982399999996E-2</v>
      </c>
      <c r="F76" s="14">
        <f>F56*F36</f>
        <v>2.04850624E-2</v>
      </c>
      <c r="G76" s="14">
        <f>G56*G36</f>
        <v>2.1589436799999997E-2</v>
      </c>
      <c r="H76" s="14">
        <f>H56*H36</f>
        <v>1.9653468799999997E-2</v>
      </c>
      <c r="I76" s="14">
        <f>I56*I36</f>
        <v>1.8415936000000001E-2</v>
      </c>
      <c r="J76" s="14">
        <f>J56*J36</f>
        <v>1.9598524799999996E-2</v>
      </c>
      <c r="K76" s="14">
        <f>K56*K36</f>
        <v>1.5496147199999999E-2</v>
      </c>
      <c r="L76" s="14">
        <f>L56*L36</f>
        <v>2.1263328000000001E-2</v>
      </c>
      <c r="M76" s="14">
        <f>M56*M36</f>
        <v>1.9399756799999997E-2</v>
      </c>
      <c r="N76" s="14">
        <f>N56*N36</f>
        <v>1.70833824E-2</v>
      </c>
      <c r="O76" s="14">
        <f>O56*O36</f>
        <v>1.1257056E-2</v>
      </c>
      <c r="P76" s="14">
        <f>P56*P36</f>
        <v>2.6114559999999998E-2</v>
      </c>
      <c r="Q76" s="14">
        <f>Q56*Q36</f>
        <v>2.4033151999999999E-2</v>
      </c>
      <c r="R76" s="14">
        <f>R56*R36</f>
        <v>2.2002971200000002E-2</v>
      </c>
      <c r="S76" s="14">
        <f>S56*S36</f>
        <v>1.5889319999999998E-2</v>
      </c>
    </row>
    <row r="77" spans="1:19">
      <c r="A77" s="2" t="s">
        <v>15</v>
      </c>
      <c r="B77" s="14">
        <f>B57*B37</f>
        <v>4.9512605999999994E-2</v>
      </c>
      <c r="C77" s="14">
        <f>C57*C37</f>
        <v>4.0642602E-2</v>
      </c>
      <c r="D77" s="14">
        <f>D57*D37</f>
        <v>4.1776592000000001E-2</v>
      </c>
      <c r="E77" s="14">
        <f>E57*E37</f>
        <v>3.8685789999999998E-2</v>
      </c>
      <c r="F77" s="14">
        <f>F57*F37</f>
        <v>3.5713392000000004E-2</v>
      </c>
      <c r="G77" s="14">
        <f>G57*G37</f>
        <v>3.9919879999999991E-2</v>
      </c>
      <c r="H77" s="14">
        <f>H57*H37</f>
        <v>2.5253227999999999E-2</v>
      </c>
      <c r="I77" s="14">
        <f>I57*I37</f>
        <v>2.5481455999999996E-2</v>
      </c>
      <c r="J77" s="14">
        <f>J57*J37</f>
        <v>3.8273663999999999E-2</v>
      </c>
      <c r="K77" s="14">
        <f>K57*K37</f>
        <v>1.7983679999999998E-2</v>
      </c>
      <c r="L77" s="14">
        <f>L57*L37</f>
        <v>4.5379619999999996E-2</v>
      </c>
      <c r="M77" s="14">
        <f>M57*M37</f>
        <v>3.3770879999999996E-2</v>
      </c>
      <c r="N77" s="14">
        <f>N57*N37</f>
        <v>5.3989649999999986E-2</v>
      </c>
      <c r="O77" s="14">
        <f>O57*O37</f>
        <v>1.62162E-2</v>
      </c>
      <c r="P77" s="14">
        <f>P57*P37</f>
        <v>2.4033151999999999E-2</v>
      </c>
      <c r="Q77" s="14">
        <f>Q57*Q37</f>
        <v>8.179599999999998E-2</v>
      </c>
      <c r="R77" s="14">
        <f>R57*R37</f>
        <v>5.9513454E-2</v>
      </c>
      <c r="S77" s="14">
        <f>S57*S37</f>
        <v>2.7134249999999995E-2</v>
      </c>
    </row>
    <row r="78" spans="1:19">
      <c r="A78" s="2" t="s">
        <v>16</v>
      </c>
      <c r="B78" s="14">
        <f>B58*B38</f>
        <v>4.1896536500000012E-2</v>
      </c>
      <c r="C78" s="14">
        <f>C58*C38</f>
        <v>3.2148209100000005E-2</v>
      </c>
      <c r="D78" s="14">
        <f>D58*D38</f>
        <v>3.1473332800000003E-2</v>
      </c>
      <c r="E78" s="14">
        <f>E58*E38</f>
        <v>3.0472707299999999E-2</v>
      </c>
      <c r="F78" s="14">
        <f>F58*F38</f>
        <v>3.0621452400000006E-2</v>
      </c>
      <c r="G78" s="14">
        <f>G58*G38</f>
        <v>3.2272291800000005E-2</v>
      </c>
      <c r="H78" s="14">
        <f>H58*H38</f>
        <v>2.5251728600000002E-2</v>
      </c>
      <c r="I78" s="14">
        <f>I58*I38</f>
        <v>1.7033497599999999E-2</v>
      </c>
      <c r="J78" s="14">
        <f>J58*J38</f>
        <v>3.0619140300000004E-2</v>
      </c>
      <c r="K78" s="14">
        <f>K58*K38</f>
        <v>1.6557718800000003E-2</v>
      </c>
      <c r="L78" s="14">
        <f>L58*L38</f>
        <v>3.8276815500000005E-2</v>
      </c>
      <c r="M78" s="14">
        <f>M58*M38</f>
        <v>2.8312435200000007E-2</v>
      </c>
      <c r="N78" s="14">
        <f>N58*N38</f>
        <v>4.9789532099999999E-2</v>
      </c>
      <c r="O78" s="14">
        <f>O58*O38</f>
        <v>1.5398586000000001E-2</v>
      </c>
      <c r="P78" s="14">
        <f>P58*P38</f>
        <v>2.2002971200000002E-2</v>
      </c>
      <c r="Q78" s="14">
        <f>Q58*Q38</f>
        <v>5.9513454E-2</v>
      </c>
      <c r="R78" s="14">
        <f>R58*R38</f>
        <v>6.5997610000000012E-2</v>
      </c>
      <c r="S78" s="14">
        <f>S58*S38</f>
        <v>3.1020674999999998E-2</v>
      </c>
    </row>
    <row r="79" spans="1:19">
      <c r="A79" s="2" t="s">
        <v>17</v>
      </c>
      <c r="B79" s="14">
        <f>B59*B39</f>
        <v>2.7699359999999999E-2</v>
      </c>
      <c r="C79" s="14">
        <f>C59*C39</f>
        <v>2.341584E-2</v>
      </c>
      <c r="D79" s="14">
        <f>D59*D39</f>
        <v>1.6662809999999997E-2</v>
      </c>
      <c r="E79" s="14">
        <f>E59*E39</f>
        <v>2.0461432499999998E-2</v>
      </c>
      <c r="F79" s="14">
        <f>F59*F39</f>
        <v>2.0887679999999999E-2</v>
      </c>
      <c r="G79" s="14">
        <f>G59*G39</f>
        <v>1.9262040000000001E-2</v>
      </c>
      <c r="H79" s="14">
        <f>H59*H39</f>
        <v>2.0404334999999996E-2</v>
      </c>
      <c r="I79" s="14">
        <f>I59*I39</f>
        <v>1.6441319999999999E-2</v>
      </c>
      <c r="J79" s="14">
        <f>J59*J39</f>
        <v>2.0920454999999998E-2</v>
      </c>
      <c r="K79" s="14">
        <f>K59*K39</f>
        <v>1.7897219999999998E-2</v>
      </c>
      <c r="L79" s="14">
        <f>L59*L39</f>
        <v>2.2363762500000002E-2</v>
      </c>
      <c r="M79" s="14">
        <f>M59*M39</f>
        <v>2.308464E-2</v>
      </c>
      <c r="N79" s="14">
        <f>N59*N39</f>
        <v>2.4748402499999992E-2</v>
      </c>
      <c r="O79" s="14">
        <f>O59*O39</f>
        <v>1.6208099999999996E-2</v>
      </c>
      <c r="P79" s="14">
        <f>P59*P39</f>
        <v>1.5889319999999998E-2</v>
      </c>
      <c r="Q79" s="14">
        <f>Q59*Q39</f>
        <v>2.7134249999999995E-2</v>
      </c>
      <c r="R79" s="14">
        <f>R59*R39</f>
        <v>3.1020674999999998E-2</v>
      </c>
      <c r="S79" s="14">
        <f>S59*S39</f>
        <v>2.9756249999999995E-2</v>
      </c>
    </row>
    <row r="81" spans="1:19">
      <c r="A81" s="3" t="s">
        <v>33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I81" s="2" t="s">
        <v>7</v>
      </c>
      <c r="J81" s="2" t="s">
        <v>8</v>
      </c>
      <c r="K81" s="2" t="s">
        <v>9</v>
      </c>
      <c r="L81" s="2" t="s">
        <v>10</v>
      </c>
      <c r="M81" s="2" t="s">
        <v>11</v>
      </c>
      <c r="N81" s="2" t="s">
        <v>12</v>
      </c>
      <c r="O81" s="2" t="s">
        <v>13</v>
      </c>
      <c r="P81" s="2" t="s">
        <v>14</v>
      </c>
      <c r="Q81" s="2" t="s">
        <v>15</v>
      </c>
      <c r="R81" s="2" t="s">
        <v>16</v>
      </c>
      <c r="S81" s="2" t="s">
        <v>17</v>
      </c>
    </row>
    <row r="82" spans="1:19">
      <c r="A82" s="2" t="s">
        <v>0</v>
      </c>
      <c r="B82" s="15">
        <f t="array" ref="B82:S99">MINVERSE(B62:S79)</f>
        <v>85.925843930740172</v>
      </c>
      <c r="C82" s="15">
        <v>9.5187281964895121</v>
      </c>
      <c r="D82" s="15">
        <v>-10.214414839189224</v>
      </c>
      <c r="E82" s="15">
        <v>-41.255216599200821</v>
      </c>
      <c r="F82" s="15">
        <v>20.871354716905504</v>
      </c>
      <c r="G82" s="15">
        <v>-2.4308166428930447</v>
      </c>
      <c r="H82" s="15">
        <v>-6.6441911069426167</v>
      </c>
      <c r="I82" s="15">
        <v>8.6487107939326648</v>
      </c>
      <c r="J82" s="15">
        <v>-9.8651890847982742</v>
      </c>
      <c r="K82" s="15">
        <v>-29.209446533416013</v>
      </c>
      <c r="L82" s="15">
        <v>-15.575057165557867</v>
      </c>
      <c r="M82" s="15">
        <v>-2.8714733173748797</v>
      </c>
      <c r="N82" s="15">
        <v>25.528670150752045</v>
      </c>
      <c r="O82" s="15">
        <v>19.909123713241819</v>
      </c>
      <c r="P82" s="15">
        <v>-10.862328774436275</v>
      </c>
      <c r="Q82" s="15">
        <v>-21.287979867528403</v>
      </c>
      <c r="R82" s="15">
        <v>-11.492249818004167</v>
      </c>
      <c r="S82" s="15">
        <v>-23.134535665928144</v>
      </c>
    </row>
    <row r="83" spans="1:19">
      <c r="A83" s="2" t="s">
        <v>1</v>
      </c>
      <c r="B83" s="15">
        <v>9.5187281964895494</v>
      </c>
      <c r="C83" s="15">
        <v>231.53699103318732</v>
      </c>
      <c r="D83" s="15">
        <v>34.864217698680342</v>
      </c>
      <c r="E83" s="15">
        <v>-22.415542546467837</v>
      </c>
      <c r="F83" s="15">
        <v>-2.7454590620575163</v>
      </c>
      <c r="G83" s="15">
        <v>13.147628353512953</v>
      </c>
      <c r="H83" s="15">
        <v>7.6664374189491147</v>
      </c>
      <c r="I83" s="15">
        <v>-5.3764123199072857</v>
      </c>
      <c r="J83" s="15">
        <v>-136.66393322399097</v>
      </c>
      <c r="K83" s="15">
        <v>-7.7312210087341757</v>
      </c>
      <c r="L83" s="15">
        <v>-66.877265834906325</v>
      </c>
      <c r="M83" s="15">
        <v>-43.876214908107983</v>
      </c>
      <c r="N83" s="15">
        <v>36.077207456461281</v>
      </c>
      <c r="O83" s="15">
        <v>-11.574365475845951</v>
      </c>
      <c r="P83" s="15">
        <v>-11.370578262719349</v>
      </c>
      <c r="Q83" s="15">
        <v>-28.636452751805397</v>
      </c>
      <c r="R83" s="15">
        <v>2.3382355550712255</v>
      </c>
      <c r="S83" s="15">
        <v>-12.960998424387721</v>
      </c>
    </row>
    <row r="84" spans="1:19">
      <c r="A84" s="2" t="s">
        <v>2</v>
      </c>
      <c r="B84" s="15">
        <v>-10.214414839189248</v>
      </c>
      <c r="C84" s="15">
        <v>34.864217698680321</v>
      </c>
      <c r="D84" s="15">
        <v>99.979277792831155</v>
      </c>
      <c r="E84" s="15">
        <v>-52.213479656608733</v>
      </c>
      <c r="F84" s="15">
        <v>-44.875344354048657</v>
      </c>
      <c r="G84" s="15">
        <v>11.501426706397659</v>
      </c>
      <c r="H84" s="15">
        <v>-7.0558611744704365</v>
      </c>
      <c r="I84" s="15">
        <v>-18.347313729879467</v>
      </c>
      <c r="J84" s="15">
        <v>-50.656536348323321</v>
      </c>
      <c r="K84" s="15">
        <v>41.024139409515513</v>
      </c>
      <c r="L84" s="15">
        <v>-26.28956381396036</v>
      </c>
      <c r="M84" s="15">
        <v>8.2892772385062123</v>
      </c>
      <c r="N84" s="15">
        <v>9.1692565979265144</v>
      </c>
      <c r="O84" s="15">
        <v>-3.3871183148620552</v>
      </c>
      <c r="P84" s="15">
        <v>0.23853242922499862</v>
      </c>
      <c r="Q84" s="15">
        <v>-0.82208278362032416</v>
      </c>
      <c r="R84" s="15">
        <v>-2.8698005247857066</v>
      </c>
      <c r="S84" s="15">
        <v>23.122606000275645</v>
      </c>
    </row>
    <row r="85" spans="1:19">
      <c r="A85" s="2" t="s">
        <v>3</v>
      </c>
      <c r="B85" s="15">
        <v>-41.255216599200786</v>
      </c>
      <c r="C85" s="15">
        <v>-22.415542546467783</v>
      </c>
      <c r="D85" s="15">
        <v>-52.21347965660874</v>
      </c>
      <c r="E85" s="15">
        <v>182.16628253409931</v>
      </c>
      <c r="F85" s="15">
        <v>-24.113014197888532</v>
      </c>
      <c r="G85" s="15">
        <v>-18.16168099879274</v>
      </c>
      <c r="H85" s="15">
        <v>-4.2315187223278619</v>
      </c>
      <c r="I85" s="15">
        <v>-10.614202102411973</v>
      </c>
      <c r="J85" s="15">
        <v>61.708273983442766</v>
      </c>
      <c r="K85" s="15">
        <v>-47.595843959180435</v>
      </c>
      <c r="L85" s="15">
        <v>-10.503032946698262</v>
      </c>
      <c r="M85" s="15">
        <v>-42.326735938326934</v>
      </c>
      <c r="N85" s="15">
        <v>-28.065981207908774</v>
      </c>
      <c r="O85" s="15">
        <v>-9.2447930688823146</v>
      </c>
      <c r="P85" s="15">
        <v>-4.0066130094459442</v>
      </c>
      <c r="Q85" s="15">
        <v>6.6251131233763871</v>
      </c>
      <c r="R85" s="15">
        <v>11.875568760387775</v>
      </c>
      <c r="S85" s="15">
        <v>35.535364480135463</v>
      </c>
    </row>
    <row r="86" spans="1:19">
      <c r="A86" s="2" t="s">
        <v>4</v>
      </c>
      <c r="B86" s="15">
        <v>20.871354716905557</v>
      </c>
      <c r="C86" s="15">
        <v>-2.7454590620575359</v>
      </c>
      <c r="D86" s="15">
        <v>-44.875344354048515</v>
      </c>
      <c r="E86" s="15">
        <v>-24.113014197888781</v>
      </c>
      <c r="F86" s="15">
        <v>342.73588238776392</v>
      </c>
      <c r="G86" s="15">
        <v>-106.58313767618984</v>
      </c>
      <c r="H86" s="15">
        <v>-13.81704982274934</v>
      </c>
      <c r="I86" s="15">
        <v>-7.2559936248791166</v>
      </c>
      <c r="J86" s="15">
        <v>6.1501626133686171</v>
      </c>
      <c r="K86" s="15">
        <v>-111.90296728181009</v>
      </c>
      <c r="L86" s="15">
        <v>-128.4865680221431</v>
      </c>
      <c r="M86" s="15">
        <v>27.980961415741675</v>
      </c>
      <c r="N86" s="15">
        <v>28.223645749816178</v>
      </c>
      <c r="O86" s="15">
        <v>52.270936205441224</v>
      </c>
      <c r="P86" s="15">
        <v>14.072331387861562</v>
      </c>
      <c r="Q86" s="15">
        <v>3.795290200684192</v>
      </c>
      <c r="R86" s="15">
        <v>-10.539964997751168</v>
      </c>
      <c r="S86" s="15">
        <v>-47.75972273733413</v>
      </c>
    </row>
    <row r="87" spans="1:19">
      <c r="A87" s="2" t="s">
        <v>5</v>
      </c>
      <c r="B87" s="15">
        <v>-2.4308166428931184</v>
      </c>
      <c r="C87" s="15">
        <v>13.147628353512951</v>
      </c>
      <c r="D87" s="15">
        <v>11.501426706397652</v>
      </c>
      <c r="E87" s="15">
        <v>-18.161680998792725</v>
      </c>
      <c r="F87" s="15">
        <v>-106.58313767619005</v>
      </c>
      <c r="G87" s="15">
        <v>216.43126609832288</v>
      </c>
      <c r="H87" s="15">
        <v>7.0922381223532742</v>
      </c>
      <c r="I87" s="15">
        <v>-9.3802676335066071</v>
      </c>
      <c r="J87" s="15">
        <v>-80.690795180110769</v>
      </c>
      <c r="K87" s="15">
        <v>-10.864444165017646</v>
      </c>
      <c r="L87" s="15">
        <v>-40.35973829122937</v>
      </c>
      <c r="M87" s="15">
        <v>41.843640137443707</v>
      </c>
      <c r="N87" s="15">
        <v>-20.341035681350785</v>
      </c>
      <c r="O87" s="15">
        <v>-17.807756356998333</v>
      </c>
      <c r="P87" s="15">
        <v>-26.05142539090069</v>
      </c>
      <c r="Q87" s="15">
        <v>-4.34702210995599</v>
      </c>
      <c r="R87" s="15">
        <v>1.8316827678725467</v>
      </c>
      <c r="S87" s="15">
        <v>36.718602649919113</v>
      </c>
    </row>
    <row r="88" spans="1:19">
      <c r="A88" s="2" t="s">
        <v>6</v>
      </c>
      <c r="B88" s="15">
        <v>-6.6441911069426656</v>
      </c>
      <c r="C88" s="15">
        <v>7.6664374189490836</v>
      </c>
      <c r="D88" s="15">
        <v>-7.0558611744704223</v>
      </c>
      <c r="E88" s="15">
        <v>-4.2315187223277899</v>
      </c>
      <c r="F88" s="15">
        <v>-13.817049822749441</v>
      </c>
      <c r="G88" s="15">
        <v>7.0922381223533106</v>
      </c>
      <c r="H88" s="15">
        <v>146.08147684448218</v>
      </c>
      <c r="I88" s="15">
        <v>1.7068851731420998</v>
      </c>
      <c r="J88" s="15">
        <v>2.0728245319868193</v>
      </c>
      <c r="K88" s="15">
        <v>-28.21493383253847</v>
      </c>
      <c r="L88" s="15">
        <v>-3.9916362068883902</v>
      </c>
      <c r="M88" s="15">
        <v>-23.719712453894463</v>
      </c>
      <c r="N88" s="15">
        <v>5.4249705107995494</v>
      </c>
      <c r="O88" s="15">
        <v>-13.770669830626771</v>
      </c>
      <c r="P88" s="15">
        <v>-40.293506519592839</v>
      </c>
      <c r="Q88" s="15">
        <v>7.9470785378323869</v>
      </c>
      <c r="R88" s="15">
        <v>-14.171109542252207</v>
      </c>
      <c r="S88" s="15">
        <v>-20.046888222946382</v>
      </c>
    </row>
    <row r="89" spans="1:19">
      <c r="A89" s="2" t="s">
        <v>7</v>
      </c>
      <c r="B89" s="15">
        <v>8.6487107939326453</v>
      </c>
      <c r="C89" s="15">
        <v>-5.3764123199073017</v>
      </c>
      <c r="D89" s="15">
        <v>-18.347313729879467</v>
      </c>
      <c r="E89" s="15">
        <v>-10.614202102411964</v>
      </c>
      <c r="F89" s="15">
        <v>-7.2559936248790793</v>
      </c>
      <c r="G89" s="15">
        <v>-9.3802676335066266</v>
      </c>
      <c r="H89" s="15">
        <v>1.7068851731420975</v>
      </c>
      <c r="I89" s="15">
        <v>55.817323486715395</v>
      </c>
      <c r="J89" s="15">
        <v>2.3617741087441408</v>
      </c>
      <c r="K89" s="15">
        <v>1.3137038639041994</v>
      </c>
      <c r="L89" s="15">
        <v>3.3597358256031291</v>
      </c>
      <c r="M89" s="15">
        <v>1.0856041485323082</v>
      </c>
      <c r="N89" s="15">
        <v>4.0602442603542794</v>
      </c>
      <c r="O89" s="15">
        <v>-7.0329396548368743</v>
      </c>
      <c r="P89" s="15">
        <v>-8.8333358706268434</v>
      </c>
      <c r="Q89" s="15">
        <v>-5.5626758683496664</v>
      </c>
      <c r="R89" s="15">
        <v>14.954108841436705</v>
      </c>
      <c r="S89" s="15">
        <v>-18.257316177620275</v>
      </c>
    </row>
    <row r="90" spans="1:19">
      <c r="A90" s="2" t="s">
        <v>8</v>
      </c>
      <c r="B90" s="15">
        <v>-9.8651890847982866</v>
      </c>
      <c r="C90" s="15">
        <v>-136.66393322399097</v>
      </c>
      <c r="D90" s="15">
        <v>-50.656536348323328</v>
      </c>
      <c r="E90" s="15">
        <v>61.708273983442872</v>
      </c>
      <c r="F90" s="15">
        <v>6.1501626133687761</v>
      </c>
      <c r="G90" s="15">
        <v>-80.69079518011074</v>
      </c>
      <c r="H90" s="15">
        <v>2.0728245319867789</v>
      </c>
      <c r="I90" s="15">
        <v>2.3617741087441066</v>
      </c>
      <c r="J90" s="15">
        <v>254.32658238135903</v>
      </c>
      <c r="K90" s="15">
        <v>-38.362392193511454</v>
      </c>
      <c r="L90" s="15">
        <v>25.642026732674026</v>
      </c>
      <c r="M90" s="15">
        <v>-77.548848888196858</v>
      </c>
      <c r="N90" s="15">
        <v>-10.670006473459368</v>
      </c>
      <c r="O90" s="15">
        <v>-11.729541982857786</v>
      </c>
      <c r="P90" s="15">
        <v>27.723486832830378</v>
      </c>
      <c r="Q90" s="15">
        <v>10.399656462810107</v>
      </c>
      <c r="R90" s="15">
        <v>-10.549495036205549</v>
      </c>
      <c r="S90" s="15">
        <v>34.981122433647258</v>
      </c>
    </row>
    <row r="91" spans="1:19">
      <c r="A91" s="2" t="s">
        <v>9</v>
      </c>
      <c r="B91" s="15">
        <v>-29.209446533416017</v>
      </c>
      <c r="C91" s="15">
        <v>-7.7312210087341136</v>
      </c>
      <c r="D91" s="15">
        <v>41.024139409515442</v>
      </c>
      <c r="E91" s="15">
        <v>-47.595843959180414</v>
      </c>
      <c r="F91" s="15">
        <v>-111.90296728180996</v>
      </c>
      <c r="G91" s="15">
        <v>-10.864444165017868</v>
      </c>
      <c r="H91" s="15">
        <v>-28.21493383253851</v>
      </c>
      <c r="I91" s="15">
        <v>1.3137038639042025</v>
      </c>
      <c r="J91" s="15">
        <v>-38.362392193511319</v>
      </c>
      <c r="K91" s="15">
        <v>252.9772516235424</v>
      </c>
      <c r="L91" s="15">
        <v>44.439691799719483</v>
      </c>
      <c r="M91" s="15">
        <v>-9.8065702909973798</v>
      </c>
      <c r="N91" s="15">
        <v>-0.74218011347511847</v>
      </c>
      <c r="O91" s="15">
        <v>-40.996680203388856</v>
      </c>
      <c r="P91" s="15">
        <v>2.9017044205829725</v>
      </c>
      <c r="Q91" s="15">
        <v>28.220519083655812</v>
      </c>
      <c r="R91" s="15">
        <v>24.861927475032214</v>
      </c>
      <c r="S91" s="15">
        <v>-33.99401639223202</v>
      </c>
    </row>
    <row r="92" spans="1:19">
      <c r="A92" s="2" t="s">
        <v>10</v>
      </c>
      <c r="B92" s="15">
        <v>-15.57505716555797</v>
      </c>
      <c r="C92" s="15">
        <v>-66.877265834906325</v>
      </c>
      <c r="D92" s="15">
        <v>-26.289563813960555</v>
      </c>
      <c r="E92" s="15">
        <v>-10.503032946698053</v>
      </c>
      <c r="F92" s="15">
        <v>-128.48656802214299</v>
      </c>
      <c r="G92" s="15">
        <v>-40.359738291229426</v>
      </c>
      <c r="H92" s="15">
        <v>-3.9916362068883471</v>
      </c>
      <c r="I92" s="15">
        <v>3.3597358256031571</v>
      </c>
      <c r="J92" s="15">
        <v>25.64202673267431</v>
      </c>
      <c r="K92" s="15">
        <v>44.439691799719334</v>
      </c>
      <c r="L92" s="15">
        <v>340.08447802490809</v>
      </c>
      <c r="M92" s="15">
        <v>11.460571598677591</v>
      </c>
      <c r="N92" s="15">
        <v>-46.224273457126891</v>
      </c>
      <c r="O92" s="15">
        <v>16.511007077346935</v>
      </c>
      <c r="P92" s="15">
        <v>-18.941937210812291</v>
      </c>
      <c r="Q92" s="15">
        <v>-31.105635718192836</v>
      </c>
      <c r="R92" s="15">
        <v>-6.8320861379291697</v>
      </c>
      <c r="S92" s="15">
        <v>-27.921566107259981</v>
      </c>
    </row>
    <row r="93" spans="1:19">
      <c r="A93" s="2" t="s">
        <v>11</v>
      </c>
      <c r="B93" s="15">
        <v>-2.8714733173748912</v>
      </c>
      <c r="C93" s="15">
        <v>-43.876214908107919</v>
      </c>
      <c r="D93" s="15">
        <v>8.2892772385062461</v>
      </c>
      <c r="E93" s="15">
        <v>-42.326735938327069</v>
      </c>
      <c r="F93" s="15">
        <v>27.980961415741632</v>
      </c>
      <c r="G93" s="15">
        <v>41.843640137443799</v>
      </c>
      <c r="H93" s="15">
        <v>-23.719712453894434</v>
      </c>
      <c r="I93" s="15">
        <v>1.08560414853232</v>
      </c>
      <c r="J93" s="15">
        <v>-77.548848888197028</v>
      </c>
      <c r="K93" s="15">
        <v>-9.8065702909972963</v>
      </c>
      <c r="L93" s="15">
        <v>11.460571598677644</v>
      </c>
      <c r="M93" s="15">
        <v>176.52579026386857</v>
      </c>
      <c r="N93" s="15">
        <v>6.4756168153498166</v>
      </c>
      <c r="O93" s="15">
        <v>-10.722820663868172</v>
      </c>
      <c r="P93" s="15">
        <v>-12.199979587158301</v>
      </c>
      <c r="Q93" s="15">
        <v>-16.315363214182799</v>
      </c>
      <c r="R93" s="15">
        <v>3.850510556343349</v>
      </c>
      <c r="S93" s="15">
        <v>-36.706891821183426</v>
      </c>
    </row>
    <row r="94" spans="1:19">
      <c r="A94" s="2" t="s">
        <v>12</v>
      </c>
      <c r="B94" s="15">
        <v>25.528670150752056</v>
      </c>
      <c r="C94" s="15">
        <v>36.077207456461288</v>
      </c>
      <c r="D94" s="15">
        <v>9.1692565979265481</v>
      </c>
      <c r="E94" s="15">
        <v>-28.065981207908806</v>
      </c>
      <c r="F94" s="15">
        <v>28.223645749816168</v>
      </c>
      <c r="G94" s="15">
        <v>-20.341035681350764</v>
      </c>
      <c r="H94" s="15">
        <v>5.4249705107995965</v>
      </c>
      <c r="I94" s="15">
        <v>4.0602442603542848</v>
      </c>
      <c r="J94" s="15">
        <v>-10.670006473459384</v>
      </c>
      <c r="K94" s="15">
        <v>-0.74218011347520385</v>
      </c>
      <c r="L94" s="15">
        <v>-46.22427345712687</v>
      </c>
      <c r="M94" s="15">
        <v>6.4756168153498272</v>
      </c>
      <c r="N94" s="15">
        <v>72.785598320031113</v>
      </c>
      <c r="O94" s="15">
        <v>6.4138251624915936</v>
      </c>
      <c r="P94" s="15">
        <v>-0.21592411597647543</v>
      </c>
      <c r="Q94" s="15">
        <v>-25.928543075399986</v>
      </c>
      <c r="R94" s="15">
        <v>-20.089239443616524</v>
      </c>
      <c r="S94" s="15">
        <v>-32.260110331598092</v>
      </c>
    </row>
    <row r="95" spans="1:19">
      <c r="A95" s="2" t="s">
        <v>13</v>
      </c>
      <c r="B95" s="15">
        <v>19.909123713241812</v>
      </c>
      <c r="C95" s="15">
        <v>-11.574365475845999</v>
      </c>
      <c r="D95" s="15">
        <v>-3.3871183148620512</v>
      </c>
      <c r="E95" s="15">
        <v>-9.2447930688823323</v>
      </c>
      <c r="F95" s="15">
        <v>52.27093620544121</v>
      </c>
      <c r="G95" s="15">
        <v>-17.807756356998297</v>
      </c>
      <c r="H95" s="15">
        <v>-13.770669830626737</v>
      </c>
      <c r="I95" s="15">
        <v>-7.032939654836885</v>
      </c>
      <c r="J95" s="15">
        <v>-11.729541982857738</v>
      </c>
      <c r="K95" s="15">
        <v>-40.996680203388891</v>
      </c>
      <c r="L95" s="15">
        <v>16.51100707734695</v>
      </c>
      <c r="M95" s="15">
        <v>-10.722820663868182</v>
      </c>
      <c r="N95" s="15">
        <v>6.4138251624915883</v>
      </c>
      <c r="O95" s="15">
        <v>99.692938325286931</v>
      </c>
      <c r="P95" s="15">
        <v>-0.44323622607968111</v>
      </c>
      <c r="Q95" s="15">
        <v>-8.2072499975169713</v>
      </c>
      <c r="R95" s="15">
        <v>-4.7147084119726177</v>
      </c>
      <c r="S95" s="15">
        <v>-31.19384034847544</v>
      </c>
    </row>
    <row r="96" spans="1:19">
      <c r="A96" s="2" t="s">
        <v>14</v>
      </c>
      <c r="B96" s="15">
        <v>-10.862328774436232</v>
      </c>
      <c r="C96" s="15">
        <v>-11.370578262719333</v>
      </c>
      <c r="D96" s="15">
        <v>0.23853242922500342</v>
      </c>
      <c r="E96" s="15">
        <v>-4.0066130094459869</v>
      </c>
      <c r="F96" s="15">
        <v>14.072331387861649</v>
      </c>
      <c r="G96" s="15">
        <v>-26.051425390900732</v>
      </c>
      <c r="H96" s="15">
        <v>-40.293506519592853</v>
      </c>
      <c r="I96" s="15">
        <v>-8.8333358706268594</v>
      </c>
      <c r="J96" s="15">
        <v>27.723486832830375</v>
      </c>
      <c r="K96" s="15">
        <v>2.901704420582913</v>
      </c>
      <c r="L96" s="15">
        <v>-18.941937210812295</v>
      </c>
      <c r="M96" s="15">
        <v>-12.199979587158278</v>
      </c>
      <c r="N96" s="15">
        <v>-0.21592411597644745</v>
      </c>
      <c r="O96" s="15">
        <v>-0.44323622607965896</v>
      </c>
      <c r="P96" s="15">
        <v>104.27641604744367</v>
      </c>
      <c r="Q96" s="15">
        <v>8.1817252135648282</v>
      </c>
      <c r="R96" s="15">
        <v>-3.1415370048271143</v>
      </c>
      <c r="S96" s="15">
        <v>4.1945998049352955</v>
      </c>
    </row>
    <row r="97" spans="1:19">
      <c r="A97" s="2" t="s">
        <v>15</v>
      </c>
      <c r="B97" s="15">
        <v>-21.287979867528396</v>
      </c>
      <c r="C97" s="15">
        <v>-28.636452751805422</v>
      </c>
      <c r="D97" s="15">
        <v>-0.82208278362033171</v>
      </c>
      <c r="E97" s="15">
        <v>6.625113123376404</v>
      </c>
      <c r="F97" s="15">
        <v>3.7952902006840867</v>
      </c>
      <c r="G97" s="15">
        <v>-4.3470221099560211</v>
      </c>
      <c r="H97" s="15">
        <v>7.9470785378323887</v>
      </c>
      <c r="I97" s="15">
        <v>-5.5626758683496806</v>
      </c>
      <c r="J97" s="15">
        <v>10.399656462810162</v>
      </c>
      <c r="K97" s="15">
        <v>28.220519083655855</v>
      </c>
      <c r="L97" s="15">
        <v>-31.105635718192691</v>
      </c>
      <c r="M97" s="15">
        <v>-16.315363214182849</v>
      </c>
      <c r="N97" s="15">
        <v>-25.928543075400015</v>
      </c>
      <c r="O97" s="15">
        <v>-8.2072499975169908</v>
      </c>
      <c r="P97" s="15">
        <v>8.1817252135648282</v>
      </c>
      <c r="Q97" s="15">
        <v>74.354641412954393</v>
      </c>
      <c r="R97" s="15">
        <v>-24.2807668388186</v>
      </c>
      <c r="S97" s="15">
        <v>26.955974127572823</v>
      </c>
    </row>
    <row r="98" spans="1:19">
      <c r="A98" s="2" t="s">
        <v>16</v>
      </c>
      <c r="B98" s="15">
        <v>-11.492249818004161</v>
      </c>
      <c r="C98" s="15">
        <v>2.3382355550712468</v>
      </c>
      <c r="D98" s="15">
        <v>-2.8698005247856937</v>
      </c>
      <c r="E98" s="15">
        <v>11.875568760387706</v>
      </c>
      <c r="F98" s="15">
        <v>-10.539964997751026</v>
      </c>
      <c r="G98" s="15">
        <v>1.8316827678724876</v>
      </c>
      <c r="H98" s="15">
        <v>-14.171109542252282</v>
      </c>
      <c r="I98" s="15">
        <v>14.954108841436696</v>
      </c>
      <c r="J98" s="15">
        <v>-10.549495036205629</v>
      </c>
      <c r="K98" s="15">
        <v>24.861927475032271</v>
      </c>
      <c r="L98" s="15">
        <v>-6.8320861379291946</v>
      </c>
      <c r="M98" s="15">
        <v>3.8505105563433952</v>
      </c>
      <c r="N98" s="15">
        <v>-20.089239443616506</v>
      </c>
      <c r="O98" s="15">
        <v>-4.7147084119725626</v>
      </c>
      <c r="P98" s="15">
        <v>-3.1415370048270628</v>
      </c>
      <c r="Q98" s="15">
        <v>-24.280766838818586</v>
      </c>
      <c r="R98" s="15">
        <v>79.430150480728386</v>
      </c>
      <c r="S98" s="15">
        <v>-35.13271810036504</v>
      </c>
    </row>
    <row r="99" spans="1:19">
      <c r="A99" s="2" t="s">
        <v>17</v>
      </c>
      <c r="B99" s="15">
        <v>-23.134535665928166</v>
      </c>
      <c r="C99" s="15">
        <v>-12.960998424387746</v>
      </c>
      <c r="D99" s="15">
        <v>23.122606000275614</v>
      </c>
      <c r="E99" s="15">
        <v>35.535364480135605</v>
      </c>
      <c r="F99" s="15">
        <v>-47.759722737334293</v>
      </c>
      <c r="G99" s="15">
        <v>36.718602649919099</v>
      </c>
      <c r="H99" s="15">
        <v>-20.046888222946421</v>
      </c>
      <c r="I99" s="15">
        <v>-18.257316177620272</v>
      </c>
      <c r="J99" s="15">
        <v>34.981122433647293</v>
      </c>
      <c r="K99" s="15">
        <v>-33.99401639223197</v>
      </c>
      <c r="L99" s="15">
        <v>-27.921566107259899</v>
      </c>
      <c r="M99" s="15">
        <v>-36.70689182118344</v>
      </c>
      <c r="N99" s="15">
        <v>-32.260110331598135</v>
      </c>
      <c r="O99" s="15">
        <v>-31.193840348475494</v>
      </c>
      <c r="P99" s="15">
        <v>4.1945998049352822</v>
      </c>
      <c r="Q99" s="15">
        <v>26.955974127572787</v>
      </c>
      <c r="R99" s="15">
        <v>-35.132718100364968</v>
      </c>
      <c r="S99" s="15">
        <v>160.48927993734492</v>
      </c>
    </row>
    <row r="101" spans="1:19">
      <c r="A101" s="3" t="s">
        <v>24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5">
        <f>D12/(D12+D15)</f>
        <v>0.33635774465327289</v>
      </c>
      <c r="M101" s="2">
        <v>0</v>
      </c>
      <c r="N101" s="2">
        <v>0</v>
      </c>
      <c r="O101" s="15">
        <f>D15/(D12+D15)</f>
        <v>0.66364225534672727</v>
      </c>
      <c r="P101" s="2">
        <v>0</v>
      </c>
      <c r="Q101" s="15">
        <f>-D17/(D17+D18)</f>
        <v>-0.51088466882816119</v>
      </c>
      <c r="R101" s="15">
        <f>-D18/(D17+D18)</f>
        <v>-0.48911533117183886</v>
      </c>
      <c r="S101" s="2">
        <v>0</v>
      </c>
    </row>
    <row r="102" spans="1:19"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4" spans="1:19">
      <c r="A104" s="3" t="s">
        <v>25</v>
      </c>
      <c r="B104" s="5">
        <v>0.03</v>
      </c>
      <c r="C104" s="2" t="s">
        <v>28</v>
      </c>
      <c r="D104" s="5">
        <v>0.01</v>
      </c>
      <c r="E104" s="2" t="s">
        <v>29</v>
      </c>
      <c r="F104" s="5">
        <v>0.9</v>
      </c>
      <c r="H104" s="2" t="s">
        <v>51</v>
      </c>
      <c r="I104" s="4">
        <f>D104/NORMSINV((1+F104)/2)</f>
        <v>6.0795683191176937E-3</v>
      </c>
      <c r="K104" s="3" t="s">
        <v>26</v>
      </c>
      <c r="L104" s="13">
        <f>I104^2</f>
        <v>3.6961150946819538E-5</v>
      </c>
      <c r="M104" s="2">
        <v>0</v>
      </c>
      <c r="O104" s="3" t="s">
        <v>27</v>
      </c>
      <c r="P104" s="12">
        <f t="array" ref="P104:Q105">MINVERSE(L104:M105)</f>
        <v>27055.434540954109</v>
      </c>
      <c r="Q104" s="16">
        <v>0</v>
      </c>
    </row>
    <row r="105" spans="1:19">
      <c r="B105" s="4">
        <v>7.4999999999999997E-2</v>
      </c>
      <c r="C105" s="2" t="s">
        <v>28</v>
      </c>
      <c r="D105" s="4">
        <v>1.4999999999999999E-2</v>
      </c>
      <c r="E105" s="2" t="s">
        <v>29</v>
      </c>
      <c r="F105" s="5">
        <v>0.9</v>
      </c>
      <c r="I105" s="4">
        <f>D105/NORMSINV((1+F105)/2)</f>
        <v>9.1193524786765401E-3</v>
      </c>
      <c r="L105" s="2">
        <v>0</v>
      </c>
      <c r="M105" s="13">
        <f>I105^2</f>
        <v>8.3162589630343954E-5</v>
      </c>
      <c r="P105" s="16">
        <v>0</v>
      </c>
      <c r="Q105" s="12">
        <v>12024.637573757384</v>
      </c>
    </row>
    <row r="107" spans="1:19">
      <c r="A107" s="3" t="s">
        <v>30</v>
      </c>
      <c r="B107" s="2">
        <v>3</v>
      </c>
    </row>
    <row r="108" spans="1:19">
      <c r="A108" s="3" t="s">
        <v>31</v>
      </c>
      <c r="B108" s="2">
        <v>0.3</v>
      </c>
    </row>
    <row r="110" spans="1:19">
      <c r="A110" s="3" t="s">
        <v>32</v>
      </c>
      <c r="B110" s="3"/>
      <c r="C110" s="3"/>
      <c r="E110" s="3" t="s">
        <v>40</v>
      </c>
      <c r="F110" s="3"/>
      <c r="G110" s="3"/>
      <c r="H110" s="3"/>
      <c r="K110" s="3" t="s">
        <v>41</v>
      </c>
      <c r="L110" s="3"/>
      <c r="M110" s="3"/>
      <c r="N110" s="3"/>
    </row>
    <row r="111" spans="1:19">
      <c r="B111" s="2" t="s">
        <v>35</v>
      </c>
      <c r="C111" s="2" t="s">
        <v>36</v>
      </c>
      <c r="F111" s="2" t="s">
        <v>39</v>
      </c>
      <c r="G111" s="2" t="s">
        <v>36</v>
      </c>
      <c r="H111" s="6" t="s">
        <v>34</v>
      </c>
      <c r="I111" s="6"/>
      <c r="L111" s="2" t="s">
        <v>36</v>
      </c>
      <c r="M111" s="6" t="s">
        <v>34</v>
      </c>
      <c r="N111" s="6"/>
    </row>
    <row r="112" spans="1:19">
      <c r="A112" s="2" t="s">
        <v>0</v>
      </c>
      <c r="B112" s="4">
        <f t="array" ref="B112:B129">B107*MMULT(B62:S79,D2:D19)</f>
        <v>0.10657789043577001</v>
      </c>
      <c r="C112" s="4">
        <f t="array" ref="C112:C129">1/B107*MMULT(B82:S99,B112:B129)</f>
        <v>1.6500000000003512E-2</v>
      </c>
      <c r="E112" s="2" t="s">
        <v>0</v>
      </c>
      <c r="F112" s="4">
        <f t="array" ref="F112:F129">MMULT(MINVERSE(1/B108*B82:S99+MMULT(MMULT(TRANSPOSE(B101:S102),P104:Q105),B101:S102)),(1/B108*MMULT(B82:S99,B112:B129)+MMULT(MMULT(TRANSPOSE(B101:S102),P104:Q105),B104:B105)))</f>
        <v>8.5814032227744766E-2</v>
      </c>
      <c r="G112" s="4">
        <f t="array" ref="G112:G129">1/B107*MMULT(B82:S99,F112:F129)</f>
        <v>1.6500000000006988E-2</v>
      </c>
      <c r="H112" s="7">
        <f>G112-$C112</f>
        <v>3.4763858458575214E-15</v>
      </c>
      <c r="I112" s="6"/>
      <c r="K112" s="2" t="s">
        <v>0</v>
      </c>
      <c r="L112" s="4">
        <f t="array" ref="L112:L129">MMULT(B82:S99,ROW(A82:A99)^0)/SUM(B82:S99)+1/B107*MMULT(B82:S99,(F112:F129-SUM(MMULT(B82:S99,F112:F129))/SUM(B82:S99)))</f>
        <v>7.4188036821670661E-2</v>
      </c>
      <c r="M112" s="7">
        <f>L112-$C112</f>
        <v>5.7688036821667149E-2</v>
      </c>
      <c r="N112" s="6"/>
      <c r="P112" s="4"/>
    </row>
    <row r="113" spans="1:16">
      <c r="A113" s="2" t="s">
        <v>1</v>
      </c>
      <c r="B113" s="4">
        <v>9.7119703931040025E-2</v>
      </c>
      <c r="C113" s="4">
        <v>0.15040000000000067</v>
      </c>
      <c r="E113" s="2" t="s">
        <v>1</v>
      </c>
      <c r="F113" s="4">
        <v>9.2619790655893569E-2</v>
      </c>
      <c r="G113" s="4">
        <v>0.15040000000002479</v>
      </c>
      <c r="H113" s="7">
        <f t="shared" ref="H113:H129" si="0">G113-$C113</f>
        <v>2.4119595209981526E-14</v>
      </c>
      <c r="I113" s="6"/>
      <c r="K113" s="2" t="s">
        <v>1</v>
      </c>
      <c r="L113" s="4">
        <v>0.21063889275851269</v>
      </c>
      <c r="M113" s="7">
        <f t="shared" ref="M113:M129" si="1">L113-$C113</f>
        <v>6.0238892758512019E-2</v>
      </c>
      <c r="N113" s="6"/>
      <c r="P113" s="4"/>
    </row>
    <row r="114" spans="1:16">
      <c r="A114" s="2" t="s">
        <v>2</v>
      </c>
      <c r="B114" s="4">
        <v>8.8965920645520002E-2</v>
      </c>
      <c r="C114" s="4">
        <v>1.2200000000000284E-2</v>
      </c>
      <c r="E114" s="2" t="s">
        <v>2</v>
      </c>
      <c r="F114" s="4">
        <v>7.1856336422038369E-2</v>
      </c>
      <c r="G114" s="4">
        <v>1.2199999999987554E-2</v>
      </c>
      <c r="H114" s="7">
        <f t="shared" si="0"/>
        <v>-1.272940086671781E-14</v>
      </c>
      <c r="I114" s="6"/>
      <c r="K114" s="2" t="s">
        <v>2</v>
      </c>
      <c r="L114" s="4">
        <v>-3.357029200686476E-2</v>
      </c>
      <c r="M114" s="7">
        <f t="shared" si="1"/>
        <v>-4.577029200686504E-2</v>
      </c>
      <c r="N114" s="6"/>
      <c r="P114" s="4"/>
    </row>
    <row r="115" spans="1:16">
      <c r="A115" s="2" t="s">
        <v>3</v>
      </c>
      <c r="B115" s="4">
        <v>8.833717823847001E-2</v>
      </c>
      <c r="C115" s="4">
        <v>1.8000000000002309E-2</v>
      </c>
      <c r="E115" s="2" t="s">
        <v>3</v>
      </c>
      <c r="F115" s="4">
        <v>7.994577198911175E-2</v>
      </c>
      <c r="G115" s="4">
        <v>1.8000000000008971E-2</v>
      </c>
      <c r="H115" s="7">
        <f t="shared" si="0"/>
        <v>6.6613381477509392E-15</v>
      </c>
      <c r="I115" s="6"/>
      <c r="K115" s="2" t="s">
        <v>3</v>
      </c>
      <c r="L115" s="4">
        <v>8.5262119605548276E-2</v>
      </c>
      <c r="M115" s="7">
        <f t="shared" si="1"/>
        <v>6.726211960554597E-2</v>
      </c>
      <c r="N115" s="6"/>
      <c r="P115" s="4"/>
    </row>
    <row r="116" spans="1:16">
      <c r="A116" s="2" t="s">
        <v>4</v>
      </c>
      <c r="B116" s="4">
        <v>8.1499532852760015E-2</v>
      </c>
      <c r="C116" s="4">
        <v>1.259999999999876E-2</v>
      </c>
      <c r="E116" s="2" t="s">
        <v>4</v>
      </c>
      <c r="F116" s="4">
        <v>6.9350870478480001E-2</v>
      </c>
      <c r="G116" s="4">
        <v>1.2600000000020373E-2</v>
      </c>
      <c r="H116" s="7">
        <f t="shared" si="0"/>
        <v>2.161291978719504E-14</v>
      </c>
      <c r="I116" s="6"/>
      <c r="K116" s="2" t="s">
        <v>4</v>
      </c>
      <c r="L116" s="4">
        <v>2.0504511424865608E-2</v>
      </c>
      <c r="M116" s="7">
        <f t="shared" si="1"/>
        <v>7.9045114248668478E-3</v>
      </c>
      <c r="N116" s="6"/>
      <c r="P116" s="4"/>
    </row>
    <row r="117" spans="1:16">
      <c r="A117" s="2" t="s">
        <v>5</v>
      </c>
      <c r="B117" s="4">
        <v>8.6384382732960008E-2</v>
      </c>
      <c r="C117" s="4">
        <v>2.8499999999996934E-2</v>
      </c>
      <c r="E117" s="2" t="s">
        <v>5</v>
      </c>
      <c r="F117" s="4">
        <v>7.092631427252627E-2</v>
      </c>
      <c r="G117" s="4">
        <v>2.8499999999996785E-2</v>
      </c>
      <c r="H117" s="7">
        <f t="shared" si="0"/>
        <v>-1.4918621893400541E-16</v>
      </c>
      <c r="I117" s="6"/>
      <c r="K117" s="2" t="s">
        <v>5</v>
      </c>
      <c r="L117" s="4">
        <v>6.2263327532596599E-2</v>
      </c>
      <c r="M117" s="7">
        <f t="shared" si="1"/>
        <v>3.3763327532599668E-2</v>
      </c>
      <c r="N117" s="6"/>
      <c r="P117" s="4"/>
    </row>
    <row r="118" spans="1:16">
      <c r="A118" s="2" t="s">
        <v>6</v>
      </c>
      <c r="B118" s="4">
        <v>6.7382937039599994E-2</v>
      </c>
      <c r="C118" s="4">
        <v>2.9000000000000581E-2</v>
      </c>
      <c r="E118" s="2" t="s">
        <v>6</v>
      </c>
      <c r="F118" s="4">
        <v>7.4764626151381963E-2</v>
      </c>
      <c r="G118" s="4">
        <v>0.31202852239722101</v>
      </c>
      <c r="H118" s="8">
        <f t="shared" si="0"/>
        <v>0.28302852239722043</v>
      </c>
      <c r="I118" s="9" t="s">
        <v>37</v>
      </c>
      <c r="K118" s="2" t="s">
        <v>6</v>
      </c>
      <c r="L118" s="4">
        <v>0.30389959178596593</v>
      </c>
      <c r="M118" s="8">
        <f t="shared" si="1"/>
        <v>0.27489959178596535</v>
      </c>
      <c r="N118" s="9" t="s">
        <v>37</v>
      </c>
      <c r="P118" s="4"/>
    </row>
    <row r="119" spans="1:16">
      <c r="A119" s="2" t="s">
        <v>7</v>
      </c>
      <c r="B119" s="4">
        <v>7.1381375580479994E-2</v>
      </c>
      <c r="C119" s="4">
        <v>0.10300000000000005</v>
      </c>
      <c r="E119" s="2" t="s">
        <v>7</v>
      </c>
      <c r="F119" s="4">
        <v>7.9139479781527189E-2</v>
      </c>
      <c r="G119" s="4">
        <v>0.10300000000000027</v>
      </c>
      <c r="H119" s="7">
        <f t="shared" si="0"/>
        <v>2.2204460492503131E-16</v>
      </c>
      <c r="I119" s="6"/>
      <c r="K119" s="2" t="s">
        <v>7</v>
      </c>
      <c r="L119" s="4">
        <v>9.2423003400579878E-2</v>
      </c>
      <c r="M119" s="7">
        <f t="shared" si="1"/>
        <v>-1.0576996599420171E-2</v>
      </c>
      <c r="N119" s="6"/>
      <c r="P119" s="4"/>
    </row>
    <row r="120" spans="1:16">
      <c r="A120" s="2" t="s">
        <v>8</v>
      </c>
      <c r="B120" s="4">
        <v>9.2889249795630013E-2</v>
      </c>
      <c r="C120" s="4">
        <v>4.1199999999997683E-2</v>
      </c>
      <c r="E120" s="2" t="s">
        <v>8</v>
      </c>
      <c r="F120" s="4">
        <v>8.9440540519266851E-2</v>
      </c>
      <c r="G120" s="4">
        <v>4.1199999999970593E-2</v>
      </c>
      <c r="H120" s="7">
        <f t="shared" si="0"/>
        <v>-2.708944180085382E-14</v>
      </c>
      <c r="I120" s="6"/>
      <c r="K120" s="2" t="s">
        <v>8</v>
      </c>
      <c r="L120" s="4">
        <v>4.6676304208850633E-2</v>
      </c>
      <c r="M120" s="7">
        <f t="shared" si="1"/>
        <v>5.4763042088529501E-3</v>
      </c>
      <c r="N120" s="6"/>
      <c r="P120" s="4"/>
    </row>
    <row r="121" spans="1:16">
      <c r="A121" s="2" t="s">
        <v>9</v>
      </c>
      <c r="B121" s="4">
        <v>6.0052903378560007E-2</v>
      </c>
      <c r="C121" s="4">
        <v>4.590000000000153E-2</v>
      </c>
      <c r="E121" s="2" t="s">
        <v>9</v>
      </c>
      <c r="F121" s="4">
        <v>7.6083132956013766E-2</v>
      </c>
      <c r="G121" s="4">
        <v>4.5899999999996499E-2</v>
      </c>
      <c r="H121" s="7">
        <f t="shared" si="0"/>
        <v>-5.0306980803327406E-15</v>
      </c>
      <c r="I121" s="6"/>
      <c r="K121" s="2" t="s">
        <v>9</v>
      </c>
      <c r="L121" s="4">
        <v>-9.9187269829162483E-2</v>
      </c>
      <c r="M121" s="7">
        <f t="shared" si="1"/>
        <v>-0.14508726982916401</v>
      </c>
      <c r="N121" s="6"/>
      <c r="P121" s="4"/>
    </row>
    <row r="122" spans="1:16">
      <c r="A122" s="2" t="s">
        <v>10</v>
      </c>
      <c r="B122" s="4">
        <v>8.8341560325900001E-2</v>
      </c>
      <c r="C122" s="4">
        <v>5.1899999999995616E-2</v>
      </c>
      <c r="E122" s="2" t="s">
        <v>10</v>
      </c>
      <c r="F122" s="4">
        <v>6.0295876940624035E-2</v>
      </c>
      <c r="G122" s="4">
        <v>0.29771639549669465</v>
      </c>
      <c r="H122" s="8">
        <f t="shared" si="0"/>
        <v>0.24581639549669904</v>
      </c>
      <c r="I122" s="9" t="s">
        <v>37</v>
      </c>
      <c r="K122" s="2" t="s">
        <v>10</v>
      </c>
      <c r="L122" s="4">
        <v>0.22425381955175511</v>
      </c>
      <c r="M122" s="8">
        <f t="shared" si="1"/>
        <v>0.17235381955175949</v>
      </c>
      <c r="N122" s="9" t="s">
        <v>37</v>
      </c>
      <c r="P122" s="4"/>
    </row>
    <row r="123" spans="1:16">
      <c r="A123" s="2" t="s">
        <v>11</v>
      </c>
      <c r="B123" s="4">
        <v>8.5029726520800014E-2</v>
      </c>
      <c r="C123" s="4">
        <v>6.8899999999999295E-2</v>
      </c>
      <c r="E123" s="2" t="s">
        <v>11</v>
      </c>
      <c r="F123" s="4">
        <v>8.6776417886468213E-2</v>
      </c>
      <c r="G123" s="4">
        <v>6.8899999999993369E-2</v>
      </c>
      <c r="H123" s="7">
        <f t="shared" si="0"/>
        <v>-5.925815393936773E-15</v>
      </c>
      <c r="I123" s="6"/>
      <c r="K123" s="2" t="s">
        <v>11</v>
      </c>
      <c r="L123" s="4">
        <v>6.3237802673108884E-2</v>
      </c>
      <c r="M123" s="7">
        <f t="shared" si="1"/>
        <v>-5.6621973268904113E-3</v>
      </c>
      <c r="N123" s="6"/>
      <c r="P123" s="4"/>
    </row>
    <row r="124" spans="1:16">
      <c r="A124" s="2" t="s">
        <v>12</v>
      </c>
      <c r="B124" s="4">
        <v>8.3085778228949997E-2</v>
      </c>
      <c r="C124" s="4">
        <v>3.2700000000002095E-2</v>
      </c>
      <c r="E124" s="2" t="s">
        <v>12</v>
      </c>
      <c r="F124" s="4">
        <v>2.2136951357847941E-2</v>
      </c>
      <c r="G124" s="4">
        <v>3.270000000000254E-2</v>
      </c>
      <c r="H124" s="7">
        <f t="shared" si="0"/>
        <v>4.4408920985006262E-16</v>
      </c>
      <c r="I124" s="6"/>
      <c r="K124" s="2" t="s">
        <v>12</v>
      </c>
      <c r="L124" s="4">
        <v>-5.7377680550209087E-3</v>
      </c>
      <c r="M124" s="7">
        <f t="shared" si="1"/>
        <v>-3.8437768055023004E-2</v>
      </c>
      <c r="N124" s="6"/>
      <c r="P124" s="4"/>
    </row>
    <row r="125" spans="1:16">
      <c r="A125" s="2" t="s">
        <v>13</v>
      </c>
      <c r="B125" s="4">
        <v>5.2640478611999997E-2</v>
      </c>
      <c r="C125" s="4">
        <v>0.10239999999999938</v>
      </c>
      <c r="E125" s="2" t="s">
        <v>13</v>
      </c>
      <c r="F125" s="4">
        <v>7.8224893468864576E-2</v>
      </c>
      <c r="G125" s="4">
        <v>0.58740190556585925</v>
      </c>
      <c r="H125" s="8">
        <f t="shared" si="0"/>
        <v>0.48500190556585987</v>
      </c>
      <c r="I125" s="9" t="s">
        <v>37</v>
      </c>
      <c r="K125" s="2" t="s">
        <v>13</v>
      </c>
      <c r="L125" s="4">
        <v>0.49163603636676945</v>
      </c>
      <c r="M125" s="8">
        <f t="shared" si="1"/>
        <v>0.38923603636677007</v>
      </c>
      <c r="N125" s="9" t="s">
        <v>37</v>
      </c>
      <c r="P125" s="4"/>
    </row>
    <row r="126" spans="1:16">
      <c r="A126" s="2" t="s">
        <v>14</v>
      </c>
      <c r="B126" s="4">
        <v>5.9063606309279988E-2</v>
      </c>
      <c r="C126" s="4">
        <v>2.2699999999999811E-2</v>
      </c>
      <c r="E126" s="2" t="s">
        <v>14</v>
      </c>
      <c r="F126" s="4">
        <v>5.729627723458406E-2</v>
      </c>
      <c r="G126" s="4">
        <v>2.2700000000008692E-2</v>
      </c>
      <c r="H126" s="7">
        <f t="shared" si="0"/>
        <v>8.8817841970012523E-15</v>
      </c>
      <c r="I126" s="6"/>
      <c r="K126" s="2" t="s">
        <v>14</v>
      </c>
      <c r="L126" s="4">
        <v>-7.8084582620440768E-2</v>
      </c>
      <c r="M126" s="7">
        <f t="shared" si="1"/>
        <v>-0.10078458262044057</v>
      </c>
      <c r="N126" s="6"/>
      <c r="P126" s="4"/>
    </row>
    <row r="127" spans="1:16">
      <c r="A127" s="2" t="s">
        <v>15</v>
      </c>
      <c r="B127" s="4">
        <v>0.122260384389</v>
      </c>
      <c r="C127" s="4">
        <v>0.11030000000000095</v>
      </c>
      <c r="E127" s="2" t="s">
        <v>15</v>
      </c>
      <c r="F127" s="4">
        <v>4.5323306798813634E-2</v>
      </c>
      <c r="G127" s="4">
        <v>-0.26306386571190732</v>
      </c>
      <c r="H127" s="8">
        <f t="shared" si="0"/>
        <v>-0.37336386571190827</v>
      </c>
      <c r="I127" s="9" t="s">
        <v>38</v>
      </c>
      <c r="K127" s="2" t="s">
        <v>15</v>
      </c>
      <c r="L127" s="4">
        <v>-0.26300883988769563</v>
      </c>
      <c r="M127" s="8">
        <f t="shared" si="1"/>
        <v>-0.37330883988769659</v>
      </c>
      <c r="N127" s="9" t="s">
        <v>38</v>
      </c>
      <c r="P127" s="4"/>
    </row>
    <row r="128" spans="1:16">
      <c r="A128" s="2" t="s">
        <v>16</v>
      </c>
      <c r="B128" s="4">
        <v>0.10483916946362999</v>
      </c>
      <c r="C128" s="4">
        <v>0.10559999999999947</v>
      </c>
      <c r="E128" s="2" t="s">
        <v>16</v>
      </c>
      <c r="F128" s="4">
        <v>3.9478349882441914E-2</v>
      </c>
      <c r="G128" s="4">
        <v>-0.2518544353506687</v>
      </c>
      <c r="H128" s="8">
        <f t="shared" si="0"/>
        <v>-0.35745443535066818</v>
      </c>
      <c r="I128" s="9" t="s">
        <v>38</v>
      </c>
      <c r="K128" s="2" t="s">
        <v>16</v>
      </c>
      <c r="L128" s="4">
        <v>-0.23319235524018364</v>
      </c>
      <c r="M128" s="8">
        <f t="shared" si="1"/>
        <v>-0.33879235524018314</v>
      </c>
      <c r="N128" s="9" t="s">
        <v>38</v>
      </c>
      <c r="P128" s="4"/>
    </row>
    <row r="129" spans="1:16">
      <c r="A129" s="2" t="s">
        <v>17</v>
      </c>
      <c r="B129" s="4">
        <v>6.7853736706499981E-2</v>
      </c>
      <c r="C129" s="4">
        <v>4.8299999999998747E-2</v>
      </c>
      <c r="E129" s="2" t="s">
        <v>17</v>
      </c>
      <c r="F129" s="4">
        <v>6.159550066388686E-2</v>
      </c>
      <c r="G129" s="4">
        <v>4.8299999999978027E-2</v>
      </c>
      <c r="H129" s="7">
        <f t="shared" si="0"/>
        <v>-2.0719537197066984E-14</v>
      </c>
      <c r="I129" s="6"/>
      <c r="K129" s="2" t="s">
        <v>17</v>
      </c>
      <c r="L129" s="4">
        <v>3.7797661509145326E-2</v>
      </c>
      <c r="M129" s="7">
        <f t="shared" si="1"/>
        <v>-1.050233849085342E-2</v>
      </c>
      <c r="N129" s="6"/>
      <c r="P129" s="4"/>
    </row>
    <row r="130" spans="1:16">
      <c r="G130" s="10">
        <f>SUM(G112:G129)</f>
        <v>1.2831285223971944</v>
      </c>
      <c r="L130" s="10">
        <f>SUM(L112:L129)</f>
        <v>1.0000000000000009</v>
      </c>
    </row>
    <row r="132" spans="1:16">
      <c r="M132" s="2" t="s">
        <v>42</v>
      </c>
    </row>
    <row r="133" spans="1:16">
      <c r="M133" s="2" t="s">
        <v>43</v>
      </c>
    </row>
    <row r="134" spans="1:16">
      <c r="M134" s="2" t="s">
        <v>44</v>
      </c>
    </row>
    <row r="135" spans="1:16">
      <c r="M135" s="2" t="s">
        <v>45</v>
      </c>
    </row>
    <row r="136" spans="1:16">
      <c r="M136" s="11" t="s">
        <v>46</v>
      </c>
    </row>
    <row r="137" spans="1:16">
      <c r="M137" s="11" t="s">
        <v>47</v>
      </c>
    </row>
    <row r="162" spans="13:13">
      <c r="M162" s="2" t="s">
        <v>48</v>
      </c>
    </row>
    <row r="163" spans="13:13">
      <c r="M163" s="2" t="s">
        <v>49</v>
      </c>
    </row>
    <row r="164" spans="13:13">
      <c r="M164" s="2" t="s">
        <v>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9" sqref="A1:S19"/>
    </sheetView>
  </sheetViews>
  <sheetFormatPr baseColWidth="10" defaultRowHeight="15" x14ac:dyDescent="0"/>
  <cols>
    <col min="1" max="1" width="6.33203125" bestFit="1" customWidth="1"/>
    <col min="2" max="2" width="5.83203125" bestFit="1" customWidth="1"/>
    <col min="3" max="3" width="5.6640625" bestFit="1" customWidth="1"/>
    <col min="4" max="4" width="6.1640625" bestFit="1" customWidth="1"/>
    <col min="5" max="5" width="5.83203125" bestFit="1" customWidth="1"/>
    <col min="6" max="12" width="5.6640625" bestFit="1" customWidth="1"/>
    <col min="13" max="14" width="6.33203125" bestFit="1" customWidth="1"/>
    <col min="15" max="19" width="5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0</v>
      </c>
      <c r="B2" s="1">
        <v>1</v>
      </c>
      <c r="C2" s="1">
        <v>0.74</v>
      </c>
      <c r="D2" s="1">
        <v>0.73</v>
      </c>
      <c r="E2" s="1">
        <v>0.83</v>
      </c>
      <c r="F2" s="1">
        <v>0.78</v>
      </c>
      <c r="G2" s="1">
        <v>0.75</v>
      </c>
      <c r="H2" s="1">
        <v>0.73</v>
      </c>
      <c r="I2" s="1">
        <v>0.55000000000000004</v>
      </c>
      <c r="J2" s="1">
        <v>0.73</v>
      </c>
      <c r="K2" s="1">
        <v>0.71</v>
      </c>
      <c r="L2" s="1">
        <v>0.79</v>
      </c>
      <c r="M2" s="1">
        <v>0.72</v>
      </c>
      <c r="N2" s="1">
        <v>0.46</v>
      </c>
      <c r="O2" s="1">
        <v>0.43</v>
      </c>
      <c r="P2" s="1">
        <v>0.68</v>
      </c>
      <c r="Q2" s="1">
        <v>0.69</v>
      </c>
      <c r="R2" s="1">
        <v>0.65</v>
      </c>
      <c r="S2" s="1">
        <v>0.64</v>
      </c>
    </row>
    <row r="3" spans="1:19">
      <c r="A3" t="s">
        <v>1</v>
      </c>
      <c r="B3" s="1">
        <v>0.74</v>
      </c>
      <c r="C3" s="1">
        <v>1</v>
      </c>
      <c r="D3" s="1">
        <v>0.63</v>
      </c>
      <c r="E3" s="1">
        <v>0.73</v>
      </c>
      <c r="F3" s="1">
        <v>0.74</v>
      </c>
      <c r="G3" s="1">
        <v>0.75</v>
      </c>
      <c r="H3" s="1">
        <v>0.71</v>
      </c>
      <c r="I3" s="1">
        <v>0.59</v>
      </c>
      <c r="J3" s="1">
        <v>0.92</v>
      </c>
      <c r="K3" s="1">
        <v>0.75</v>
      </c>
      <c r="L3" s="1">
        <v>0.75</v>
      </c>
      <c r="M3" s="1">
        <v>0.87</v>
      </c>
      <c r="N3" s="1">
        <v>0.39</v>
      </c>
      <c r="O3" s="1">
        <v>0.63</v>
      </c>
      <c r="P3" s="1">
        <v>0.62</v>
      </c>
      <c r="Q3" s="1">
        <v>0.67</v>
      </c>
      <c r="R3" s="1">
        <v>0.59</v>
      </c>
      <c r="S3" s="1">
        <v>0.64</v>
      </c>
    </row>
    <row r="4" spans="1:19">
      <c r="A4" t="s">
        <v>2</v>
      </c>
      <c r="B4" s="1">
        <v>0.73</v>
      </c>
      <c r="C4" s="1">
        <v>0.63</v>
      </c>
      <c r="D4" s="1">
        <v>1</v>
      </c>
      <c r="E4" s="1">
        <v>0.83</v>
      </c>
      <c r="F4" s="1">
        <v>0.81</v>
      </c>
      <c r="G4" s="1">
        <v>0.78</v>
      </c>
      <c r="H4" s="1">
        <v>0.6</v>
      </c>
      <c r="I4" s="1">
        <v>0.66</v>
      </c>
      <c r="J4" s="1">
        <v>0.69</v>
      </c>
      <c r="K4" s="1">
        <v>0.56000000000000005</v>
      </c>
      <c r="L4" s="1">
        <v>0.78</v>
      </c>
      <c r="M4" s="1">
        <v>0.56000000000000005</v>
      </c>
      <c r="N4" s="1">
        <v>0.44</v>
      </c>
      <c r="O4" s="1">
        <v>0.31</v>
      </c>
      <c r="P4" s="1">
        <v>0.59</v>
      </c>
      <c r="Q4" s="1">
        <v>0.62</v>
      </c>
      <c r="R4" s="1">
        <v>0.52</v>
      </c>
      <c r="S4" s="1">
        <v>0.41</v>
      </c>
    </row>
    <row r="5" spans="1:19">
      <c r="A5" t="s">
        <v>3</v>
      </c>
      <c r="B5" s="1">
        <v>0.83</v>
      </c>
      <c r="C5" s="1">
        <v>0.73</v>
      </c>
      <c r="D5" s="1">
        <v>0.83</v>
      </c>
      <c r="E5" s="1">
        <v>1</v>
      </c>
      <c r="F5" s="1">
        <v>0.85</v>
      </c>
      <c r="G5" s="1">
        <v>0.82</v>
      </c>
      <c r="H5" s="1">
        <v>0.72</v>
      </c>
      <c r="I5" s="1">
        <v>0.67</v>
      </c>
      <c r="J5" s="1">
        <v>0.72</v>
      </c>
      <c r="K5" s="1">
        <v>0.74</v>
      </c>
      <c r="L5" s="1">
        <v>0.82</v>
      </c>
      <c r="M5" s="1">
        <v>0.7</v>
      </c>
      <c r="N5" s="1">
        <v>0.51</v>
      </c>
      <c r="O5" s="1">
        <v>0.45</v>
      </c>
      <c r="P5" s="1">
        <v>0.69</v>
      </c>
      <c r="Q5" s="1">
        <v>0.65</v>
      </c>
      <c r="R5" s="1">
        <v>0.56999999999999995</v>
      </c>
      <c r="S5" s="1">
        <v>0.56999999999999995</v>
      </c>
    </row>
    <row r="6" spans="1:19">
      <c r="A6" t="s">
        <v>4</v>
      </c>
      <c r="B6" s="1">
        <v>0.78</v>
      </c>
      <c r="C6" s="1">
        <v>0.74</v>
      </c>
      <c r="D6" s="1">
        <v>0.81</v>
      </c>
      <c r="E6" s="1">
        <v>0.85</v>
      </c>
      <c r="F6" s="1">
        <v>1</v>
      </c>
      <c r="G6" s="1">
        <v>0.9</v>
      </c>
      <c r="H6" s="1">
        <v>0.72</v>
      </c>
      <c r="I6" s="1">
        <v>0.66</v>
      </c>
      <c r="J6" s="1">
        <v>0.75</v>
      </c>
      <c r="K6" s="1">
        <v>0.76</v>
      </c>
      <c r="L6" s="1">
        <v>0.89</v>
      </c>
      <c r="M6" s="1">
        <v>0.64</v>
      </c>
      <c r="N6" s="1">
        <v>0.54</v>
      </c>
      <c r="O6" s="1">
        <v>0.39</v>
      </c>
      <c r="P6" s="1">
        <v>0.67</v>
      </c>
      <c r="Q6" s="1">
        <v>0.66</v>
      </c>
      <c r="R6" s="1">
        <v>0.63</v>
      </c>
      <c r="S6" s="1">
        <v>0.64</v>
      </c>
    </row>
    <row r="7" spans="1:19">
      <c r="A7" t="s">
        <v>5</v>
      </c>
      <c r="B7" s="1">
        <v>0.75</v>
      </c>
      <c r="C7" s="1">
        <v>0.75</v>
      </c>
      <c r="D7" s="1">
        <v>0.78</v>
      </c>
      <c r="E7" s="1">
        <v>0.82</v>
      </c>
      <c r="F7" s="1">
        <v>0.9</v>
      </c>
      <c r="G7" s="1">
        <v>1</v>
      </c>
      <c r="H7" s="1">
        <v>0.67</v>
      </c>
      <c r="I7" s="1">
        <v>0.64</v>
      </c>
      <c r="J7" s="1">
        <v>0.79</v>
      </c>
      <c r="K7" s="1">
        <v>0.7</v>
      </c>
      <c r="L7" s="1">
        <v>0.87</v>
      </c>
      <c r="M7" s="1">
        <v>0.63</v>
      </c>
      <c r="N7" s="1">
        <v>0.57999999999999996</v>
      </c>
      <c r="O7" s="1">
        <v>0.43</v>
      </c>
      <c r="P7" s="1">
        <v>0.67</v>
      </c>
      <c r="Q7" s="1">
        <v>0.7</v>
      </c>
      <c r="R7" s="1">
        <v>0.63</v>
      </c>
      <c r="S7" s="1">
        <v>0.56000000000000005</v>
      </c>
    </row>
    <row r="8" spans="1:19">
      <c r="A8" t="s">
        <v>6</v>
      </c>
      <c r="B8" s="1">
        <v>0.73</v>
      </c>
      <c r="C8" s="1">
        <v>0.71</v>
      </c>
      <c r="D8" s="1">
        <v>0.6</v>
      </c>
      <c r="E8" s="1">
        <v>0.72</v>
      </c>
      <c r="F8" s="1">
        <v>0.72</v>
      </c>
      <c r="G8" s="1">
        <v>0.67</v>
      </c>
      <c r="H8" s="1">
        <v>1</v>
      </c>
      <c r="I8" s="1">
        <v>0.55000000000000004</v>
      </c>
      <c r="J8" s="1">
        <v>0.69</v>
      </c>
      <c r="K8" s="1">
        <v>0.75</v>
      </c>
      <c r="L8" s="1">
        <v>0.69</v>
      </c>
      <c r="M8" s="1">
        <v>0.74</v>
      </c>
      <c r="N8" s="1">
        <v>0.41</v>
      </c>
      <c r="O8" s="1">
        <v>0.57999999999999996</v>
      </c>
      <c r="P8" s="1">
        <v>0.73</v>
      </c>
      <c r="Q8" s="1">
        <v>0.53</v>
      </c>
      <c r="R8" s="1">
        <v>0.59</v>
      </c>
      <c r="S8" s="1">
        <v>0.71</v>
      </c>
    </row>
    <row r="9" spans="1:19">
      <c r="A9" t="s">
        <v>7</v>
      </c>
      <c r="B9" s="1">
        <v>0.55000000000000004</v>
      </c>
      <c r="C9" s="1">
        <v>0.59</v>
      </c>
      <c r="D9" s="1">
        <v>0.66</v>
      </c>
      <c r="E9" s="1">
        <v>0.67</v>
      </c>
      <c r="F9" s="1">
        <v>0.66</v>
      </c>
      <c r="G9" s="1">
        <v>0.64</v>
      </c>
      <c r="H9" s="1">
        <v>0.55000000000000004</v>
      </c>
      <c r="I9" s="1">
        <v>1</v>
      </c>
      <c r="J9" s="1">
        <v>0.59</v>
      </c>
      <c r="K9" s="1">
        <v>0.59</v>
      </c>
      <c r="L9" s="1">
        <v>0.59</v>
      </c>
      <c r="M9" s="1">
        <v>0.54</v>
      </c>
      <c r="N9" s="1">
        <v>0.28000000000000003</v>
      </c>
      <c r="O9" s="1">
        <v>0.43</v>
      </c>
      <c r="P9" s="1">
        <v>0.55000000000000004</v>
      </c>
      <c r="Q9" s="1">
        <v>0.43</v>
      </c>
      <c r="R9" s="1">
        <v>0.32</v>
      </c>
      <c r="S9" s="1">
        <v>0.46</v>
      </c>
    </row>
    <row r="10" spans="1:19">
      <c r="A10" t="s">
        <v>8</v>
      </c>
      <c r="B10" s="1">
        <v>0.73</v>
      </c>
      <c r="C10" s="1">
        <v>0.92</v>
      </c>
      <c r="D10" s="1">
        <v>0.69</v>
      </c>
      <c r="E10" s="1">
        <v>0.72</v>
      </c>
      <c r="F10" s="1">
        <v>0.75</v>
      </c>
      <c r="G10" s="1">
        <v>0.79</v>
      </c>
      <c r="H10" s="1">
        <v>0.69</v>
      </c>
      <c r="I10" s="1">
        <v>0.59</v>
      </c>
      <c r="J10" s="1">
        <v>1</v>
      </c>
      <c r="K10" s="1">
        <v>0.75</v>
      </c>
      <c r="L10" s="1">
        <v>0.73</v>
      </c>
      <c r="M10" s="1">
        <v>0.85</v>
      </c>
      <c r="N10" s="1">
        <v>0.39</v>
      </c>
      <c r="O10" s="1">
        <v>0.61</v>
      </c>
      <c r="P10" s="1">
        <v>0.57999999999999996</v>
      </c>
      <c r="Q10" s="1">
        <v>0.64</v>
      </c>
      <c r="R10" s="1">
        <v>0.56999999999999995</v>
      </c>
      <c r="S10" s="1">
        <v>0.57999999999999996</v>
      </c>
    </row>
    <row r="11" spans="1:19">
      <c r="A11" t="s">
        <v>9</v>
      </c>
      <c r="B11" s="1">
        <v>0.71</v>
      </c>
      <c r="C11" s="1">
        <v>0.75</v>
      </c>
      <c r="D11" s="1">
        <v>0.56000000000000005</v>
      </c>
      <c r="E11" s="1">
        <v>0.74</v>
      </c>
      <c r="F11" s="1">
        <v>0.76</v>
      </c>
      <c r="G11" s="1">
        <v>0.7</v>
      </c>
      <c r="H11" s="1">
        <v>0.75</v>
      </c>
      <c r="I11" s="1">
        <v>0.59</v>
      </c>
      <c r="J11" s="1">
        <v>0.75</v>
      </c>
      <c r="K11" s="1">
        <v>1</v>
      </c>
      <c r="L11" s="1">
        <v>0.62</v>
      </c>
      <c r="M11" s="1">
        <v>0.74</v>
      </c>
      <c r="N11" s="1">
        <v>0.27</v>
      </c>
      <c r="O11" s="1">
        <v>0.63</v>
      </c>
      <c r="P11" s="1">
        <v>0.61</v>
      </c>
      <c r="Q11" s="1">
        <v>0.4</v>
      </c>
      <c r="R11" s="1">
        <v>0.41</v>
      </c>
      <c r="S11" s="1">
        <v>0.66</v>
      </c>
    </row>
    <row r="12" spans="1:19">
      <c r="A12" t="s">
        <v>10</v>
      </c>
      <c r="B12" s="1">
        <v>0.79</v>
      </c>
      <c r="C12" s="1">
        <v>0.75</v>
      </c>
      <c r="D12" s="1">
        <v>0.78</v>
      </c>
      <c r="E12" s="1">
        <v>0.82</v>
      </c>
      <c r="F12" s="1">
        <v>0.89</v>
      </c>
      <c r="G12" s="1">
        <v>0.87</v>
      </c>
      <c r="H12" s="1">
        <v>0.69</v>
      </c>
      <c r="I12" s="1">
        <v>0.59</v>
      </c>
      <c r="J12" s="1">
        <v>0.73</v>
      </c>
      <c r="K12" s="1">
        <v>0.62</v>
      </c>
      <c r="L12" s="1">
        <v>1</v>
      </c>
      <c r="M12" s="1">
        <v>0.65</v>
      </c>
      <c r="N12" s="1">
        <v>0.72</v>
      </c>
      <c r="O12" s="1">
        <v>0.38</v>
      </c>
      <c r="P12" s="1">
        <v>0.68</v>
      </c>
      <c r="Q12" s="1">
        <v>0.82</v>
      </c>
      <c r="R12" s="1">
        <v>0.77</v>
      </c>
      <c r="S12" s="1">
        <v>0.67</v>
      </c>
    </row>
    <row r="13" spans="1:19">
      <c r="A13" t="s">
        <v>11</v>
      </c>
      <c r="B13" s="1">
        <v>0.72</v>
      </c>
      <c r="C13" s="1">
        <v>0.87</v>
      </c>
      <c r="D13" s="1">
        <v>0.56000000000000005</v>
      </c>
      <c r="E13" s="1">
        <v>0.7</v>
      </c>
      <c r="F13" s="1">
        <v>0.64</v>
      </c>
      <c r="G13" s="1">
        <v>0.63</v>
      </c>
      <c r="H13" s="1">
        <v>0.74</v>
      </c>
      <c r="I13" s="1">
        <v>0.54</v>
      </c>
      <c r="J13" s="1">
        <v>0.85</v>
      </c>
      <c r="K13" s="1">
        <v>0.74</v>
      </c>
      <c r="L13" s="1">
        <v>0.65</v>
      </c>
      <c r="M13" s="1">
        <v>1</v>
      </c>
      <c r="N13" s="1">
        <v>0.36</v>
      </c>
      <c r="O13" s="1">
        <v>0.67</v>
      </c>
      <c r="P13" s="1">
        <v>0.61</v>
      </c>
      <c r="Q13" s="1">
        <v>0.6</v>
      </c>
      <c r="R13" s="1">
        <v>0.56000000000000005</v>
      </c>
      <c r="S13" s="1">
        <v>0.68</v>
      </c>
    </row>
    <row r="14" spans="1:19">
      <c r="A14" t="s">
        <v>12</v>
      </c>
      <c r="B14" s="1">
        <v>0.46</v>
      </c>
      <c r="C14" s="1">
        <v>0.39</v>
      </c>
      <c r="D14" s="1">
        <v>0.44</v>
      </c>
      <c r="E14" s="1">
        <v>0.51</v>
      </c>
      <c r="F14" s="1">
        <v>0.54</v>
      </c>
      <c r="G14" s="1">
        <v>0.57999999999999996</v>
      </c>
      <c r="H14" s="1">
        <v>0.41</v>
      </c>
      <c r="I14" s="1">
        <v>0.28000000000000003</v>
      </c>
      <c r="J14" s="1">
        <v>0.39</v>
      </c>
      <c r="K14" s="1">
        <v>0.27</v>
      </c>
      <c r="L14" s="1">
        <v>0.72</v>
      </c>
      <c r="M14" s="1">
        <v>0.36</v>
      </c>
      <c r="N14" s="1">
        <v>1</v>
      </c>
      <c r="O14" s="1">
        <v>0.21</v>
      </c>
      <c r="P14" s="1">
        <v>0.42</v>
      </c>
      <c r="Q14" s="1">
        <v>0.75</v>
      </c>
      <c r="R14" s="1">
        <v>0.77</v>
      </c>
      <c r="S14" s="1">
        <v>0.56999999999999995</v>
      </c>
    </row>
    <row r="15" spans="1:19">
      <c r="A15" t="s">
        <v>13</v>
      </c>
      <c r="B15" s="1">
        <v>0.43</v>
      </c>
      <c r="C15" s="1">
        <v>0.63</v>
      </c>
      <c r="D15" s="1">
        <v>0.31</v>
      </c>
      <c r="E15" s="1">
        <v>0.45</v>
      </c>
      <c r="F15" s="1">
        <v>0.39</v>
      </c>
      <c r="G15" s="1">
        <v>0.43</v>
      </c>
      <c r="H15" s="1">
        <v>0.57999999999999996</v>
      </c>
      <c r="I15" s="1">
        <v>0.43</v>
      </c>
      <c r="J15" s="1">
        <v>0.61</v>
      </c>
      <c r="K15" s="1">
        <v>0.63</v>
      </c>
      <c r="L15" s="1">
        <v>0.38</v>
      </c>
      <c r="M15" s="1">
        <v>0.67</v>
      </c>
      <c r="N15" s="1">
        <v>0.21</v>
      </c>
      <c r="O15" s="1">
        <v>1</v>
      </c>
      <c r="P15" s="1">
        <v>0.43</v>
      </c>
      <c r="Q15" s="1">
        <v>0.35</v>
      </c>
      <c r="R15" s="1">
        <v>0.37</v>
      </c>
      <c r="S15" s="1">
        <v>0.57999999999999996</v>
      </c>
    </row>
    <row r="16" spans="1:19">
      <c r="A16" t="s">
        <v>14</v>
      </c>
      <c r="B16" s="1">
        <v>0.68</v>
      </c>
      <c r="C16" s="1">
        <v>0.62</v>
      </c>
      <c r="D16" s="1">
        <v>0.59</v>
      </c>
      <c r="E16" s="1">
        <v>0.69</v>
      </c>
      <c r="F16" s="1">
        <v>0.67</v>
      </c>
      <c r="G16" s="1">
        <v>0.67</v>
      </c>
      <c r="H16" s="1">
        <v>0.73</v>
      </c>
      <c r="I16" s="1">
        <v>0.55000000000000004</v>
      </c>
      <c r="J16" s="1">
        <v>0.57999999999999996</v>
      </c>
      <c r="K16" s="1">
        <v>0.61</v>
      </c>
      <c r="L16" s="1">
        <v>0.68</v>
      </c>
      <c r="M16" s="1">
        <v>0.61</v>
      </c>
      <c r="N16" s="1">
        <v>0.42</v>
      </c>
      <c r="O16" s="1">
        <v>0.43</v>
      </c>
      <c r="P16" s="1">
        <v>1</v>
      </c>
      <c r="Q16" s="1">
        <v>0.52</v>
      </c>
      <c r="R16" s="1">
        <v>0.53</v>
      </c>
      <c r="S16" s="1">
        <v>0.56999999999999995</v>
      </c>
    </row>
    <row r="17" spans="1:19">
      <c r="A17" t="s">
        <v>15</v>
      </c>
      <c r="B17" s="1">
        <v>0.69</v>
      </c>
      <c r="C17" s="1">
        <v>0.67</v>
      </c>
      <c r="D17" s="1">
        <v>0.62</v>
      </c>
      <c r="E17" s="1">
        <v>0.65</v>
      </c>
      <c r="F17" s="1">
        <v>0.66</v>
      </c>
      <c r="G17" s="1">
        <v>0.7</v>
      </c>
      <c r="H17" s="1">
        <v>0.53</v>
      </c>
      <c r="I17" s="1">
        <v>0.43</v>
      </c>
      <c r="J17" s="1">
        <v>0.64</v>
      </c>
      <c r="K17" s="1">
        <v>0.4</v>
      </c>
      <c r="L17" s="1">
        <v>0.82</v>
      </c>
      <c r="M17" s="1">
        <v>0.6</v>
      </c>
      <c r="N17" s="1">
        <v>0.75</v>
      </c>
      <c r="O17" s="1">
        <v>0.35</v>
      </c>
      <c r="P17" s="1">
        <v>0.52</v>
      </c>
      <c r="Q17" s="1">
        <v>1</v>
      </c>
      <c r="R17" s="1">
        <v>0.81</v>
      </c>
      <c r="S17" s="1">
        <v>0.55000000000000004</v>
      </c>
    </row>
    <row r="18" spans="1:19">
      <c r="A18" t="s">
        <v>16</v>
      </c>
      <c r="B18" s="1">
        <v>0.65</v>
      </c>
      <c r="C18" s="1">
        <v>0.59</v>
      </c>
      <c r="D18" s="1">
        <v>0.52</v>
      </c>
      <c r="E18" s="1">
        <v>0.56999999999999995</v>
      </c>
      <c r="F18" s="1">
        <v>0.63</v>
      </c>
      <c r="G18" s="1">
        <v>0.63</v>
      </c>
      <c r="H18" s="1">
        <v>0.59</v>
      </c>
      <c r="I18" s="1">
        <v>0.32</v>
      </c>
      <c r="J18" s="1">
        <v>0.56999999999999995</v>
      </c>
      <c r="K18" s="1">
        <v>0.41</v>
      </c>
      <c r="L18" s="1">
        <v>0.77</v>
      </c>
      <c r="M18" s="1">
        <v>0.56000000000000005</v>
      </c>
      <c r="N18" s="1">
        <v>0.77</v>
      </c>
      <c r="O18" s="1">
        <v>0.37</v>
      </c>
      <c r="P18" s="1">
        <v>0.53</v>
      </c>
      <c r="Q18" s="1">
        <v>0.81</v>
      </c>
      <c r="R18" s="1">
        <v>1</v>
      </c>
      <c r="S18" s="1">
        <v>0.7</v>
      </c>
    </row>
    <row r="19" spans="1:19">
      <c r="A19" t="s">
        <v>17</v>
      </c>
      <c r="B19" s="1">
        <v>0.64</v>
      </c>
      <c r="C19" s="1">
        <v>0.64</v>
      </c>
      <c r="D19" s="1">
        <v>0.41</v>
      </c>
      <c r="E19" s="1">
        <v>0.56999999999999995</v>
      </c>
      <c r="F19" s="1">
        <v>0.64</v>
      </c>
      <c r="G19" s="1">
        <v>0.56000000000000005</v>
      </c>
      <c r="H19" s="1">
        <v>0.71</v>
      </c>
      <c r="I19" s="1">
        <v>0.46</v>
      </c>
      <c r="J19" s="1">
        <v>0.57999999999999996</v>
      </c>
      <c r="K19" s="1">
        <v>0.66</v>
      </c>
      <c r="L19" s="1">
        <v>0.67</v>
      </c>
      <c r="M19" s="1">
        <v>0.68</v>
      </c>
      <c r="N19" s="1">
        <v>0.56999999999999995</v>
      </c>
      <c r="O19" s="1">
        <v>0.57999999999999996</v>
      </c>
      <c r="P19" s="1">
        <v>0.56999999999999995</v>
      </c>
      <c r="Q19" s="1">
        <v>0.55000000000000004</v>
      </c>
      <c r="R19" s="1">
        <v>0.7</v>
      </c>
      <c r="S19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jeongwon</cp:lastModifiedBy>
  <dcterms:created xsi:type="dcterms:W3CDTF">2016-04-23T18:33:23Z</dcterms:created>
  <dcterms:modified xsi:type="dcterms:W3CDTF">2016-04-23T20:47:19Z</dcterms:modified>
</cp:coreProperties>
</file>