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G:\Mi unidad\Drive documents\Eafit\Septimo semestre\ANEG\S11\Reto 5\"/>
    </mc:Choice>
  </mc:AlternateContent>
  <xr:revisionPtr revIDLastSave="0" documentId="13_ncr:1_{EE647B29-E0E8-4960-901B-9375E162907D}" xr6:coauthVersionLast="47" xr6:coauthVersionMax="47" xr10:uidLastSave="{00000000-0000-0000-0000-000000000000}"/>
  <bookViews>
    <workbookView xWindow="-98" yWindow="-98" windowWidth="21795" windowHeight="12345" xr2:uid="{00000000-000D-0000-FFFF-FFFF00000000}"/>
  </bookViews>
  <sheets>
    <sheet name="Hoja 1" sheetId="1" r:id="rId1"/>
    <sheet name="Gráficos y análisi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7" i="1" l="1"/>
  <c r="M77" i="1"/>
  <c r="G77" i="1"/>
  <c r="D77" i="1"/>
  <c r="L75" i="1"/>
  <c r="I75" i="1"/>
  <c r="F75" i="1"/>
  <c r="C75" i="1"/>
  <c r="L73" i="1"/>
  <c r="I73" i="1"/>
  <c r="F73" i="1"/>
  <c r="C73" i="1"/>
  <c r="L71" i="1"/>
  <c r="I71" i="1"/>
  <c r="F71" i="1"/>
  <c r="C71" i="1"/>
  <c r="J62" i="1"/>
  <c r="G62" i="1"/>
  <c r="D62" i="1"/>
  <c r="M67" i="1"/>
  <c r="J67" i="1"/>
  <c r="G67" i="1"/>
  <c r="D67" i="1"/>
  <c r="M66" i="1"/>
  <c r="J66" i="1"/>
  <c r="G66" i="1"/>
  <c r="D66" i="1"/>
  <c r="M65" i="1"/>
  <c r="J65" i="1"/>
  <c r="G65" i="1"/>
  <c r="D65" i="1"/>
  <c r="M64" i="1"/>
  <c r="J64" i="1"/>
  <c r="G64" i="1"/>
  <c r="D64" i="1"/>
  <c r="M63" i="1"/>
  <c r="J63" i="1"/>
  <c r="G63" i="1"/>
  <c r="D63" i="1"/>
  <c r="M61" i="1"/>
  <c r="M62" i="1" s="1"/>
  <c r="J61" i="1"/>
  <c r="G61" i="1"/>
  <c r="D61" i="1"/>
  <c r="M60" i="1"/>
  <c r="J60" i="1"/>
  <c r="G60" i="1"/>
  <c r="D60" i="1"/>
  <c r="M59" i="1"/>
  <c r="J59" i="1"/>
  <c r="G59" i="1"/>
  <c r="D59" i="1"/>
  <c r="M58" i="1"/>
  <c r="J58" i="1"/>
  <c r="G58" i="1"/>
  <c r="D58" i="1"/>
  <c r="M57" i="1"/>
  <c r="J57" i="1"/>
  <c r="G57" i="1"/>
  <c r="D57" i="1"/>
  <c r="M53" i="1"/>
  <c r="M52" i="1"/>
  <c r="M51" i="1"/>
  <c r="M50" i="1"/>
  <c r="M49" i="1"/>
  <c r="M48" i="1"/>
  <c r="M47" i="1"/>
  <c r="M46" i="1"/>
  <c r="M45" i="1"/>
  <c r="M44" i="1"/>
  <c r="M43" i="1"/>
  <c r="J53" i="1"/>
  <c r="J52" i="1"/>
  <c r="J51" i="1"/>
  <c r="J50" i="1"/>
  <c r="J49" i="1"/>
  <c r="J48" i="1"/>
  <c r="J47" i="1"/>
  <c r="J46" i="1"/>
  <c r="J45" i="1"/>
  <c r="J44" i="1"/>
  <c r="J43" i="1"/>
  <c r="G53" i="1"/>
  <c r="G52" i="1"/>
  <c r="G51" i="1"/>
  <c r="G50" i="1"/>
  <c r="G49" i="1"/>
  <c r="G48" i="1"/>
  <c r="G47" i="1"/>
  <c r="G46" i="1"/>
  <c r="G45" i="1"/>
  <c r="G44" i="1"/>
  <c r="G43" i="1"/>
  <c r="D44" i="1"/>
  <c r="D45" i="1"/>
  <c r="D46" i="1"/>
  <c r="D47" i="1"/>
  <c r="D48" i="1"/>
  <c r="D49" i="1"/>
  <c r="D50" i="1"/>
  <c r="D51" i="1"/>
  <c r="D52" i="1"/>
  <c r="D53" i="1"/>
  <c r="D43" i="1"/>
</calcChain>
</file>

<file path=xl/sharedStrings.xml><?xml version="1.0" encoding="utf-8"?>
<sst xmlns="http://schemas.openxmlformats.org/spreadsheetml/2006/main" count="307" uniqueCount="147">
  <si>
    <t>oración20</t>
  </si>
  <si>
    <t>compound20</t>
  </si>
  <si>
    <t>categoría20</t>
  </si>
  <si>
    <t>oración21</t>
  </si>
  <si>
    <t>compound21</t>
  </si>
  <si>
    <t>categoría21</t>
  </si>
  <si>
    <t>oración22</t>
  </si>
  <si>
    <t>compound22</t>
  </si>
  <si>
    <t>categoría22</t>
  </si>
  <si>
    <t>oración23</t>
  </si>
  <si>
    <t>compound23</t>
  </si>
  <si>
    <t>categoría23</t>
  </si>
  <si>
    <t>Detailed Report on Colombia's Foreign Trade in 2020
1.</t>
  </si>
  <si>
    <t>Neutral</t>
  </si>
  <si>
    <t>Detailed Report on Colombia's Foreign Trade in 2021
1.</t>
  </si>
  <si>
    <t>Detailed Report on Colombia's Foreign Trade in 2022
1.</t>
  </si>
  <si>
    <t>Introduction
2020 represented a turning point for the global economy, and Colombia was no exception.</t>
  </si>
  <si>
    <t>Indiferente</t>
  </si>
  <si>
    <t>Introduction
2021 was a year of transition for the global economy and for Colombia.</t>
  </si>
  <si>
    <t>Introduction
The year 2022 marked an important milestone in Colombia's economic recovery following the impacts of the COVID-19 pandemic.</t>
  </si>
  <si>
    <t>Favorable</t>
  </si>
  <si>
    <t>The outbreak of the COVID-19 pandemic generated an unprecedented health crisis that drastically impacted supply chains, international trade relations, and domestic demand.</t>
  </si>
  <si>
    <t>Inestabilidad</t>
  </si>
  <si>
    <t>Although the COVID-19 pandemic continued to be a challenge, vaccination measures and the easing of restrictions allowed for a gradual reactivation of economic activity.</t>
  </si>
  <si>
    <t>Optimismo</t>
  </si>
  <si>
    <t>Foreign trade, as an engine of growth, played a fundamental role in this recovery.</t>
  </si>
  <si>
    <t>Convicción</t>
  </si>
  <si>
    <t xml:space="preserve">In this context, Colombian foreign trade presented a series of specific characteristics that are worth analyzing in depth.
</t>
  </si>
  <si>
    <t xml:space="preserve">In this context, Colombian foreign trade presented a series of particularities that are worth analyzing in depth.
</t>
  </si>
  <si>
    <t xml:space="preserve">However, the international context, characterized by high inflation, geopolitical conflicts, and supply chain disruptions, presented new challenges for the Colombian export sector.
</t>
  </si>
  <si>
    <t>2.</t>
  </si>
  <si>
    <t>The Impact of the COVID-19 Pandemic on Colombian Foreign Trade
The COVID-19 pandemic had a devastating effect on the Colombian economy, causing an economic contraction unprecedented since the Great Depression.</t>
  </si>
  <si>
    <t>The Residual Impact of the COVID-19 Pandemic and Economic Recovery
Although the Colombian economy began to recover in 2021, the effects of the pandemic persisted.</t>
  </si>
  <si>
    <t xml:space="preserve">The Global Scenario and its Impact on Colombia
The international environment in 2022 was characterized by:
High inflation: Global inflation, driven by factors such as supply chain disruptions and expansionary monetary policies, impacted production costs and the prices of imported products.
</t>
  </si>
  <si>
    <t>Escepticismo</t>
  </si>
  <si>
    <t xml:space="preserve">The lockdown and social distancing measures implemented by the government to contain the spread of the virus paralyzed economic activity and generated a sharp drop in demand.
</t>
  </si>
  <si>
    <t xml:space="preserve">Uncertainty, supply chain disruptions, and weak global demand continued to be factors influencing the performance of foreign trade.
</t>
  </si>
  <si>
    <t>Pesimismo</t>
  </si>
  <si>
    <t>Geopolitical uncertainty: Geopolitical conflicts, such as the war in Ukraine, generated volatility in the energy and raw materials markets, affecting the prices and availability of certain products.</t>
  </si>
  <si>
    <t>Main consequences of the pandemic on Colombian foreign trade:
Decrease in global trade:</t>
  </si>
  <si>
    <t xml:space="preserve">However, as the year progressed, a gradual recovery in exports and imports was observed, driven by:
Increased global demand:** Mass vaccination in several countries and the implementation of expansionary fiscal and monetary policies contributed to a gradual recovery in global demand.
</t>
  </si>
  <si>
    <t xml:space="preserve">Supply chain disruptions: Although an improvement was observed compared to 2021, supply chain disruptions continued to be a challenge for international trade.
</t>
  </si>
  <si>
    <t xml:space="preserve">Restrictions on the movement of people and goods, as well as border closures, caused a significant contraction in global trade, directly affecting Colombian exports and imports.
</t>
  </si>
  <si>
    <t>Economic opening:**</t>
  </si>
  <si>
    <t xml:space="preserve">These external factors influenced the performance of Colombian foreign trade, creating both opportunities and challenges.
</t>
  </si>
  <si>
    <t xml:space="preserve">Disruption of supply chains: The pandemic exposed the fragility of global supply chains, generating product shortages in some sectors and increasing production costs for Colombian companies.
</t>
  </si>
  <si>
    <t xml:space="preserve">The easing of restrictions and the reopening of key sectors of the economy boosted domestic and external economic activity.
</t>
  </si>
  <si>
    <t xml:space="preserve">3. Key Trends in Colombian Foreign Trade in 2022
Sustained Recovery: Colombian foreign trade continued its recovery process, with growth in both exports and imports.
</t>
  </si>
  <si>
    <t xml:space="preserve">Increased uncertainty: The heightened uncertainty generated by the pandemic discouraged investment and consumption, affecting demand for imported products and Colombian exports.
</t>
  </si>
  <si>
    <t xml:space="preserve">Business adaptation:** Colombian companies adapted to the new reality, implementing new technologies and business models to address the challenges posed by the pandemic.
</t>
  </si>
  <si>
    <t xml:space="preserve">Export diversification: Greater diversification was observed, with growth in exports of non-traditional products such as processed foods, chemicals, and pharmaceuticals.
</t>
  </si>
  <si>
    <t xml:space="preserve">Acceleration of e-commerce: The pandemic boosted the growth of e-commerce in Colombia, as consumers turned to online shopping to purchase goods and services, creating new opportunities for Colombian companies.
</t>
  </si>
  <si>
    <t>Consolidación</t>
  </si>
  <si>
    <t xml:space="preserve">3. Key Trends in Colombian Foreign Trade in 2021
Export recovery:** Colombian exports showed a gradual recovery throughout the year, driven by the recovery in raw material prices and higher demand for some products.
</t>
  </si>
  <si>
    <t xml:space="preserve">Strengthening e-commerce: E-commerce continued to consolidate itself as an important sales channel for Colombian companies, driven by increasing internet penetration and the use of mobile devices.
</t>
  </si>
  <si>
    <t xml:space="preserve">3. Key Trends in Colombian Foreign Trade in 2020
Declining Exports: Colombian exports contracted due to falling commodity prices, especially oil, and lower external demand, primarily in sectors such as the automotive and manufacturing sectors.
</t>
  </si>
  <si>
    <t>Import growth:**</t>
  </si>
  <si>
    <t xml:space="preserve">Greater importance of trade agreements: The trade agreements signed by Colombia, such as the Free Trade Agreement with the United States, played an important role in the recovery of foreign trade.
</t>
  </si>
  <si>
    <t>Confianza</t>
  </si>
  <si>
    <t xml:space="preserve">Decreasing Imports: Imports also declined, reflecting lower economic activity and falling investment.
</t>
  </si>
  <si>
    <t xml:space="preserve">Imports also recovered, reflecting the reactivation of domestic economic activity and increased demand for capital and consumer goods.
</t>
  </si>
  <si>
    <t xml:space="preserve">Impact of inflation: Global inflation impacted production costs and the prices of imported products, putting pressure on the competitiveness of Colombian exports.
</t>
  </si>
  <si>
    <t xml:space="preserve">Greater Dependence on Some Markets: Colombia remained dependent on the United States and the European Union as its main export destinations.
</t>
  </si>
  <si>
    <t>Diversification of the export basket:**</t>
  </si>
  <si>
    <t>4.</t>
  </si>
  <si>
    <t xml:space="preserve">Strengthening E-Commerce: As globally, e-commerce experienced significant growth in Colombia, generating new opportunities for Colombian companies.
</t>
  </si>
  <si>
    <t xml:space="preserve">Greater diversification of the Colombian export basket was observed, with growth in exports of non-traditional products such as processed foods and manufactured goods.
</t>
  </si>
  <si>
    <t>Sector Analysis
Mining and energy sector: This sector benefited from the recovery in commodity prices, especially oil and coal.</t>
  </si>
  <si>
    <t>Agro-industrial Sector as a Growth Driver</t>
  </si>
  <si>
    <t xml:space="preserve">Strengthening of e-commerce:** E-commerce continued to consolidate itself as an important sales channel for Colombian companies, driven by increasing internet penetration and the use of mobile devices.
</t>
  </si>
  <si>
    <t xml:space="preserve">However, price volatility and environmental concerns posed challenges.
</t>
  </si>
  <si>
    <t xml:space="preserve">: The agro-industrial sector showed greater resilience, with some products such as coffee and Hass avocado registering growth in their exports.
</t>
  </si>
  <si>
    <t>Greater importance of trade agreements:**</t>
  </si>
  <si>
    <t xml:space="preserve">Agroindustrial sector: The agroindustrial sector continued to perform well, thanks to global demand for food and the diversification of export supply.
</t>
  </si>
  <si>
    <t xml:space="preserve">The trade agreements signed by Colombia, such as the Free Trade Agreement with the United States, played an important role in the recovery of foreign trade.
</t>
  </si>
  <si>
    <t xml:space="preserve">Manufacturing sector: The manufacturing sector experienced a gradual recovery, driven by increased domestic and external demand, although it faced challenges related to input shortages and rising production costs.
</t>
  </si>
  <si>
    <t xml:space="preserve">Sector Analysis
Mining and Energy Sector: This sector, traditionally one of the pillars of Colombian exports, suffered a severe impact due to the drop in oil prices and lower global energy demand.
</t>
  </si>
  <si>
    <t xml:space="preserve">5. Challenges and Opportunities for the Future
Despite the recovery observed in 2022, Colombian foreign trade still faces significant challenges:
Economic uncertainty: The persistence of global inflation and geopolitical uncertainty create challenges for long-term planning.
</t>
  </si>
  <si>
    <t>Manufacturing Sector: The manufacturing sector was affected by lower domestic and external demand, especially in sectors such as automotive and textiles.</t>
  </si>
  <si>
    <t>Sector Analysis
Mining and energy sector:**</t>
  </si>
  <si>
    <t xml:space="preserve">Supply chain disruptions: Disruptions in global supply chains continue to be a challenge for Colombian companies.
</t>
  </si>
  <si>
    <t xml:space="preserve">However, some subsectors, such as pharmaceuticals and medical devices, experienced growth due to increased demand associated with the pandemic.
</t>
  </si>
  <si>
    <t xml:space="preserve">This sector benefited from the recovery in oil prices and increased global energy demand.
</t>
  </si>
  <si>
    <t>Competitiveness: The competitiveness of Colombian exports must improve to face competition from other countries.
6.</t>
  </si>
  <si>
    <t>Agroindustrial Sector:</t>
  </si>
  <si>
    <t>Agroindustrial sector:**</t>
  </si>
  <si>
    <t xml:space="preserve">Opportunities:
Digital economy: The acceleration of digitalization offers new opportunities for e-commerce and innovation.
</t>
  </si>
  <si>
    <t xml:space="preserve">Despite the adverse context, the agroindustrial sector showed greater resilience, with some products such as coffee and Hass avocado registering growth in their exports.
</t>
  </si>
  <si>
    <t xml:space="preserve">The agroindustrial sector continued to perform well, thanks to global demand for food and the diversification of the export supply.
</t>
  </si>
  <si>
    <t xml:space="preserve">Renewable energy: The transition to a more sustainable economy represents an opportunity for the development of renewable energy.
</t>
  </si>
  <si>
    <t>5. Challenges and Opportunities for the Future
The COVID-19 pandemic has highlighted the need to diversify economies, strengthen supply chains, and promote innovation.</t>
  </si>
  <si>
    <t>Manufacturing Sector:**</t>
  </si>
  <si>
    <t xml:space="preserve">Trade agreements: Existing and future trade agreements can boost Colombian exports and attract foreign investment.
</t>
  </si>
  <si>
    <t xml:space="preserve">For Colombia, the main challenges include:
Recovery of global demand: The recovery of the global economy will be essential to boosting the growth of Colombian foreign trade.
</t>
  </si>
  <si>
    <t xml:space="preserve">The manufacturing sector experienced a gradual recovery, driven by increased domestic and external demand.
</t>
  </si>
  <si>
    <t>7. Conclusions
2022 was a year of recovery for Colombian foreign trade, but also one of challenges.</t>
  </si>
  <si>
    <t xml:space="preserve">Adaptation to new technologies: The digitalization of trade and the adoption of new technologies will be key to improving the competitiveness of Colombian companies.
</t>
  </si>
  <si>
    <t>5. Challenges and Opportunities for the Future
Despite the recovery observed in 2021, Colombian foreign trade still faces significant challenges:
Economic Uncertainty:**</t>
  </si>
  <si>
    <t>The war in Ukraine, inflation, and supply chain disruptions were factors that impacted the sector's performance.</t>
  </si>
  <si>
    <t xml:space="preserve">Strengthening institutions: Building strong and transparent institutions is essential to attracting foreign investment and fostering private sector development.
</t>
  </si>
  <si>
    <t xml:space="preserve">The persistence of the pandemic and the emergence of new virus variants are generating uncertainty in the markets.
</t>
  </si>
  <si>
    <t>To consolidate this recovery and take advantage of the opportunities that arise, it is necessary to implement public policies that promote economic diversification, innovation, and the competitiveness of Colombian companies.</t>
  </si>
  <si>
    <t>6.</t>
  </si>
  <si>
    <t xml:space="preserve">Supply Chain Disruptions:** Disruptions in global supply chains continue to be a challenge for Colombian companies.
</t>
  </si>
  <si>
    <t xml:space="preserve">Opportunities:
Development of new markets: The crisis has generated new opportunities to explore new markets and diversify exports.
</t>
  </si>
  <si>
    <t>Competitiveness:**</t>
  </si>
  <si>
    <t xml:space="preserve">Promotion of local production: The pandemic has highlighted the importance of local production and food security.
</t>
  </si>
  <si>
    <t xml:space="preserve">The competitiveness of Colombian exports must improve to face competition from other countries.
</t>
  </si>
  <si>
    <t xml:space="preserve">Strengthening regional cooperation: Regional cooperation can help countries address common challenges and seize opportunities.
</t>
  </si>
  <si>
    <t xml:space="preserve">Joint activities.
</t>
  </si>
  <si>
    <t>Opportunities:
Digital Economy:**</t>
  </si>
  <si>
    <t>7. Conclusions
2020 was a year of great challenges for Colombian foreign trade.</t>
  </si>
  <si>
    <t xml:space="preserve">The acceleration of digitalization offers new opportunities for e-commerce and innovation.
</t>
  </si>
  <si>
    <t>However, it also represented an opportunity to rethink the economic development model and strengthen the economy's resilience.</t>
  </si>
  <si>
    <t>Renewable Energy:**</t>
  </si>
  <si>
    <t>The recovery of the global economy and the implementation of appropriate public policies will be essential to seize the opportunities that arise in the coming years.</t>
  </si>
  <si>
    <t xml:space="preserve">The transition to a more sustainable economy represents an opportunity for the development of renewable energy.
</t>
  </si>
  <si>
    <t>7. Conclusions
2021 was a year of recovery for Colombian foreign trade, but significant challenges remain.</t>
  </si>
  <si>
    <t>Amenaza</t>
  </si>
  <si>
    <t>Sentimientos</t>
  </si>
  <si>
    <t>Sentimientos con neutral promedio</t>
  </si>
  <si>
    <t>Nota: los spiderplot han sido realizados utilizando para el sentimiento neutral, los datos promedio de favorable e indiferente.</t>
  </si>
  <si>
    <t>Detailed Report on Colombia's Foreign Trade in 2023
1.</t>
  </si>
  <si>
    <t>Introduction
The year 2023 marked a turning point in Colombia's economic recovery following the ravages of the COVID-19 pandemic.</t>
  </si>
  <si>
    <t>However, the international context, characterized by high inflation, geopolitical conflicts, and supply chain disruptions, presented new challenges for the Colombian export sector.</t>
  </si>
  <si>
    <t xml:space="preserve">In this report, we will analyze in-depth the performance of Colombian foreign trade this year, identifying the main trends, challenges, and opportunities.
</t>
  </si>
  <si>
    <t xml:space="preserve">The Global Scenario and its Impact on Colombia
The international environment in 2023 was characterized by:
High inflation: Global inflation, driven by factors such as supply chain disruptions and expansionary monetary policies, impacted production costs and the prices of imported products.
</t>
  </si>
  <si>
    <t xml:space="preserve">Geopolitical uncertainty: Geopolitical conflicts, such as the war in Ukraine, generated volatility in the energy and raw materials markets, affecting the prices and availability of certain products.
</t>
  </si>
  <si>
    <t xml:space="preserve">Supply chain disruptions: Although an improvement was observed compared to previous years, supply chain disruptions continued to be a challenge for international trade.
</t>
  </si>
  <si>
    <t xml:space="preserve">3. Key Trends in Colombian Foreign Trade in 2023
Sustained recovery: Colombian foreign trade continued its recovery process, with growth in both exports and imports.
</t>
  </si>
  <si>
    <t xml:space="preserve">Export diversification: Greater diversification of the export basket was observed, with growth in exports of non-traditional products such as processed foods, chemicals, and pharmaceuticals.
</t>
  </si>
  <si>
    <t xml:space="preserve">Strengthening e-commerce: E-commerce continued to consolidate its position as an important sales channel for Colombian companies, driven by growing internet penetration and the use of mobile devices.
</t>
  </si>
  <si>
    <t xml:space="preserve">Greater importance of trade agreements: Trade agreements signed by Colombia, such as the Free Trade Agreement with the United States, played an important role in the recovery of foreign trade.
</t>
  </si>
  <si>
    <t xml:space="preserve">Manufacturing Sector: The manufacturing sector experienced a gradual recovery, driven by increased domestic and external demand, although it faced challenges related to input shortages and rising production costs.
</t>
  </si>
  <si>
    <t xml:space="preserve">5. Challenges and Opportunities for the Future
Despite the recovery observed in 2023, Colombian foreign trade still faces significant challenges:
Economic Uncertainty: The persistence of global inflation and geopolitical uncertainty pose challenges for long-term planning.
</t>
  </si>
  <si>
    <t xml:space="preserve">Supply Chain Disruptions: Disruptions in global supply chains continued to be a challenge for Colombian companies.
</t>
  </si>
  <si>
    <t xml:space="preserve">Opportunities:
Digital Economy: The acceleration of digitalization offers new opportunities for e-commerce and innovation.
</t>
  </si>
  <si>
    <t xml:space="preserve">Renewable Energy: The transition to a more sustainable economy represents an opportunity for the development of renewable energy.
</t>
  </si>
  <si>
    <t>7. Conclusions
2023 was a year of recovery for Colombian foreign trade, but also one of challenges.</t>
  </si>
  <si>
    <t>En 2020 se observan resultados mixtos, si bien se tiende más hacia la comunicación de sentimientos positivos, los sentimientos negativos también son significativos, un resultado curioso esque obviando los sentimientos neutrales, los sentimientos tienden a extremos, comunicandose indiferencia o favorabilidad muy poco. Los sentimientos negativos pueden ser explicados por la pandemia COVID-19 que tuvo su auge durante este año, con caidas de demanda y cierres de fronteras, mientras que los sentimientos positivos podrían explicarse por las oportunidades que presenta el comercio electrónico que aumentó enormemente y la resistencia del agro y aumento de algunos productos.</t>
  </si>
  <si>
    <t>Los datos de 2021 reflejan una gran tendencia hacia sentimientos positivos, siendo los sentimientos negativos casi inexistentes. Estos se pueden explicar por la esperanza que llega durante este año, con vacunaciones masivas, y la re-apertura económica impulsada por políticas económicas expansivas, todo esto llevó a un aumento en la demanda. sin embargo se habla de que muchos de los problemas de la pandemia continúan, por lo tanto consideror que los sentimientos de este informe son tan positivos porque se comparan con 2020 y su enorme incertidumbre y problemas, o quizás pueda haber un problema en el procesamiento de palabras.</t>
  </si>
  <si>
    <t>2022 si bien tiende hacia sentimientos positivos, la presencia de negatividad ha aumentado significativamente frente al año anterior. Esto se puede explicar por la inflación que llegó tras las políticas expansivas que se usaron en años anteriores para impulsar la economía pero que ahora han generado un aumento de precios problemático. También sucede la guerra de Ucrania que aumenta la incertidumbre política, y también trae afecciones a ciertos sectores debido a los bienes que Ucrania ya no podrá proveer como el fertilizante y el trigo. Y los sentimientos positivos vienen de el crecimiento económico que esta teniendo Colombia, recuperandose de el gran golpe que fué la Pandemia.</t>
  </si>
  <si>
    <t>2023 presenta resultados similares a 2022, sin embargo, la positividad general ha disminuido. Si bien continúa el crecimiento de importaciones y exportaciones así como la recuperación económica, la inflación esta en puntos críticos, aumentando los costos de producción y apalancamiento financiero. Además de que continúa la incertidumbre por Ucrania.</t>
  </si>
  <si>
    <t>promedio año</t>
  </si>
  <si>
    <t>max año</t>
  </si>
  <si>
    <t>min año</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</si>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</sst>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000"/>
  </numFmts>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0" fillId="3" borderId="0" xfId="0" applyFill="1"/>
    <xf numFmtId="0" fontId="1" fillId="0" borderId="1" xfId="0" applyFont="1" applyFill="1" applyBorder="1" applyAlignment="1">
      <alignment horizontal="center" vertical="top"/>
    </xf>
    <xf numFmtId="0" fontId="0" fillId="0" borderId="0" xfId="0" applyFill="1"/>
    <xf numFmtId="0" fontId="0" fillId="0" borderId="1" xfId="0" applyFill="1" applyBorder="1"/>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xf numFmtId="165"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Sentimientos 2020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radarChart>
        <c:radarStyle val="marker"/>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'Hoja 1'!$A$57:$A$67</c:f>
              <c:strCache>
                <c:ptCount val="11"/>
                <c:pt idx="0">
                  <c:v>Amenaza</c:v>
                </c:pt>
                <c:pt idx="1">
                  <c:v>Pesimismo</c:v>
                </c:pt>
                <c:pt idx="2">
                  <c:v>Inestabilidad</c:v>
                </c:pt>
                <c:pt idx="3">
                  <c:v>Escepticismo</c:v>
                </c:pt>
                <c:pt idx="4">
                  <c:v>Indiferente</c:v>
                </c:pt>
                <c:pt idx="5">
                  <c:v>Neutral</c:v>
                </c:pt>
                <c:pt idx="6">
                  <c:v>Favorable</c:v>
                </c:pt>
                <c:pt idx="7">
                  <c:v>Optimismo</c:v>
                </c:pt>
                <c:pt idx="8">
                  <c:v>Convicción</c:v>
                </c:pt>
                <c:pt idx="9">
                  <c:v>Consolidación</c:v>
                </c:pt>
                <c:pt idx="10">
                  <c:v>Confianza</c:v>
                </c:pt>
              </c:strCache>
            </c:strRef>
          </c:cat>
          <c:val>
            <c:numRef>
              <c:f>'Hoja 1'!$D$57:$D$67</c:f>
              <c:numCache>
                <c:formatCode>General</c:formatCode>
                <c:ptCount val="11"/>
                <c:pt idx="0">
                  <c:v>0</c:v>
                </c:pt>
                <c:pt idx="1">
                  <c:v>2</c:v>
                </c:pt>
                <c:pt idx="2">
                  <c:v>5</c:v>
                </c:pt>
                <c:pt idx="3">
                  <c:v>2</c:v>
                </c:pt>
                <c:pt idx="4">
                  <c:v>1</c:v>
                </c:pt>
                <c:pt idx="5">
                  <c:v>1</c:v>
                </c:pt>
                <c:pt idx="6">
                  <c:v>1</c:v>
                </c:pt>
                <c:pt idx="7">
                  <c:v>5</c:v>
                </c:pt>
                <c:pt idx="8">
                  <c:v>6</c:v>
                </c:pt>
                <c:pt idx="9">
                  <c:v>6</c:v>
                </c:pt>
                <c:pt idx="10">
                  <c:v>0</c:v>
                </c:pt>
              </c:numCache>
            </c:numRef>
          </c:val>
          <c:extLst>
            <c:ext xmlns:c16="http://schemas.microsoft.com/office/drawing/2014/chart" uri="{C3380CC4-5D6E-409C-BE32-E72D297353CC}">
              <c16:uniqueId val="{00000000-48C5-4992-9AE3-495499AD552B}"/>
            </c:ext>
          </c:extLst>
        </c:ser>
        <c:dLbls>
          <c:showLegendKey val="0"/>
          <c:showVal val="0"/>
          <c:showCatName val="0"/>
          <c:showSerName val="0"/>
          <c:showPercent val="0"/>
          <c:showBubbleSize val="0"/>
        </c:dLbls>
        <c:axId val="1437910479"/>
        <c:axId val="1437906159"/>
      </c:radarChart>
      <c:catAx>
        <c:axId val="1437910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37906159"/>
        <c:crosses val="autoZero"/>
        <c:auto val="1"/>
        <c:lblAlgn val="ctr"/>
        <c:lblOffset val="100"/>
        <c:noMultiLvlLbl val="0"/>
      </c:catAx>
      <c:valAx>
        <c:axId val="1437906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37910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Sentimientos 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radarChart>
        <c:radarStyle val="marker"/>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'Hoja 1'!$A$57:$A$67</c:f>
              <c:strCache>
                <c:ptCount val="11"/>
                <c:pt idx="0">
                  <c:v>Amenaza</c:v>
                </c:pt>
                <c:pt idx="1">
                  <c:v>Pesimismo</c:v>
                </c:pt>
                <c:pt idx="2">
                  <c:v>Inestabilidad</c:v>
                </c:pt>
                <c:pt idx="3">
                  <c:v>Escepticismo</c:v>
                </c:pt>
                <c:pt idx="4">
                  <c:v>Indiferente</c:v>
                </c:pt>
                <c:pt idx="5">
                  <c:v>Neutral</c:v>
                </c:pt>
                <c:pt idx="6">
                  <c:v>Favorable</c:v>
                </c:pt>
                <c:pt idx="7">
                  <c:v>Optimismo</c:v>
                </c:pt>
                <c:pt idx="8">
                  <c:v>Convicción</c:v>
                </c:pt>
                <c:pt idx="9">
                  <c:v>Consolidación</c:v>
                </c:pt>
                <c:pt idx="10">
                  <c:v>Confianza</c:v>
                </c:pt>
              </c:strCache>
            </c:strRef>
          </c:cat>
          <c:val>
            <c:numRef>
              <c:f>'Hoja 1'!$G$57:$G$67</c:f>
              <c:numCache>
                <c:formatCode>General</c:formatCode>
                <c:ptCount val="11"/>
                <c:pt idx="0">
                  <c:v>0</c:v>
                </c:pt>
                <c:pt idx="1">
                  <c:v>1</c:v>
                </c:pt>
                <c:pt idx="2">
                  <c:v>1</c:v>
                </c:pt>
                <c:pt idx="3">
                  <c:v>1</c:v>
                </c:pt>
                <c:pt idx="4">
                  <c:v>1</c:v>
                </c:pt>
                <c:pt idx="5">
                  <c:v>3</c:v>
                </c:pt>
                <c:pt idx="6">
                  <c:v>5</c:v>
                </c:pt>
                <c:pt idx="7">
                  <c:v>7</c:v>
                </c:pt>
                <c:pt idx="8">
                  <c:v>6</c:v>
                </c:pt>
                <c:pt idx="9">
                  <c:v>3</c:v>
                </c:pt>
                <c:pt idx="10">
                  <c:v>1</c:v>
                </c:pt>
              </c:numCache>
            </c:numRef>
          </c:val>
          <c:extLst>
            <c:ext xmlns:c16="http://schemas.microsoft.com/office/drawing/2014/chart" uri="{C3380CC4-5D6E-409C-BE32-E72D297353CC}">
              <c16:uniqueId val="{00000000-786E-4050-8B81-63AA6F57CB1A}"/>
            </c:ext>
          </c:extLst>
        </c:ser>
        <c:dLbls>
          <c:showLegendKey val="0"/>
          <c:showVal val="0"/>
          <c:showCatName val="0"/>
          <c:showSerName val="0"/>
          <c:showPercent val="0"/>
          <c:showBubbleSize val="0"/>
        </c:dLbls>
        <c:axId val="1437896079"/>
        <c:axId val="1437896559"/>
      </c:radarChart>
      <c:catAx>
        <c:axId val="143789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37896559"/>
        <c:crosses val="autoZero"/>
        <c:auto val="1"/>
        <c:lblAlgn val="ctr"/>
        <c:lblOffset val="100"/>
        <c:noMultiLvlLbl val="0"/>
      </c:catAx>
      <c:valAx>
        <c:axId val="1437896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43789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Sentimientos</a:t>
            </a:r>
            <a:r>
              <a:rPr lang="es-CO" baseline="0"/>
              <a:t> 2022</a:t>
            </a:r>
            <a:endParaRPr lang="es-C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radarChart>
        <c:radarStyle val="marker"/>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'Hoja 1'!$A$57:$A$67</c:f>
              <c:strCache>
                <c:ptCount val="11"/>
                <c:pt idx="0">
                  <c:v>Amenaza</c:v>
                </c:pt>
                <c:pt idx="1">
                  <c:v>Pesimismo</c:v>
                </c:pt>
                <c:pt idx="2">
                  <c:v>Inestabilidad</c:v>
                </c:pt>
                <c:pt idx="3">
                  <c:v>Escepticismo</c:v>
                </c:pt>
                <c:pt idx="4">
                  <c:v>Indiferente</c:v>
                </c:pt>
                <c:pt idx="5">
                  <c:v>Neutral</c:v>
                </c:pt>
                <c:pt idx="6">
                  <c:v>Favorable</c:v>
                </c:pt>
                <c:pt idx="7">
                  <c:v>Optimismo</c:v>
                </c:pt>
                <c:pt idx="8">
                  <c:v>Convicción</c:v>
                </c:pt>
                <c:pt idx="9">
                  <c:v>Consolidación</c:v>
                </c:pt>
                <c:pt idx="10">
                  <c:v>Confianza</c:v>
                </c:pt>
              </c:strCache>
            </c:strRef>
          </c:cat>
          <c:val>
            <c:numRef>
              <c:f>'Hoja 1'!$J$57:$J$67</c:f>
              <c:numCache>
                <c:formatCode>General</c:formatCode>
                <c:ptCount val="11"/>
                <c:pt idx="0">
                  <c:v>0</c:v>
                </c:pt>
                <c:pt idx="1">
                  <c:v>1</c:v>
                </c:pt>
                <c:pt idx="2">
                  <c:v>3</c:v>
                </c:pt>
                <c:pt idx="3">
                  <c:v>1</c:v>
                </c:pt>
                <c:pt idx="4">
                  <c:v>2</c:v>
                </c:pt>
                <c:pt idx="5">
                  <c:v>2.5</c:v>
                </c:pt>
                <c:pt idx="6">
                  <c:v>3</c:v>
                </c:pt>
                <c:pt idx="7">
                  <c:v>3</c:v>
                </c:pt>
                <c:pt idx="8">
                  <c:v>5</c:v>
                </c:pt>
                <c:pt idx="9">
                  <c:v>4</c:v>
                </c:pt>
                <c:pt idx="10">
                  <c:v>1</c:v>
                </c:pt>
              </c:numCache>
            </c:numRef>
          </c:val>
          <c:extLst>
            <c:ext xmlns:c16="http://schemas.microsoft.com/office/drawing/2014/chart" uri="{C3380CC4-5D6E-409C-BE32-E72D297353CC}">
              <c16:uniqueId val="{00000000-E270-4D2C-A9F3-5F5E07E196D7}"/>
            </c:ext>
          </c:extLst>
        </c:ser>
        <c:dLbls>
          <c:showLegendKey val="0"/>
          <c:showVal val="0"/>
          <c:showCatName val="0"/>
          <c:showSerName val="0"/>
          <c:showPercent val="0"/>
          <c:showBubbleSize val="0"/>
        </c:dLbls>
        <c:axId val="1713281983"/>
        <c:axId val="1713278623"/>
      </c:radarChart>
      <c:catAx>
        <c:axId val="1713281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13278623"/>
        <c:crosses val="autoZero"/>
        <c:auto val="1"/>
        <c:lblAlgn val="ctr"/>
        <c:lblOffset val="100"/>
        <c:noMultiLvlLbl val="0"/>
      </c:catAx>
      <c:valAx>
        <c:axId val="1713278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132819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Sentimientos 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radarChart>
        <c:radarStyle val="marker"/>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'Hoja 1'!$A$57:$A$67</c:f>
              <c:strCache>
                <c:ptCount val="11"/>
                <c:pt idx="0">
                  <c:v>Amenaza</c:v>
                </c:pt>
                <c:pt idx="1">
                  <c:v>Pesimismo</c:v>
                </c:pt>
                <c:pt idx="2">
                  <c:v>Inestabilidad</c:v>
                </c:pt>
                <c:pt idx="3">
                  <c:v>Escepticismo</c:v>
                </c:pt>
                <c:pt idx="4">
                  <c:v>Indiferente</c:v>
                </c:pt>
                <c:pt idx="5">
                  <c:v>Neutral</c:v>
                </c:pt>
                <c:pt idx="6">
                  <c:v>Favorable</c:v>
                </c:pt>
                <c:pt idx="7">
                  <c:v>Optimismo</c:v>
                </c:pt>
                <c:pt idx="8">
                  <c:v>Convicción</c:v>
                </c:pt>
                <c:pt idx="9">
                  <c:v>Consolidación</c:v>
                </c:pt>
                <c:pt idx="10">
                  <c:v>Confianza</c:v>
                </c:pt>
              </c:strCache>
            </c:strRef>
          </c:cat>
          <c:val>
            <c:numRef>
              <c:f>'Hoja 1'!$M$57:$M$67</c:f>
              <c:numCache>
                <c:formatCode>General</c:formatCode>
                <c:ptCount val="11"/>
                <c:pt idx="0">
                  <c:v>0</c:v>
                </c:pt>
                <c:pt idx="1">
                  <c:v>1</c:v>
                </c:pt>
                <c:pt idx="2">
                  <c:v>3</c:v>
                </c:pt>
                <c:pt idx="3">
                  <c:v>1</c:v>
                </c:pt>
                <c:pt idx="4">
                  <c:v>2</c:v>
                </c:pt>
                <c:pt idx="5">
                  <c:v>2.5</c:v>
                </c:pt>
                <c:pt idx="6">
                  <c:v>3</c:v>
                </c:pt>
                <c:pt idx="7">
                  <c:v>3</c:v>
                </c:pt>
                <c:pt idx="8">
                  <c:v>4</c:v>
                </c:pt>
                <c:pt idx="9">
                  <c:v>4</c:v>
                </c:pt>
                <c:pt idx="10">
                  <c:v>1</c:v>
                </c:pt>
              </c:numCache>
            </c:numRef>
          </c:val>
          <c:extLst>
            <c:ext xmlns:c16="http://schemas.microsoft.com/office/drawing/2014/chart" uri="{C3380CC4-5D6E-409C-BE32-E72D297353CC}">
              <c16:uniqueId val="{00000000-D165-4650-AAE1-F68C65171EB2}"/>
            </c:ext>
          </c:extLst>
        </c:ser>
        <c:dLbls>
          <c:showLegendKey val="0"/>
          <c:showVal val="0"/>
          <c:showCatName val="0"/>
          <c:showSerName val="0"/>
          <c:showPercent val="0"/>
          <c:showBubbleSize val="0"/>
        </c:dLbls>
        <c:axId val="1713277663"/>
        <c:axId val="1713288703"/>
      </c:radarChart>
      <c:catAx>
        <c:axId val="1713277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13288703"/>
        <c:crosses val="autoZero"/>
        <c:auto val="1"/>
        <c:lblAlgn val="ctr"/>
        <c:lblOffset val="100"/>
        <c:noMultiLvlLbl val="0"/>
      </c:catAx>
      <c:valAx>
        <c:axId val="1713288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132776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Sentimientos 2020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'Hoja 1'!$A$43:$A$53</c:f>
              <c:strCache>
                <c:ptCount val="11"/>
                <c:pt idx="0">
                  <c:v>Amenaza</c:v>
                </c:pt>
                <c:pt idx="1">
                  <c:v>Pesimismo</c:v>
                </c:pt>
                <c:pt idx="2">
                  <c:v>Inestabilidad</c:v>
                </c:pt>
                <c:pt idx="3">
                  <c:v>Escepticismo</c:v>
                </c:pt>
                <c:pt idx="4">
                  <c:v>Indiferente</c:v>
                </c:pt>
                <c:pt idx="5">
                  <c:v>Neutral</c:v>
                </c:pt>
                <c:pt idx="6">
                  <c:v>Favorable</c:v>
                </c:pt>
                <c:pt idx="7">
                  <c:v>Optimismo</c:v>
                </c:pt>
                <c:pt idx="8">
                  <c:v>Convicción</c:v>
                </c:pt>
                <c:pt idx="9">
                  <c:v>Consolidación</c:v>
                </c:pt>
                <c:pt idx="10">
                  <c:v>Confianza</c:v>
                </c:pt>
              </c:strCache>
            </c:strRef>
          </c:cat>
          <c:val>
            <c:numRef>
              <c:f>'Hoja 1'!$D$43:$D$53</c:f>
              <c:numCache>
                <c:formatCode>General</c:formatCode>
                <c:ptCount val="11"/>
                <c:pt idx="0">
                  <c:v>0</c:v>
                </c:pt>
                <c:pt idx="1">
                  <c:v>2</c:v>
                </c:pt>
                <c:pt idx="2">
                  <c:v>5</c:v>
                </c:pt>
                <c:pt idx="3">
                  <c:v>2</c:v>
                </c:pt>
                <c:pt idx="4">
                  <c:v>1</c:v>
                </c:pt>
                <c:pt idx="5">
                  <c:v>8</c:v>
                </c:pt>
                <c:pt idx="6">
                  <c:v>1</c:v>
                </c:pt>
                <c:pt idx="7">
                  <c:v>5</c:v>
                </c:pt>
                <c:pt idx="8">
                  <c:v>6</c:v>
                </c:pt>
                <c:pt idx="9">
                  <c:v>6</c:v>
                </c:pt>
                <c:pt idx="10">
                  <c:v>0</c:v>
                </c:pt>
              </c:numCache>
            </c:numRef>
          </c:val>
          <c:extLst>
            <c:ext xmlns:c16="http://schemas.microsoft.com/office/drawing/2014/chart" uri="{C3380CC4-5D6E-409C-BE32-E72D297353CC}">
              <c16:uniqueId val="{00000000-3D54-4C0E-8AD4-D76E8743149A}"/>
            </c:ext>
          </c:extLst>
        </c:ser>
        <c:dLbls>
          <c:showLegendKey val="0"/>
          <c:showVal val="0"/>
          <c:showCatName val="0"/>
          <c:showSerName val="0"/>
          <c:showPercent val="0"/>
          <c:showBubbleSize val="0"/>
        </c:dLbls>
        <c:gapWidth val="219"/>
        <c:overlap val="-27"/>
        <c:axId val="1713305983"/>
        <c:axId val="1713314623"/>
      </c:barChart>
      <c:catAx>
        <c:axId val="171330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13314623"/>
        <c:crosses val="autoZero"/>
        <c:auto val="1"/>
        <c:lblAlgn val="ctr"/>
        <c:lblOffset val="100"/>
        <c:noMultiLvlLbl val="0"/>
      </c:catAx>
      <c:valAx>
        <c:axId val="1713314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133059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Sentimientos 2021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'Hoja 1'!$A$43:$A$53</c:f>
              <c:strCache>
                <c:ptCount val="11"/>
                <c:pt idx="0">
                  <c:v>Amenaza</c:v>
                </c:pt>
                <c:pt idx="1">
                  <c:v>Pesimismo</c:v>
                </c:pt>
                <c:pt idx="2">
                  <c:v>Inestabilidad</c:v>
                </c:pt>
                <c:pt idx="3">
                  <c:v>Escepticismo</c:v>
                </c:pt>
                <c:pt idx="4">
                  <c:v>Indiferente</c:v>
                </c:pt>
                <c:pt idx="5">
                  <c:v>Neutral</c:v>
                </c:pt>
                <c:pt idx="6">
                  <c:v>Favorable</c:v>
                </c:pt>
                <c:pt idx="7">
                  <c:v>Optimismo</c:v>
                </c:pt>
                <c:pt idx="8">
                  <c:v>Convicción</c:v>
                </c:pt>
                <c:pt idx="9">
                  <c:v>Consolidación</c:v>
                </c:pt>
                <c:pt idx="10">
                  <c:v>Confianza</c:v>
                </c:pt>
              </c:strCache>
            </c:strRef>
          </c:cat>
          <c:val>
            <c:numRef>
              <c:f>'Hoja 1'!$G$43:$G$53</c:f>
              <c:numCache>
                <c:formatCode>General</c:formatCode>
                <c:ptCount val="11"/>
                <c:pt idx="0">
                  <c:v>0</c:v>
                </c:pt>
                <c:pt idx="1">
                  <c:v>1</c:v>
                </c:pt>
                <c:pt idx="2">
                  <c:v>1</c:v>
                </c:pt>
                <c:pt idx="3">
                  <c:v>1</c:v>
                </c:pt>
                <c:pt idx="4">
                  <c:v>1</c:v>
                </c:pt>
                <c:pt idx="5">
                  <c:v>13</c:v>
                </c:pt>
                <c:pt idx="6">
                  <c:v>5</c:v>
                </c:pt>
                <c:pt idx="7">
                  <c:v>7</c:v>
                </c:pt>
                <c:pt idx="8">
                  <c:v>6</c:v>
                </c:pt>
                <c:pt idx="9">
                  <c:v>3</c:v>
                </c:pt>
                <c:pt idx="10">
                  <c:v>1</c:v>
                </c:pt>
              </c:numCache>
            </c:numRef>
          </c:val>
          <c:extLst>
            <c:ext xmlns:c16="http://schemas.microsoft.com/office/drawing/2014/chart" uri="{C3380CC4-5D6E-409C-BE32-E72D297353CC}">
              <c16:uniqueId val="{00000000-1175-4C3C-83BD-A3462FFDDFBD}"/>
            </c:ext>
          </c:extLst>
        </c:ser>
        <c:dLbls>
          <c:showLegendKey val="0"/>
          <c:showVal val="0"/>
          <c:showCatName val="0"/>
          <c:showSerName val="0"/>
          <c:showPercent val="0"/>
          <c:showBubbleSize val="0"/>
        </c:dLbls>
        <c:gapWidth val="219"/>
        <c:overlap val="-27"/>
        <c:axId val="1713293503"/>
        <c:axId val="1713295903"/>
      </c:barChart>
      <c:catAx>
        <c:axId val="1713293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13295903"/>
        <c:crosses val="autoZero"/>
        <c:auto val="1"/>
        <c:lblAlgn val="ctr"/>
        <c:lblOffset val="100"/>
        <c:noMultiLvlLbl val="0"/>
      </c:catAx>
      <c:valAx>
        <c:axId val="171329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132935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Sentimientos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'Hoja 1'!$A$43:$A$53</c:f>
              <c:strCache>
                <c:ptCount val="11"/>
                <c:pt idx="0">
                  <c:v>Amenaza</c:v>
                </c:pt>
                <c:pt idx="1">
                  <c:v>Pesimismo</c:v>
                </c:pt>
                <c:pt idx="2">
                  <c:v>Inestabilidad</c:v>
                </c:pt>
                <c:pt idx="3">
                  <c:v>Escepticismo</c:v>
                </c:pt>
                <c:pt idx="4">
                  <c:v>Indiferente</c:v>
                </c:pt>
                <c:pt idx="5">
                  <c:v>Neutral</c:v>
                </c:pt>
                <c:pt idx="6">
                  <c:v>Favorable</c:v>
                </c:pt>
                <c:pt idx="7">
                  <c:v>Optimismo</c:v>
                </c:pt>
                <c:pt idx="8">
                  <c:v>Convicción</c:v>
                </c:pt>
                <c:pt idx="9">
                  <c:v>Consolidación</c:v>
                </c:pt>
                <c:pt idx="10">
                  <c:v>Confianza</c:v>
                </c:pt>
              </c:strCache>
            </c:strRef>
          </c:cat>
          <c:val>
            <c:numRef>
              <c:f>'Hoja 1'!$J$43:$J$53</c:f>
              <c:numCache>
                <c:formatCode>General</c:formatCode>
                <c:ptCount val="11"/>
                <c:pt idx="0">
                  <c:v>0</c:v>
                </c:pt>
                <c:pt idx="1">
                  <c:v>1</c:v>
                </c:pt>
                <c:pt idx="2">
                  <c:v>3</c:v>
                </c:pt>
                <c:pt idx="3">
                  <c:v>1</c:v>
                </c:pt>
                <c:pt idx="4">
                  <c:v>2</c:v>
                </c:pt>
                <c:pt idx="5">
                  <c:v>5</c:v>
                </c:pt>
                <c:pt idx="6">
                  <c:v>3</c:v>
                </c:pt>
                <c:pt idx="7">
                  <c:v>3</c:v>
                </c:pt>
                <c:pt idx="8">
                  <c:v>5</c:v>
                </c:pt>
                <c:pt idx="9">
                  <c:v>4</c:v>
                </c:pt>
                <c:pt idx="10">
                  <c:v>1</c:v>
                </c:pt>
              </c:numCache>
            </c:numRef>
          </c:val>
          <c:extLst>
            <c:ext xmlns:c16="http://schemas.microsoft.com/office/drawing/2014/chart" uri="{C3380CC4-5D6E-409C-BE32-E72D297353CC}">
              <c16:uniqueId val="{00000000-1B69-4CF4-88DB-5E319570CB57}"/>
            </c:ext>
          </c:extLst>
        </c:ser>
        <c:dLbls>
          <c:showLegendKey val="0"/>
          <c:showVal val="0"/>
          <c:showCatName val="0"/>
          <c:showSerName val="0"/>
          <c:showPercent val="0"/>
          <c:showBubbleSize val="0"/>
        </c:dLbls>
        <c:gapWidth val="219"/>
        <c:overlap val="-27"/>
        <c:axId val="1713311263"/>
        <c:axId val="1713317983"/>
      </c:barChart>
      <c:catAx>
        <c:axId val="1713311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13317983"/>
        <c:crosses val="autoZero"/>
        <c:auto val="1"/>
        <c:lblAlgn val="ctr"/>
        <c:lblOffset val="100"/>
        <c:noMultiLvlLbl val="0"/>
      </c:catAx>
      <c:valAx>
        <c:axId val="1713317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133112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Sentimientos 2023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'Hoja 1'!$A$43:$A$53</c:f>
              <c:strCache>
                <c:ptCount val="11"/>
                <c:pt idx="0">
                  <c:v>Amenaza</c:v>
                </c:pt>
                <c:pt idx="1">
                  <c:v>Pesimismo</c:v>
                </c:pt>
                <c:pt idx="2">
                  <c:v>Inestabilidad</c:v>
                </c:pt>
                <c:pt idx="3">
                  <c:v>Escepticismo</c:v>
                </c:pt>
                <c:pt idx="4">
                  <c:v>Indiferente</c:v>
                </c:pt>
                <c:pt idx="5">
                  <c:v>Neutral</c:v>
                </c:pt>
                <c:pt idx="6">
                  <c:v>Favorable</c:v>
                </c:pt>
                <c:pt idx="7">
                  <c:v>Optimismo</c:v>
                </c:pt>
                <c:pt idx="8">
                  <c:v>Convicción</c:v>
                </c:pt>
                <c:pt idx="9">
                  <c:v>Consolidación</c:v>
                </c:pt>
                <c:pt idx="10">
                  <c:v>Confianza</c:v>
                </c:pt>
              </c:strCache>
            </c:strRef>
          </c:cat>
          <c:val>
            <c:numRef>
              <c:f>'Hoja 1'!$M$43:$M$53</c:f>
              <c:numCache>
                <c:formatCode>General</c:formatCode>
                <c:ptCount val="11"/>
                <c:pt idx="0">
                  <c:v>0</c:v>
                </c:pt>
                <c:pt idx="1">
                  <c:v>1</c:v>
                </c:pt>
                <c:pt idx="2">
                  <c:v>3</c:v>
                </c:pt>
                <c:pt idx="3">
                  <c:v>1</c:v>
                </c:pt>
                <c:pt idx="4">
                  <c:v>2</c:v>
                </c:pt>
                <c:pt idx="5">
                  <c:v>6</c:v>
                </c:pt>
                <c:pt idx="6">
                  <c:v>3</c:v>
                </c:pt>
                <c:pt idx="7">
                  <c:v>3</c:v>
                </c:pt>
                <c:pt idx="8">
                  <c:v>4</c:v>
                </c:pt>
                <c:pt idx="9">
                  <c:v>4</c:v>
                </c:pt>
                <c:pt idx="10">
                  <c:v>1</c:v>
                </c:pt>
              </c:numCache>
            </c:numRef>
          </c:val>
          <c:extLst>
            <c:ext xmlns:c16="http://schemas.microsoft.com/office/drawing/2014/chart" uri="{C3380CC4-5D6E-409C-BE32-E72D297353CC}">
              <c16:uniqueId val="{00000000-E2ED-47C1-B2D4-405CAB289F22}"/>
            </c:ext>
          </c:extLst>
        </c:ser>
        <c:dLbls>
          <c:showLegendKey val="0"/>
          <c:showVal val="0"/>
          <c:showCatName val="0"/>
          <c:showSerName val="0"/>
          <c:showPercent val="0"/>
          <c:showBubbleSize val="0"/>
        </c:dLbls>
        <c:gapWidth val="219"/>
        <c:overlap val="-27"/>
        <c:axId val="1713313663"/>
        <c:axId val="1713308383"/>
      </c:barChart>
      <c:catAx>
        <c:axId val="1713313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13308383"/>
        <c:crosses val="autoZero"/>
        <c:auto val="1"/>
        <c:lblAlgn val="ctr"/>
        <c:lblOffset val="100"/>
        <c:noMultiLvlLbl val="0"/>
      </c:catAx>
      <c:valAx>
        <c:axId val="1713308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71331366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5624</xdr:colOff>
      <xdr:row>14</xdr:row>
      <xdr:rowOff>167367</xdr:rowOff>
    </xdr:to>
    <xdr:graphicFrame macro="">
      <xdr:nvGraphicFramePr>
        <xdr:cNvPr id="2" name="Gráfico 1">
          <a:extLst>
            <a:ext uri="{FF2B5EF4-FFF2-40B4-BE49-F238E27FC236}">
              <a16:creationId xmlns:a16="http://schemas.microsoft.com/office/drawing/2014/main" id="{BE901786-10C7-4674-B233-98DB2B0A7F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172812</xdr:colOff>
      <xdr:row>0</xdr:row>
      <xdr:rowOff>14345</xdr:rowOff>
    </xdr:from>
    <xdr:to>
      <xdr:col>12</xdr:col>
      <xdr:colOff>164805</xdr:colOff>
      <xdr:row>14</xdr:row>
      <xdr:rowOff>153491</xdr:rowOff>
    </xdr:to>
    <xdr:graphicFrame macro="">
      <xdr:nvGraphicFramePr>
        <xdr:cNvPr id="3" name="Gráfico 2">
          <a:extLst>
            <a:ext uri="{FF2B5EF4-FFF2-40B4-BE49-F238E27FC236}">
              <a16:creationId xmlns:a16="http://schemas.microsoft.com/office/drawing/2014/main" id="{65D000DE-EFD7-4DA7-8346-0ED00C050C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360139</xdr:colOff>
      <xdr:row>0</xdr:row>
      <xdr:rowOff>9933</xdr:rowOff>
    </xdr:from>
    <xdr:to>
      <xdr:col>18</xdr:col>
      <xdr:colOff>362193</xdr:colOff>
      <xdr:row>14</xdr:row>
      <xdr:rowOff>175426</xdr:rowOff>
    </xdr:to>
    <xdr:graphicFrame macro="">
      <xdr:nvGraphicFramePr>
        <xdr:cNvPr id="4" name="Gráfico 3">
          <a:extLst>
            <a:ext uri="{FF2B5EF4-FFF2-40B4-BE49-F238E27FC236}">
              <a16:creationId xmlns:a16="http://schemas.microsoft.com/office/drawing/2014/main" id="{E7C03D22-D83D-448F-B16F-3605699EF0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618472</xdr:colOff>
      <xdr:row>0</xdr:row>
      <xdr:rowOff>15101</xdr:rowOff>
    </xdr:from>
    <xdr:to>
      <xdr:col>24</xdr:col>
      <xdr:colOff>611734</xdr:colOff>
      <xdr:row>15</xdr:row>
      <xdr:rowOff>14094</xdr:rowOff>
    </xdr:to>
    <xdr:graphicFrame macro="">
      <xdr:nvGraphicFramePr>
        <xdr:cNvPr id="5" name="Gráfico 4">
          <a:extLst>
            <a:ext uri="{FF2B5EF4-FFF2-40B4-BE49-F238E27FC236}">
              <a16:creationId xmlns:a16="http://schemas.microsoft.com/office/drawing/2014/main" id="{4B48BAB3-9EDA-4D65-80CD-AE219D7D47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6262</xdr:colOff>
      <xdr:row>15</xdr:row>
      <xdr:rowOff>163555</xdr:rowOff>
    </xdr:from>
    <xdr:to>
      <xdr:col>5</xdr:col>
      <xdr:colOff>760467</xdr:colOff>
      <xdr:row>31</xdr:row>
      <xdr:rowOff>13591</xdr:rowOff>
    </xdr:to>
    <xdr:graphicFrame macro="">
      <xdr:nvGraphicFramePr>
        <xdr:cNvPr id="6" name="Gráfico 5">
          <a:extLst>
            <a:ext uri="{FF2B5EF4-FFF2-40B4-BE49-F238E27FC236}">
              <a16:creationId xmlns:a16="http://schemas.microsoft.com/office/drawing/2014/main" id="{EC6924FE-3E45-4C92-B23F-8970F15CD6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159815</xdr:colOff>
      <xdr:row>15</xdr:row>
      <xdr:rowOff>157950</xdr:rowOff>
    </xdr:from>
    <xdr:to>
      <xdr:col>12</xdr:col>
      <xdr:colOff>152182</xdr:colOff>
      <xdr:row>31</xdr:row>
      <xdr:rowOff>7986</xdr:rowOff>
    </xdr:to>
    <xdr:graphicFrame macro="">
      <xdr:nvGraphicFramePr>
        <xdr:cNvPr id="7" name="Gráfico 6">
          <a:extLst>
            <a:ext uri="{FF2B5EF4-FFF2-40B4-BE49-F238E27FC236}">
              <a16:creationId xmlns:a16="http://schemas.microsoft.com/office/drawing/2014/main" id="{43E077F4-9D9E-4EEC-A884-7BD51E8826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320270</xdr:colOff>
      <xdr:row>16</xdr:row>
      <xdr:rowOff>4991</xdr:rowOff>
    </xdr:from>
    <xdr:to>
      <xdr:col>18</xdr:col>
      <xdr:colOff>312312</xdr:colOff>
      <xdr:row>31</xdr:row>
      <xdr:rowOff>36164</xdr:rowOff>
    </xdr:to>
    <xdr:graphicFrame macro="">
      <xdr:nvGraphicFramePr>
        <xdr:cNvPr id="8" name="Gráfico 7">
          <a:extLst>
            <a:ext uri="{FF2B5EF4-FFF2-40B4-BE49-F238E27FC236}">
              <a16:creationId xmlns:a16="http://schemas.microsoft.com/office/drawing/2014/main" id="{67C65984-33D9-4EFE-BC5D-870994EED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599461</xdr:colOff>
      <xdr:row>16</xdr:row>
      <xdr:rowOff>7091</xdr:rowOff>
    </xdr:from>
    <xdr:to>
      <xdr:col>24</xdr:col>
      <xdr:colOff>635190</xdr:colOff>
      <xdr:row>30</xdr:row>
      <xdr:rowOff>177056</xdr:rowOff>
    </xdr:to>
    <xdr:graphicFrame macro="">
      <xdr:nvGraphicFramePr>
        <xdr:cNvPr id="9" name="Gráfico 8">
          <a:extLst>
            <a:ext uri="{FF2B5EF4-FFF2-40B4-BE49-F238E27FC236}">
              <a16:creationId xmlns:a16="http://schemas.microsoft.com/office/drawing/2014/main" id="{37A1BEB4-FABF-40C8-B4C6-0A3CC84470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7"/>
  <sheetViews>
    <sheetView tabSelected="1" topLeftCell="A59" zoomScale="98" zoomScaleNormal="85" workbookViewId="0">
      <selection activeCell="B60" sqref="B60"/>
    </sheetView>
  </sheetViews>
  <sheetFormatPr baseColWidth="10" defaultColWidth="9.06640625" defaultRowHeight="14.25" x14ac:dyDescent="0.45"/>
  <cols>
    <col min="2" max="3" width="9.06640625" style="6"/>
    <col min="4" max="4" width="11.59765625" style="6" bestFit="1" customWidth="1"/>
    <col min="5" max="5" width="9.06640625" style="6"/>
    <col min="6" max="6" width="11.53125" style="6" bestFit="1" customWidth="1"/>
    <col min="7" max="9" width="9.06640625" style="6"/>
    <col min="10" max="10" width="11.59765625" style="6" bestFit="1" customWidth="1"/>
    <col min="11" max="11" width="9.06640625" style="6"/>
    <col min="12" max="12" width="11.53125" style="6" bestFit="1" customWidth="1"/>
    <col min="13" max="13" width="11.59765625" style="6" bestFit="1" customWidth="1"/>
  </cols>
  <sheetData>
    <row r="1" spans="1:13" x14ac:dyDescent="0.45">
      <c r="B1" s="5" t="s">
        <v>0</v>
      </c>
      <c r="C1" s="2" t="s">
        <v>1</v>
      </c>
      <c r="D1" s="2" t="s">
        <v>2</v>
      </c>
      <c r="E1" s="5" t="s">
        <v>3</v>
      </c>
      <c r="F1" s="2" t="s">
        <v>4</v>
      </c>
      <c r="G1" s="2" t="s">
        <v>5</v>
      </c>
      <c r="H1" s="5" t="s">
        <v>6</v>
      </c>
      <c r="I1" s="2" t="s">
        <v>7</v>
      </c>
      <c r="J1" s="2" t="s">
        <v>8</v>
      </c>
      <c r="K1" s="5" t="s">
        <v>9</v>
      </c>
      <c r="L1" s="2" t="s">
        <v>10</v>
      </c>
      <c r="M1" s="2" t="s">
        <v>11</v>
      </c>
    </row>
    <row r="2" spans="1:13" x14ac:dyDescent="0.45">
      <c r="A2" s="1">
        <v>0</v>
      </c>
      <c r="B2" s="6" t="s">
        <v>12</v>
      </c>
      <c r="C2" s="3">
        <v>0</v>
      </c>
      <c r="D2" s="3" t="s">
        <v>13</v>
      </c>
      <c r="E2" s="6" t="s">
        <v>14</v>
      </c>
      <c r="F2" s="3">
        <v>0</v>
      </c>
      <c r="G2" s="3" t="s">
        <v>13</v>
      </c>
      <c r="H2" s="6" t="s">
        <v>15</v>
      </c>
      <c r="I2" s="3">
        <v>0</v>
      </c>
      <c r="J2" s="3" t="s">
        <v>13</v>
      </c>
      <c r="K2" s="17" t="s">
        <v>122</v>
      </c>
      <c r="L2" s="3">
        <v>0</v>
      </c>
      <c r="M2" s="3" t="s">
        <v>13</v>
      </c>
    </row>
    <row r="3" spans="1:13" x14ac:dyDescent="0.45">
      <c r="A3" s="1">
        <v>1</v>
      </c>
      <c r="B3" s="6" t="s">
        <v>16</v>
      </c>
      <c r="C3" s="3">
        <v>-0.29599999999999999</v>
      </c>
      <c r="D3" s="3" t="s">
        <v>17</v>
      </c>
      <c r="E3" s="6" t="s">
        <v>18</v>
      </c>
      <c r="F3" s="3">
        <v>0</v>
      </c>
      <c r="G3" s="3" t="s">
        <v>13</v>
      </c>
      <c r="H3" s="6" t="s">
        <v>19</v>
      </c>
      <c r="I3" s="3">
        <v>0.20230000000000001</v>
      </c>
      <c r="J3" s="3" t="s">
        <v>20</v>
      </c>
      <c r="K3" s="17" t="s">
        <v>123</v>
      </c>
      <c r="L3" s="3">
        <v>0</v>
      </c>
      <c r="M3" s="3" t="s">
        <v>13</v>
      </c>
    </row>
    <row r="4" spans="1:13" x14ac:dyDescent="0.45">
      <c r="A4" s="1">
        <v>2</v>
      </c>
      <c r="B4" s="6" t="s">
        <v>21</v>
      </c>
      <c r="C4" s="3">
        <v>-0.68079999999999996</v>
      </c>
      <c r="D4" s="3" t="s">
        <v>22</v>
      </c>
      <c r="E4" s="6" t="s">
        <v>23</v>
      </c>
      <c r="F4" s="3">
        <v>0.31819999999999998</v>
      </c>
      <c r="G4" s="3" t="s">
        <v>24</v>
      </c>
      <c r="H4" s="6" t="s">
        <v>25</v>
      </c>
      <c r="I4" s="3">
        <v>0.61240000000000006</v>
      </c>
      <c r="J4" s="3" t="s">
        <v>26</v>
      </c>
      <c r="K4" s="17" t="s">
        <v>124</v>
      </c>
      <c r="L4" s="3">
        <v>-0.57189999999999996</v>
      </c>
      <c r="M4" s="3" t="s">
        <v>22</v>
      </c>
    </row>
    <row r="5" spans="1:13" x14ac:dyDescent="0.45">
      <c r="A5" s="1">
        <v>3</v>
      </c>
      <c r="B5" s="6" t="s">
        <v>27</v>
      </c>
      <c r="C5" s="3">
        <v>0.2263</v>
      </c>
      <c r="D5" s="3" t="s">
        <v>20</v>
      </c>
      <c r="E5" s="6" t="s">
        <v>28</v>
      </c>
      <c r="F5" s="3">
        <v>0.2263</v>
      </c>
      <c r="G5" s="3" t="s">
        <v>20</v>
      </c>
      <c r="H5" s="6" t="s">
        <v>29</v>
      </c>
      <c r="I5" s="3">
        <v>-0.57189999999999996</v>
      </c>
      <c r="J5" s="3" t="s">
        <v>22</v>
      </c>
      <c r="K5" s="17" t="s">
        <v>125</v>
      </c>
      <c r="L5" s="3">
        <v>0.44040000000000001</v>
      </c>
      <c r="M5" s="3" t="s">
        <v>24</v>
      </c>
    </row>
    <row r="6" spans="1:13" x14ac:dyDescent="0.45">
      <c r="A6" s="1">
        <v>4</v>
      </c>
      <c r="B6" s="6" t="s">
        <v>30</v>
      </c>
      <c r="C6" s="3">
        <v>0</v>
      </c>
      <c r="D6" s="3" t="s">
        <v>13</v>
      </c>
      <c r="E6" s="6" t="s">
        <v>30</v>
      </c>
      <c r="F6" s="3">
        <v>0</v>
      </c>
      <c r="G6" s="3" t="s">
        <v>13</v>
      </c>
      <c r="H6" s="6" t="s">
        <v>30</v>
      </c>
      <c r="I6" s="3">
        <v>0</v>
      </c>
      <c r="J6" s="3" t="s">
        <v>13</v>
      </c>
      <c r="K6" s="17" t="s">
        <v>30</v>
      </c>
      <c r="L6" s="3">
        <v>0</v>
      </c>
      <c r="M6" s="3" t="s">
        <v>13</v>
      </c>
    </row>
    <row r="7" spans="1:13" x14ac:dyDescent="0.45">
      <c r="A7" s="1">
        <v>5</v>
      </c>
      <c r="B7" s="6" t="s">
        <v>31</v>
      </c>
      <c r="C7" s="3">
        <v>-0.59940000000000004</v>
      </c>
      <c r="D7" s="3" t="s">
        <v>22</v>
      </c>
      <c r="E7" s="6" t="s">
        <v>32</v>
      </c>
      <c r="F7" s="3">
        <v>0</v>
      </c>
      <c r="G7" s="3" t="s">
        <v>13</v>
      </c>
      <c r="H7" s="6" t="s">
        <v>33</v>
      </c>
      <c r="I7" s="3">
        <v>-0.34</v>
      </c>
      <c r="J7" s="3" t="s">
        <v>34</v>
      </c>
      <c r="K7" s="17" t="s">
        <v>126</v>
      </c>
      <c r="L7" s="3">
        <v>-0.34</v>
      </c>
      <c r="M7" s="3" t="s">
        <v>34</v>
      </c>
    </row>
    <row r="8" spans="1:13" x14ac:dyDescent="0.45">
      <c r="A8" s="1">
        <v>6</v>
      </c>
      <c r="B8" s="6" t="s">
        <v>35</v>
      </c>
      <c r="C8" s="3">
        <v>-0.38179999999999997</v>
      </c>
      <c r="D8" s="3" t="s">
        <v>34</v>
      </c>
      <c r="E8" s="6" t="s">
        <v>36</v>
      </c>
      <c r="F8" s="3">
        <v>-0.80200000000000005</v>
      </c>
      <c r="G8" s="3" t="s">
        <v>37</v>
      </c>
      <c r="H8" s="6" t="s">
        <v>38</v>
      </c>
      <c r="I8" s="3">
        <v>-0.69079999999999997</v>
      </c>
      <c r="J8" s="3" t="s">
        <v>22</v>
      </c>
      <c r="K8" s="17" t="s">
        <v>127</v>
      </c>
      <c r="L8" s="3">
        <v>-0.69079999999999997</v>
      </c>
      <c r="M8" s="3" t="s">
        <v>22</v>
      </c>
    </row>
    <row r="9" spans="1:13" x14ac:dyDescent="0.45">
      <c r="A9" s="1">
        <v>7</v>
      </c>
      <c r="B9" s="6" t="s">
        <v>39</v>
      </c>
      <c r="C9" s="3">
        <v>0</v>
      </c>
      <c r="D9" s="3" t="s">
        <v>13</v>
      </c>
      <c r="E9" s="6" t="s">
        <v>40</v>
      </c>
      <c r="F9" s="3">
        <v>2.58E-2</v>
      </c>
      <c r="G9" s="3" t="s">
        <v>13</v>
      </c>
      <c r="H9" s="6" t="s">
        <v>41</v>
      </c>
      <c r="I9" s="3">
        <v>-0.128</v>
      </c>
      <c r="J9" s="3" t="s">
        <v>17</v>
      </c>
      <c r="K9" s="17" t="s">
        <v>128</v>
      </c>
      <c r="L9" s="3">
        <v>-0.128</v>
      </c>
      <c r="M9" s="3" t="s">
        <v>17</v>
      </c>
    </row>
    <row r="10" spans="1:13" x14ac:dyDescent="0.45">
      <c r="A10" s="1">
        <v>8</v>
      </c>
      <c r="B10" s="6" t="s">
        <v>42</v>
      </c>
      <c r="C10" s="3">
        <v>0.44040000000000001</v>
      </c>
      <c r="D10" s="3" t="s">
        <v>24</v>
      </c>
      <c r="E10" s="6" t="s">
        <v>43</v>
      </c>
      <c r="F10" s="3">
        <v>0</v>
      </c>
      <c r="G10" s="3" t="s">
        <v>13</v>
      </c>
      <c r="H10" s="6" t="s">
        <v>44</v>
      </c>
      <c r="I10" s="3">
        <v>0.62490000000000001</v>
      </c>
      <c r="J10" s="3" t="s">
        <v>26</v>
      </c>
      <c r="K10" s="17" t="s">
        <v>44</v>
      </c>
      <c r="L10" s="3">
        <v>0.62490000000000001</v>
      </c>
      <c r="M10" s="3" t="s">
        <v>26</v>
      </c>
    </row>
    <row r="11" spans="1:13" x14ac:dyDescent="0.45">
      <c r="A11" s="1">
        <v>9</v>
      </c>
      <c r="B11" s="6" t="s">
        <v>45</v>
      </c>
      <c r="C11" s="3">
        <v>-0.52669999999999995</v>
      </c>
      <c r="D11" s="3" t="s">
        <v>22</v>
      </c>
      <c r="E11" s="6" t="s">
        <v>46</v>
      </c>
      <c r="F11" s="3">
        <v>0.5423</v>
      </c>
      <c r="G11" s="3" t="s">
        <v>26</v>
      </c>
      <c r="H11" s="6" t="s">
        <v>47</v>
      </c>
      <c r="I11" s="3">
        <v>0.38179999999999997</v>
      </c>
      <c r="J11" s="3" t="s">
        <v>24</v>
      </c>
      <c r="K11" s="17" t="s">
        <v>129</v>
      </c>
      <c r="L11" s="3">
        <v>0.38179999999999997</v>
      </c>
      <c r="M11" s="3" t="s">
        <v>24</v>
      </c>
    </row>
    <row r="12" spans="1:13" x14ac:dyDescent="0.45">
      <c r="A12" s="1">
        <v>10</v>
      </c>
      <c r="B12" s="6" t="s">
        <v>48</v>
      </c>
      <c r="C12" s="3">
        <v>-0.70960000000000001</v>
      </c>
      <c r="D12" s="3" t="s">
        <v>37</v>
      </c>
      <c r="E12" s="6" t="s">
        <v>49</v>
      </c>
      <c r="F12" s="3">
        <v>7.7200000000000005E-2</v>
      </c>
      <c r="G12" s="3" t="s">
        <v>13</v>
      </c>
      <c r="H12" s="6" t="s">
        <v>50</v>
      </c>
      <c r="I12" s="3">
        <v>0.62490000000000001</v>
      </c>
      <c r="J12" s="3" t="s">
        <v>26</v>
      </c>
      <c r="K12" s="17" t="s">
        <v>130</v>
      </c>
      <c r="L12" s="3">
        <v>0.62490000000000001</v>
      </c>
      <c r="M12" s="3" t="s">
        <v>26</v>
      </c>
    </row>
    <row r="13" spans="1:13" x14ac:dyDescent="0.45">
      <c r="A13" s="1">
        <v>11</v>
      </c>
      <c r="B13" s="6" t="s">
        <v>51</v>
      </c>
      <c r="C13" s="3">
        <v>0.83599999999999997</v>
      </c>
      <c r="D13" s="3" t="s">
        <v>52</v>
      </c>
      <c r="E13" s="6" t="s">
        <v>53</v>
      </c>
      <c r="F13" s="3">
        <v>-0.128</v>
      </c>
      <c r="G13" s="3" t="s">
        <v>17</v>
      </c>
      <c r="H13" s="6" t="s">
        <v>54</v>
      </c>
      <c r="I13" s="3">
        <v>0.61240000000000006</v>
      </c>
      <c r="J13" s="3" t="s">
        <v>26</v>
      </c>
      <c r="K13" s="17" t="s">
        <v>131</v>
      </c>
      <c r="L13" s="3">
        <v>0.69079999999999997</v>
      </c>
      <c r="M13" s="3" t="s">
        <v>26</v>
      </c>
    </row>
    <row r="14" spans="1:13" x14ac:dyDescent="0.45">
      <c r="A14" s="1">
        <v>12</v>
      </c>
      <c r="B14" s="6" t="s">
        <v>55</v>
      </c>
      <c r="C14" s="3">
        <v>-0.55200000000000005</v>
      </c>
      <c r="D14" s="3" t="s">
        <v>22</v>
      </c>
      <c r="E14" s="6" t="s">
        <v>56</v>
      </c>
      <c r="F14" s="3">
        <v>0.38179999999999997</v>
      </c>
      <c r="G14" s="3" t="s">
        <v>24</v>
      </c>
      <c r="H14" s="6" t="s">
        <v>57</v>
      </c>
      <c r="I14" s="3">
        <v>0.96230000000000004</v>
      </c>
      <c r="J14" s="3" t="s">
        <v>58</v>
      </c>
      <c r="K14" s="17" t="s">
        <v>132</v>
      </c>
      <c r="L14" s="3">
        <v>0.96230000000000004</v>
      </c>
      <c r="M14" s="3" t="s">
        <v>58</v>
      </c>
    </row>
    <row r="15" spans="1:13" x14ac:dyDescent="0.45">
      <c r="A15" s="1">
        <v>13</v>
      </c>
      <c r="B15" s="6" t="s">
        <v>59</v>
      </c>
      <c r="C15" s="3">
        <v>-0.42149999999999999</v>
      </c>
      <c r="D15" s="3" t="s">
        <v>34</v>
      </c>
      <c r="E15" s="6" t="s">
        <v>60</v>
      </c>
      <c r="F15" s="3">
        <v>0.15310000000000001</v>
      </c>
      <c r="G15" s="3" t="s">
        <v>20</v>
      </c>
      <c r="H15" s="6" t="s">
        <v>61</v>
      </c>
      <c r="I15" s="3">
        <v>-0.29599999999999999</v>
      </c>
      <c r="J15" s="3" t="s">
        <v>17</v>
      </c>
      <c r="K15" s="17" t="s">
        <v>61</v>
      </c>
      <c r="L15" s="3">
        <v>-0.29599999999999999</v>
      </c>
      <c r="M15" s="3" t="s">
        <v>17</v>
      </c>
    </row>
    <row r="16" spans="1:13" x14ac:dyDescent="0.45">
      <c r="A16" s="1">
        <v>14</v>
      </c>
      <c r="B16" s="6" t="s">
        <v>62</v>
      </c>
      <c r="C16" s="3">
        <v>0.64859999999999995</v>
      </c>
      <c r="D16" s="3" t="s">
        <v>26</v>
      </c>
      <c r="E16" s="6" t="s">
        <v>63</v>
      </c>
      <c r="F16" s="3">
        <v>0</v>
      </c>
      <c r="G16" s="3" t="s">
        <v>13</v>
      </c>
      <c r="H16" s="6" t="s">
        <v>64</v>
      </c>
      <c r="I16" s="3">
        <v>0</v>
      </c>
      <c r="J16" s="3" t="s">
        <v>13</v>
      </c>
      <c r="K16" s="17" t="s">
        <v>64</v>
      </c>
      <c r="L16" s="3">
        <v>0</v>
      </c>
      <c r="M16" s="3" t="s">
        <v>13</v>
      </c>
    </row>
    <row r="17" spans="1:13" x14ac:dyDescent="0.45">
      <c r="A17" s="1">
        <v>15</v>
      </c>
      <c r="B17" s="6" t="s">
        <v>65</v>
      </c>
      <c r="C17" s="3">
        <v>0.84809999999999997</v>
      </c>
      <c r="D17" s="3" t="s">
        <v>52</v>
      </c>
      <c r="E17" s="6" t="s">
        <v>66</v>
      </c>
      <c r="F17" s="3">
        <v>0.62490000000000001</v>
      </c>
      <c r="G17" s="3" t="s">
        <v>26</v>
      </c>
      <c r="H17" s="6" t="s">
        <v>67</v>
      </c>
      <c r="I17" s="3">
        <v>0.2732</v>
      </c>
      <c r="J17" s="3" t="s">
        <v>20</v>
      </c>
      <c r="K17" s="17" t="s">
        <v>67</v>
      </c>
      <c r="L17" s="3">
        <v>0.2732</v>
      </c>
      <c r="M17" s="3" t="s">
        <v>20</v>
      </c>
    </row>
    <row r="18" spans="1:13" x14ac:dyDescent="0.45">
      <c r="A18" s="1">
        <v>16</v>
      </c>
      <c r="B18" s="6" t="s">
        <v>68</v>
      </c>
      <c r="C18" s="3">
        <v>0.38179999999999997</v>
      </c>
      <c r="D18" s="3" t="s">
        <v>24</v>
      </c>
      <c r="E18" s="6" t="s">
        <v>69</v>
      </c>
      <c r="F18" s="3">
        <v>0.61240000000000006</v>
      </c>
      <c r="G18" s="3" t="s">
        <v>26</v>
      </c>
      <c r="H18" s="6" t="s">
        <v>70</v>
      </c>
      <c r="I18" s="3">
        <v>7.7200000000000005E-2</v>
      </c>
      <c r="J18" s="3" t="s">
        <v>13</v>
      </c>
      <c r="K18" s="17" t="s">
        <v>70</v>
      </c>
      <c r="L18" s="3">
        <v>7.7200000000000005E-2</v>
      </c>
      <c r="M18" s="3" t="s">
        <v>13</v>
      </c>
    </row>
    <row r="19" spans="1:13" x14ac:dyDescent="0.45">
      <c r="A19" s="1">
        <v>17</v>
      </c>
      <c r="B19" s="6" t="s">
        <v>71</v>
      </c>
      <c r="C19" s="3">
        <v>0.62490000000000001</v>
      </c>
      <c r="D19" s="3" t="s">
        <v>26</v>
      </c>
      <c r="E19" s="6" t="s">
        <v>72</v>
      </c>
      <c r="F19" s="3">
        <v>0.72689999999999999</v>
      </c>
      <c r="G19" s="3" t="s">
        <v>52</v>
      </c>
      <c r="H19" s="6" t="s">
        <v>73</v>
      </c>
      <c r="I19" s="3">
        <v>0.5423</v>
      </c>
      <c r="J19" s="3" t="s">
        <v>26</v>
      </c>
      <c r="K19" s="17" t="s">
        <v>73</v>
      </c>
      <c r="L19" s="3">
        <v>0.5423</v>
      </c>
      <c r="M19" s="3" t="s">
        <v>26</v>
      </c>
    </row>
    <row r="20" spans="1:13" x14ac:dyDescent="0.45">
      <c r="A20" s="1">
        <v>18</v>
      </c>
      <c r="B20" s="6" t="s">
        <v>64</v>
      </c>
      <c r="C20" s="3">
        <v>0</v>
      </c>
      <c r="D20" s="3" t="s">
        <v>13</v>
      </c>
      <c r="E20" s="6" t="s">
        <v>74</v>
      </c>
      <c r="F20" s="3">
        <v>0.9274</v>
      </c>
      <c r="G20" s="3" t="s">
        <v>58</v>
      </c>
      <c r="H20" s="6" t="s">
        <v>75</v>
      </c>
      <c r="I20" s="3">
        <v>7.7200000000000005E-2</v>
      </c>
      <c r="J20" s="3" t="s">
        <v>13</v>
      </c>
      <c r="K20" s="17" t="s">
        <v>133</v>
      </c>
      <c r="L20" s="3">
        <v>7.7200000000000005E-2</v>
      </c>
      <c r="M20" s="3" t="s">
        <v>13</v>
      </c>
    </row>
    <row r="21" spans="1:13" x14ac:dyDescent="0.45">
      <c r="A21" s="1">
        <v>19</v>
      </c>
      <c r="B21" s="6" t="s">
        <v>76</v>
      </c>
      <c r="C21" s="3">
        <v>-0.75060000000000004</v>
      </c>
      <c r="D21" s="3" t="s">
        <v>37</v>
      </c>
      <c r="E21" s="6" t="s">
        <v>64</v>
      </c>
      <c r="F21" s="3">
        <v>0</v>
      </c>
      <c r="G21" s="3" t="s">
        <v>13</v>
      </c>
      <c r="H21" s="6" t="s">
        <v>77</v>
      </c>
      <c r="I21" s="3">
        <v>0.38179999999999997</v>
      </c>
      <c r="J21" s="3" t="s">
        <v>24</v>
      </c>
      <c r="K21" s="17" t="s">
        <v>134</v>
      </c>
      <c r="L21" s="3">
        <v>0.128</v>
      </c>
      <c r="M21" s="3" t="s">
        <v>20</v>
      </c>
    </row>
    <row r="22" spans="1:13" x14ac:dyDescent="0.45">
      <c r="A22" s="1">
        <v>20</v>
      </c>
      <c r="B22" s="6" t="s">
        <v>78</v>
      </c>
      <c r="C22" s="3">
        <v>-0.51060000000000005</v>
      </c>
      <c r="D22" s="3" t="s">
        <v>22</v>
      </c>
      <c r="E22" s="6" t="s">
        <v>79</v>
      </c>
      <c r="F22" s="3">
        <v>0.2732</v>
      </c>
      <c r="G22" s="3" t="s">
        <v>20</v>
      </c>
      <c r="H22" s="6" t="s">
        <v>80</v>
      </c>
      <c r="I22" s="3">
        <v>-0.5423</v>
      </c>
      <c r="J22" s="3" t="s">
        <v>22</v>
      </c>
      <c r="K22" s="17" t="s">
        <v>135</v>
      </c>
      <c r="L22" s="3">
        <v>-0.5423</v>
      </c>
      <c r="M22" s="3" t="s">
        <v>22</v>
      </c>
    </row>
    <row r="23" spans="1:13" x14ac:dyDescent="0.45">
      <c r="A23" s="1">
        <v>21</v>
      </c>
      <c r="B23" s="6" t="s">
        <v>81</v>
      </c>
      <c r="C23" s="3">
        <v>0.49390000000000001</v>
      </c>
      <c r="D23" s="3" t="s">
        <v>24</v>
      </c>
      <c r="E23" s="6" t="s">
        <v>82</v>
      </c>
      <c r="F23" s="3">
        <v>0.40189999999999998</v>
      </c>
      <c r="G23" s="3" t="s">
        <v>24</v>
      </c>
      <c r="H23" s="6" t="s">
        <v>83</v>
      </c>
      <c r="I23" s="3">
        <v>0.44040000000000001</v>
      </c>
      <c r="J23" s="3" t="s">
        <v>24</v>
      </c>
      <c r="K23" s="17" t="s">
        <v>83</v>
      </c>
      <c r="L23" s="3">
        <v>0.44040000000000001</v>
      </c>
      <c r="M23" s="3" t="s">
        <v>24</v>
      </c>
    </row>
    <row r="24" spans="1:13" x14ac:dyDescent="0.45">
      <c r="A24" s="1">
        <v>22</v>
      </c>
      <c r="B24" s="6" t="s">
        <v>84</v>
      </c>
      <c r="C24" s="3">
        <v>0</v>
      </c>
      <c r="D24" s="3" t="s">
        <v>13</v>
      </c>
      <c r="E24" s="6" t="s">
        <v>85</v>
      </c>
      <c r="F24" s="3">
        <v>0</v>
      </c>
      <c r="G24" s="3" t="s">
        <v>13</v>
      </c>
      <c r="H24" s="6" t="s">
        <v>86</v>
      </c>
      <c r="I24" s="3">
        <v>0.77829999999999999</v>
      </c>
      <c r="J24" s="3" t="s">
        <v>52</v>
      </c>
      <c r="K24" s="17" t="s">
        <v>136</v>
      </c>
      <c r="L24" s="3">
        <v>0.77829999999999999</v>
      </c>
      <c r="M24" s="3" t="s">
        <v>52</v>
      </c>
    </row>
    <row r="25" spans="1:13" x14ac:dyDescent="0.45">
      <c r="A25" s="1">
        <v>23</v>
      </c>
      <c r="B25" s="6" t="s">
        <v>87</v>
      </c>
      <c r="C25" s="3">
        <v>0.7359</v>
      </c>
      <c r="D25" s="3" t="s">
        <v>52</v>
      </c>
      <c r="E25" s="6" t="s">
        <v>88</v>
      </c>
      <c r="F25" s="3">
        <v>0.5423</v>
      </c>
      <c r="G25" s="3" t="s">
        <v>26</v>
      </c>
      <c r="H25" s="6" t="s">
        <v>89</v>
      </c>
      <c r="I25" s="3">
        <v>0.71840000000000004</v>
      </c>
      <c r="J25" s="3" t="s">
        <v>52</v>
      </c>
      <c r="K25" s="17" t="s">
        <v>137</v>
      </c>
      <c r="L25" s="3">
        <v>0.71840000000000004</v>
      </c>
      <c r="M25" s="3" t="s">
        <v>52</v>
      </c>
    </row>
    <row r="26" spans="1:13" x14ac:dyDescent="0.45">
      <c r="A26" s="1">
        <v>24</v>
      </c>
      <c r="B26" s="6" t="s">
        <v>90</v>
      </c>
      <c r="C26" s="3">
        <v>0.85550000000000004</v>
      </c>
      <c r="D26" s="3" t="s">
        <v>52</v>
      </c>
      <c r="E26" s="6" t="s">
        <v>91</v>
      </c>
      <c r="F26" s="3">
        <v>0</v>
      </c>
      <c r="G26" s="3" t="s">
        <v>13</v>
      </c>
      <c r="H26" s="6" t="s">
        <v>92</v>
      </c>
      <c r="I26" s="3">
        <v>0.81259999999999999</v>
      </c>
      <c r="J26" s="3" t="s">
        <v>52</v>
      </c>
      <c r="K26" s="17" t="s">
        <v>92</v>
      </c>
      <c r="L26" s="3">
        <v>0.81259999999999999</v>
      </c>
      <c r="M26" s="3" t="s">
        <v>52</v>
      </c>
    </row>
    <row r="27" spans="1:13" x14ac:dyDescent="0.45">
      <c r="A27" s="1">
        <v>25</v>
      </c>
      <c r="B27" s="6" t="s">
        <v>93</v>
      </c>
      <c r="C27" s="3">
        <v>0.58589999999999998</v>
      </c>
      <c r="D27" s="3" t="s">
        <v>26</v>
      </c>
      <c r="E27" s="6" t="s">
        <v>94</v>
      </c>
      <c r="F27" s="3">
        <v>0.15310000000000001</v>
      </c>
      <c r="G27" s="3" t="s">
        <v>20</v>
      </c>
      <c r="H27" s="6" t="s">
        <v>95</v>
      </c>
      <c r="I27" s="3">
        <v>0.1154</v>
      </c>
      <c r="J27" s="3" t="s">
        <v>20</v>
      </c>
      <c r="K27" s="17" t="s">
        <v>138</v>
      </c>
      <c r="L27" s="3">
        <v>0.1154</v>
      </c>
      <c r="M27" s="3" t="s">
        <v>20</v>
      </c>
    </row>
    <row r="28" spans="1:13" x14ac:dyDescent="0.45">
      <c r="A28" s="1">
        <v>26</v>
      </c>
      <c r="B28" s="6" t="s">
        <v>96</v>
      </c>
      <c r="C28" s="3">
        <v>0.42149999999999999</v>
      </c>
      <c r="D28" s="3" t="s">
        <v>24</v>
      </c>
      <c r="E28" s="6" t="s">
        <v>97</v>
      </c>
      <c r="F28" s="3">
        <v>0.38179999999999997</v>
      </c>
      <c r="G28" s="3" t="s">
        <v>24</v>
      </c>
      <c r="H28" s="6" t="s">
        <v>98</v>
      </c>
      <c r="I28" s="3">
        <v>-0.74299999999999999</v>
      </c>
      <c r="J28" s="3" t="s">
        <v>37</v>
      </c>
      <c r="K28" s="17" t="s">
        <v>98</v>
      </c>
      <c r="L28" s="3">
        <v>-0.74299999999999999</v>
      </c>
      <c r="M28" s="3" t="s">
        <v>37</v>
      </c>
    </row>
    <row r="29" spans="1:13" x14ac:dyDescent="0.45">
      <c r="A29" s="1">
        <v>27</v>
      </c>
      <c r="B29" s="6" t="s">
        <v>99</v>
      </c>
      <c r="C29" s="3">
        <v>0.86250000000000004</v>
      </c>
      <c r="D29" s="3" t="s">
        <v>52</v>
      </c>
      <c r="E29" s="6" t="s">
        <v>100</v>
      </c>
      <c r="F29" s="3">
        <v>-0.34</v>
      </c>
      <c r="G29" s="3" t="s">
        <v>34</v>
      </c>
      <c r="H29" s="6" t="s">
        <v>101</v>
      </c>
      <c r="I29" s="3">
        <v>0.83160000000000001</v>
      </c>
      <c r="J29" s="3" t="s">
        <v>52</v>
      </c>
      <c r="K29" s="17" t="s">
        <v>101</v>
      </c>
      <c r="L29" s="3">
        <v>0.83160000000000001</v>
      </c>
      <c r="M29" s="3" t="s">
        <v>52</v>
      </c>
    </row>
    <row r="30" spans="1:13" x14ac:dyDescent="0.45">
      <c r="A30" s="1">
        <v>28</v>
      </c>
      <c r="B30" s="6" t="s">
        <v>102</v>
      </c>
      <c r="C30" s="3">
        <v>0</v>
      </c>
      <c r="D30" s="3" t="s">
        <v>13</v>
      </c>
      <c r="E30" s="6" t="s">
        <v>103</v>
      </c>
      <c r="F30" s="3">
        <v>-0.5423</v>
      </c>
      <c r="G30" s="3" t="s">
        <v>22</v>
      </c>
      <c r="I30" s="3"/>
      <c r="J30" s="3"/>
      <c r="L30" s="3"/>
      <c r="M30" s="3"/>
    </row>
    <row r="31" spans="1:13" x14ac:dyDescent="0.45">
      <c r="A31" s="1">
        <v>29</v>
      </c>
      <c r="B31" s="6" t="s">
        <v>104</v>
      </c>
      <c r="C31" s="3">
        <v>2.58E-2</v>
      </c>
      <c r="D31" s="3" t="s">
        <v>13</v>
      </c>
      <c r="E31" s="6" t="s">
        <v>105</v>
      </c>
      <c r="F31" s="3">
        <v>0</v>
      </c>
      <c r="G31" s="3" t="s">
        <v>13</v>
      </c>
      <c r="I31" s="3"/>
      <c r="J31" s="3"/>
      <c r="L31" s="3"/>
      <c r="M31" s="3"/>
    </row>
    <row r="32" spans="1:13" x14ac:dyDescent="0.45">
      <c r="A32" s="1">
        <v>30</v>
      </c>
      <c r="B32" s="6" t="s">
        <v>106</v>
      </c>
      <c r="C32" s="3">
        <v>0.59940000000000004</v>
      </c>
      <c r="D32" s="3" t="s">
        <v>26</v>
      </c>
      <c r="E32" s="6" t="s">
        <v>107</v>
      </c>
      <c r="F32" s="3">
        <v>0.44040000000000001</v>
      </c>
      <c r="G32" s="3" t="s">
        <v>24</v>
      </c>
      <c r="I32" s="3"/>
      <c r="J32" s="3"/>
      <c r="L32" s="3"/>
      <c r="M32" s="3"/>
    </row>
    <row r="33" spans="1:13" x14ac:dyDescent="0.45">
      <c r="A33" s="1">
        <v>31</v>
      </c>
      <c r="B33" s="6" t="s">
        <v>108</v>
      </c>
      <c r="C33" s="3">
        <v>0.83160000000000001</v>
      </c>
      <c r="D33" s="3" t="s">
        <v>52</v>
      </c>
      <c r="E33" s="6" t="s">
        <v>102</v>
      </c>
      <c r="F33" s="3">
        <v>0</v>
      </c>
      <c r="G33" s="3" t="s">
        <v>13</v>
      </c>
      <c r="I33" s="3"/>
      <c r="J33" s="3"/>
      <c r="L33" s="3"/>
      <c r="M33" s="3"/>
    </row>
    <row r="34" spans="1:13" x14ac:dyDescent="0.45">
      <c r="A34" s="1">
        <v>32</v>
      </c>
      <c r="B34" s="6" t="s">
        <v>109</v>
      </c>
      <c r="C34" s="3">
        <v>0</v>
      </c>
      <c r="D34" s="3" t="s">
        <v>13</v>
      </c>
      <c r="E34" s="6" t="s">
        <v>110</v>
      </c>
      <c r="F34" s="3">
        <v>0.38179999999999997</v>
      </c>
      <c r="G34" s="3" t="s">
        <v>24</v>
      </c>
      <c r="I34" s="3"/>
      <c r="J34" s="3"/>
      <c r="L34" s="3"/>
      <c r="M34" s="3"/>
    </row>
    <row r="35" spans="1:13" x14ac:dyDescent="0.45">
      <c r="A35" s="1">
        <v>33</v>
      </c>
      <c r="B35" s="6" t="s">
        <v>111</v>
      </c>
      <c r="C35" s="3">
        <v>0.65969999999999995</v>
      </c>
      <c r="D35" s="3" t="s">
        <v>26</v>
      </c>
      <c r="E35" s="6" t="s">
        <v>112</v>
      </c>
      <c r="F35" s="3">
        <v>0.63690000000000002</v>
      </c>
      <c r="G35" s="3" t="s">
        <v>26</v>
      </c>
      <c r="I35" s="3"/>
      <c r="J35" s="3"/>
      <c r="L35" s="3"/>
      <c r="M35" s="3"/>
    </row>
    <row r="36" spans="1:13" x14ac:dyDescent="0.45">
      <c r="A36" s="1">
        <v>34</v>
      </c>
      <c r="B36" s="6" t="s">
        <v>113</v>
      </c>
      <c r="C36" s="3">
        <v>0.62490000000000001</v>
      </c>
      <c r="D36" s="3" t="s">
        <v>26</v>
      </c>
      <c r="E36" s="6" t="s">
        <v>114</v>
      </c>
      <c r="F36" s="3">
        <v>0.2732</v>
      </c>
      <c r="G36" s="3" t="s">
        <v>20</v>
      </c>
      <c r="I36" s="3"/>
      <c r="J36" s="3"/>
      <c r="L36" s="3"/>
      <c r="M36" s="3"/>
    </row>
    <row r="37" spans="1:13" x14ac:dyDescent="0.45">
      <c r="A37" s="1">
        <v>35</v>
      </c>
      <c r="B37" s="6" t="s">
        <v>115</v>
      </c>
      <c r="C37" s="3">
        <v>0.38179999999999997</v>
      </c>
      <c r="D37" s="3" t="s">
        <v>24</v>
      </c>
      <c r="E37" s="6" t="s">
        <v>116</v>
      </c>
      <c r="F37" s="3">
        <v>0.59940000000000004</v>
      </c>
      <c r="G37" s="3" t="s">
        <v>26</v>
      </c>
      <c r="I37" s="3"/>
      <c r="J37" s="3"/>
      <c r="L37" s="3"/>
      <c r="M37" s="3"/>
    </row>
    <row r="38" spans="1:13" x14ac:dyDescent="0.45">
      <c r="A38" s="1">
        <v>36</v>
      </c>
      <c r="C38" s="3"/>
      <c r="D38" s="3"/>
      <c r="E38" s="6" t="s">
        <v>92</v>
      </c>
      <c r="F38" s="3">
        <v>0.81259999999999999</v>
      </c>
      <c r="G38" s="3" t="s">
        <v>52</v>
      </c>
      <c r="I38" s="3"/>
      <c r="J38" s="3"/>
      <c r="L38" s="3"/>
      <c r="M38" s="3"/>
    </row>
    <row r="39" spans="1:13" x14ac:dyDescent="0.45">
      <c r="A39" s="1">
        <v>37</v>
      </c>
      <c r="C39" s="3"/>
      <c r="D39" s="3"/>
      <c r="E39" s="6" t="s">
        <v>117</v>
      </c>
      <c r="F39" s="3">
        <v>0.39190000000000003</v>
      </c>
      <c r="G39" s="3" t="s">
        <v>24</v>
      </c>
      <c r="I39" s="3"/>
      <c r="J39" s="3"/>
      <c r="L39" s="3"/>
      <c r="M39" s="3"/>
    </row>
    <row r="40" spans="1:13" x14ac:dyDescent="0.45">
      <c r="A40" s="1">
        <v>38</v>
      </c>
      <c r="C40" s="3"/>
      <c r="D40" s="3"/>
      <c r="E40" s="6" t="s">
        <v>101</v>
      </c>
      <c r="F40" s="3">
        <v>0.83160000000000001</v>
      </c>
      <c r="G40" s="3" t="s">
        <v>52</v>
      </c>
      <c r="I40" s="3"/>
      <c r="J40" s="3"/>
      <c r="L40" s="3"/>
      <c r="M40" s="3"/>
    </row>
    <row r="41" spans="1:13" x14ac:dyDescent="0.45">
      <c r="C41" s="3"/>
      <c r="D41" s="3"/>
      <c r="F41" s="3"/>
      <c r="G41" s="3"/>
      <c r="I41" s="3"/>
      <c r="J41" s="3"/>
      <c r="L41" s="3"/>
      <c r="M41" s="3"/>
    </row>
    <row r="42" spans="1:13" x14ac:dyDescent="0.45">
      <c r="A42" s="4" t="s">
        <v>119</v>
      </c>
      <c r="D42" s="6">
        <v>2020</v>
      </c>
      <c r="G42" s="6">
        <v>2021</v>
      </c>
      <c r="J42" s="6">
        <v>2022</v>
      </c>
      <c r="M42" s="6">
        <v>2023</v>
      </c>
    </row>
    <row r="43" spans="1:13" x14ac:dyDescent="0.45">
      <c r="A43" s="7" t="s">
        <v>118</v>
      </c>
      <c r="B43" s="7"/>
      <c r="C43" s="7"/>
      <c r="D43" s="7">
        <f>COUNTIF(D$2:D$40, $A43)</f>
        <v>0</v>
      </c>
      <c r="E43" s="7"/>
      <c r="F43" s="7"/>
      <c r="G43" s="7">
        <f>COUNTIF(G$2:G$40, $A43)</f>
        <v>0</v>
      </c>
      <c r="H43" s="7"/>
      <c r="I43" s="7"/>
      <c r="J43" s="7">
        <f>COUNTIF(J$2:J$40, $A43)</f>
        <v>0</v>
      </c>
      <c r="K43" s="7"/>
      <c r="L43" s="7"/>
      <c r="M43" s="7">
        <f>COUNTIF(M$2:M$40, $A43)</f>
        <v>0</v>
      </c>
    </row>
    <row r="44" spans="1:13" x14ac:dyDescent="0.45">
      <c r="A44" s="7" t="s">
        <v>37</v>
      </c>
      <c r="B44" s="7"/>
      <c r="C44" s="7"/>
      <c r="D44" s="7">
        <f t="shared" ref="D44:D53" si="0">COUNTIF(D$2:D$40, $A44)</f>
        <v>2</v>
      </c>
      <c r="E44" s="7"/>
      <c r="F44" s="7"/>
      <c r="G44" s="7">
        <f t="shared" ref="G44:G53" si="1">COUNTIF(G$2:G$40, $A44)</f>
        <v>1</v>
      </c>
      <c r="H44" s="7"/>
      <c r="I44" s="7"/>
      <c r="J44" s="7">
        <f t="shared" ref="J44:J53" si="2">COUNTIF(J$2:J$40, $A44)</f>
        <v>1</v>
      </c>
      <c r="K44" s="7"/>
      <c r="L44" s="7"/>
      <c r="M44" s="7">
        <f t="shared" ref="M44:M53" si="3">COUNTIF(M$2:M$40, $A44)</f>
        <v>1</v>
      </c>
    </row>
    <row r="45" spans="1:13" x14ac:dyDescent="0.45">
      <c r="A45" s="7" t="s">
        <v>22</v>
      </c>
      <c r="B45" s="7"/>
      <c r="C45" s="7"/>
      <c r="D45" s="7">
        <f t="shared" si="0"/>
        <v>5</v>
      </c>
      <c r="E45" s="7"/>
      <c r="F45" s="7"/>
      <c r="G45" s="7">
        <f t="shared" si="1"/>
        <v>1</v>
      </c>
      <c r="H45" s="7"/>
      <c r="I45" s="7"/>
      <c r="J45" s="7">
        <f t="shared" si="2"/>
        <v>3</v>
      </c>
      <c r="K45" s="7"/>
      <c r="L45" s="7"/>
      <c r="M45" s="7">
        <f t="shared" si="3"/>
        <v>3</v>
      </c>
    </row>
    <row r="46" spans="1:13" x14ac:dyDescent="0.45">
      <c r="A46" s="7" t="s">
        <v>34</v>
      </c>
      <c r="B46" s="7"/>
      <c r="C46" s="7"/>
      <c r="D46" s="7">
        <f t="shared" si="0"/>
        <v>2</v>
      </c>
      <c r="E46" s="7"/>
      <c r="F46" s="7"/>
      <c r="G46" s="7">
        <f t="shared" si="1"/>
        <v>1</v>
      </c>
      <c r="H46" s="7"/>
      <c r="I46" s="7"/>
      <c r="J46" s="7">
        <f t="shared" si="2"/>
        <v>1</v>
      </c>
      <c r="K46" s="7"/>
      <c r="L46" s="7"/>
      <c r="M46" s="7">
        <f t="shared" si="3"/>
        <v>1</v>
      </c>
    </row>
    <row r="47" spans="1:13" x14ac:dyDescent="0.45">
      <c r="A47" s="7" t="s">
        <v>17</v>
      </c>
      <c r="B47" s="7"/>
      <c r="C47" s="7"/>
      <c r="D47" s="7">
        <f t="shared" si="0"/>
        <v>1</v>
      </c>
      <c r="E47" s="7"/>
      <c r="F47" s="7"/>
      <c r="G47" s="7">
        <f t="shared" si="1"/>
        <v>1</v>
      </c>
      <c r="H47" s="7"/>
      <c r="I47" s="7"/>
      <c r="J47" s="7">
        <f t="shared" si="2"/>
        <v>2</v>
      </c>
      <c r="K47" s="7"/>
      <c r="L47" s="7"/>
      <c r="M47" s="7">
        <f t="shared" si="3"/>
        <v>2</v>
      </c>
    </row>
    <row r="48" spans="1:13" x14ac:dyDescent="0.45">
      <c r="A48" s="7" t="s">
        <v>13</v>
      </c>
      <c r="B48" s="7"/>
      <c r="C48" s="7"/>
      <c r="D48" s="7">
        <f t="shared" si="0"/>
        <v>8</v>
      </c>
      <c r="E48" s="7"/>
      <c r="F48" s="7"/>
      <c r="G48" s="7">
        <f t="shared" si="1"/>
        <v>13</v>
      </c>
      <c r="H48" s="7"/>
      <c r="I48" s="7"/>
      <c r="J48" s="7">
        <f t="shared" si="2"/>
        <v>5</v>
      </c>
      <c r="K48" s="7"/>
      <c r="L48" s="7"/>
      <c r="M48" s="7">
        <f t="shared" si="3"/>
        <v>6</v>
      </c>
    </row>
    <row r="49" spans="1:13" x14ac:dyDescent="0.45">
      <c r="A49" s="7" t="s">
        <v>20</v>
      </c>
      <c r="B49" s="7"/>
      <c r="C49" s="7"/>
      <c r="D49" s="7">
        <f t="shared" si="0"/>
        <v>1</v>
      </c>
      <c r="E49" s="7"/>
      <c r="F49" s="7"/>
      <c r="G49" s="7">
        <f t="shared" si="1"/>
        <v>5</v>
      </c>
      <c r="H49" s="7"/>
      <c r="I49" s="7"/>
      <c r="J49" s="7">
        <f t="shared" si="2"/>
        <v>3</v>
      </c>
      <c r="K49" s="7"/>
      <c r="L49" s="7"/>
      <c r="M49" s="7">
        <f t="shared" si="3"/>
        <v>3</v>
      </c>
    </row>
    <row r="50" spans="1:13" x14ac:dyDescent="0.45">
      <c r="A50" s="7" t="s">
        <v>24</v>
      </c>
      <c r="B50" s="7"/>
      <c r="C50" s="7"/>
      <c r="D50" s="7">
        <f t="shared" si="0"/>
        <v>5</v>
      </c>
      <c r="E50" s="7"/>
      <c r="F50" s="7"/>
      <c r="G50" s="7">
        <f t="shared" si="1"/>
        <v>7</v>
      </c>
      <c r="H50" s="7"/>
      <c r="I50" s="7"/>
      <c r="J50" s="7">
        <f t="shared" si="2"/>
        <v>3</v>
      </c>
      <c r="K50" s="7"/>
      <c r="L50" s="7"/>
      <c r="M50" s="7">
        <f t="shared" si="3"/>
        <v>3</v>
      </c>
    </row>
    <row r="51" spans="1:13" x14ac:dyDescent="0.45">
      <c r="A51" s="7" t="s">
        <v>26</v>
      </c>
      <c r="B51" s="7"/>
      <c r="C51" s="7"/>
      <c r="D51" s="7">
        <f t="shared" si="0"/>
        <v>6</v>
      </c>
      <c r="E51" s="7"/>
      <c r="F51" s="7"/>
      <c r="G51" s="7">
        <f t="shared" si="1"/>
        <v>6</v>
      </c>
      <c r="H51" s="7"/>
      <c r="I51" s="7"/>
      <c r="J51" s="7">
        <f t="shared" si="2"/>
        <v>5</v>
      </c>
      <c r="K51" s="7"/>
      <c r="L51" s="7"/>
      <c r="M51" s="7">
        <f t="shared" si="3"/>
        <v>4</v>
      </c>
    </row>
    <row r="52" spans="1:13" x14ac:dyDescent="0.45">
      <c r="A52" s="7" t="s">
        <v>52</v>
      </c>
      <c r="B52" s="7"/>
      <c r="C52" s="7"/>
      <c r="D52" s="7">
        <f t="shared" si="0"/>
        <v>6</v>
      </c>
      <c r="E52" s="7"/>
      <c r="F52" s="7"/>
      <c r="G52" s="7">
        <f t="shared" si="1"/>
        <v>3</v>
      </c>
      <c r="H52" s="7"/>
      <c r="I52" s="7"/>
      <c r="J52" s="7">
        <f t="shared" si="2"/>
        <v>4</v>
      </c>
      <c r="K52" s="7"/>
      <c r="L52" s="7"/>
      <c r="M52" s="7">
        <f t="shared" si="3"/>
        <v>4</v>
      </c>
    </row>
    <row r="53" spans="1:13" x14ac:dyDescent="0.45">
      <c r="A53" s="7" t="s">
        <v>58</v>
      </c>
      <c r="B53" s="7"/>
      <c r="C53" s="7"/>
      <c r="D53" s="7">
        <f t="shared" si="0"/>
        <v>0</v>
      </c>
      <c r="E53" s="7"/>
      <c r="F53" s="7"/>
      <c r="G53" s="7">
        <f t="shared" si="1"/>
        <v>1</v>
      </c>
      <c r="H53" s="7"/>
      <c r="I53" s="7"/>
      <c r="J53" s="7">
        <f t="shared" si="2"/>
        <v>1</v>
      </c>
      <c r="K53" s="7"/>
      <c r="L53" s="7"/>
      <c r="M53" s="7">
        <f t="shared" si="3"/>
        <v>1</v>
      </c>
    </row>
    <row r="56" spans="1:13" x14ac:dyDescent="0.45">
      <c r="A56" s="4" t="s">
        <v>120</v>
      </c>
      <c r="D56" s="6">
        <v>2020</v>
      </c>
      <c r="G56" s="6">
        <v>2021</v>
      </c>
      <c r="J56" s="6">
        <v>2022</v>
      </c>
      <c r="M56" s="6">
        <v>2023</v>
      </c>
    </row>
    <row r="57" spans="1:13" x14ac:dyDescent="0.45">
      <c r="A57" s="7" t="s">
        <v>118</v>
      </c>
      <c r="B57" s="7"/>
      <c r="C57" s="7"/>
      <c r="D57" s="7">
        <f>COUNTIF(D$2:D$40, $A57)</f>
        <v>0</v>
      </c>
      <c r="E57" s="7"/>
      <c r="F57" s="7"/>
      <c r="G57" s="7">
        <f>COUNTIF(G$2:G$40, $A57)</f>
        <v>0</v>
      </c>
      <c r="H57" s="7"/>
      <c r="I57" s="7"/>
      <c r="J57" s="7">
        <f>COUNTIF(J$2:J$40, $A57)</f>
        <v>0</v>
      </c>
      <c r="K57" s="7"/>
      <c r="L57" s="7"/>
      <c r="M57" s="7">
        <f>COUNTIF(M$2:M$40, $A57)</f>
        <v>0</v>
      </c>
    </row>
    <row r="58" spans="1:13" x14ac:dyDescent="0.45">
      <c r="A58" s="7" t="s">
        <v>37</v>
      </c>
      <c r="B58" s="7"/>
      <c r="C58" s="7"/>
      <c r="D58" s="7">
        <f t="shared" ref="D58:D67" si="4">COUNTIF(D$2:D$40, $A58)</f>
        <v>2</v>
      </c>
      <c r="E58" s="7"/>
      <c r="F58" s="7"/>
      <c r="G58" s="7">
        <f t="shared" ref="G58:G67" si="5">COUNTIF(G$2:G$40, $A58)</f>
        <v>1</v>
      </c>
      <c r="H58" s="7"/>
      <c r="I58" s="7"/>
      <c r="J58" s="7">
        <f t="shared" ref="J58:J67" si="6">COUNTIF(J$2:J$40, $A58)</f>
        <v>1</v>
      </c>
      <c r="K58" s="7"/>
      <c r="L58" s="7"/>
      <c r="M58" s="7">
        <f t="shared" ref="M58:M67" si="7">COUNTIF(M$2:M$40, $A58)</f>
        <v>1</v>
      </c>
    </row>
    <row r="59" spans="1:13" x14ac:dyDescent="0.45">
      <c r="A59" s="7" t="s">
        <v>22</v>
      </c>
      <c r="B59" s="7"/>
      <c r="C59" s="7"/>
      <c r="D59" s="7">
        <f t="shared" si="4"/>
        <v>5</v>
      </c>
      <c r="E59" s="7"/>
      <c r="F59" s="7"/>
      <c r="G59" s="7">
        <f t="shared" si="5"/>
        <v>1</v>
      </c>
      <c r="H59" s="7"/>
      <c r="I59" s="7"/>
      <c r="J59" s="7">
        <f t="shared" si="6"/>
        <v>3</v>
      </c>
      <c r="K59" s="7"/>
      <c r="L59" s="7"/>
      <c r="M59" s="7">
        <f t="shared" si="7"/>
        <v>3</v>
      </c>
    </row>
    <row r="60" spans="1:13" x14ac:dyDescent="0.45">
      <c r="A60" s="7" t="s">
        <v>34</v>
      </c>
      <c r="B60" s="7"/>
      <c r="C60" s="7"/>
      <c r="D60" s="7">
        <f t="shared" si="4"/>
        <v>2</v>
      </c>
      <c r="E60" s="7"/>
      <c r="F60" s="7"/>
      <c r="G60" s="7">
        <f t="shared" si="5"/>
        <v>1</v>
      </c>
      <c r="H60" s="7"/>
      <c r="I60" s="7"/>
      <c r="J60" s="7">
        <f t="shared" si="6"/>
        <v>1</v>
      </c>
      <c r="K60" s="7"/>
      <c r="L60" s="7"/>
      <c r="M60" s="7">
        <f t="shared" si="7"/>
        <v>1</v>
      </c>
    </row>
    <row r="61" spans="1:13" x14ac:dyDescent="0.45">
      <c r="A61" s="7" t="s">
        <v>17</v>
      </c>
      <c r="B61" s="7"/>
      <c r="C61" s="7"/>
      <c r="D61" s="7">
        <f t="shared" si="4"/>
        <v>1</v>
      </c>
      <c r="E61" s="7"/>
      <c r="F61" s="7"/>
      <c r="G61" s="7">
        <f t="shared" si="5"/>
        <v>1</v>
      </c>
      <c r="H61" s="7"/>
      <c r="I61" s="7"/>
      <c r="J61" s="7">
        <f t="shared" si="6"/>
        <v>2</v>
      </c>
      <c r="K61" s="7"/>
      <c r="L61" s="7"/>
      <c r="M61" s="7">
        <f t="shared" si="7"/>
        <v>2</v>
      </c>
    </row>
    <row r="62" spans="1:13" x14ac:dyDescent="0.45">
      <c r="A62" s="7" t="s">
        <v>13</v>
      </c>
      <c r="B62" s="7"/>
      <c r="C62" s="7"/>
      <c r="D62" s="7">
        <f>(D61+D63)/2</f>
        <v>1</v>
      </c>
      <c r="E62" s="7"/>
      <c r="F62" s="7"/>
      <c r="G62" s="7">
        <f>(G61+G63)/2</f>
        <v>3</v>
      </c>
      <c r="H62" s="7"/>
      <c r="I62" s="7"/>
      <c r="J62" s="7">
        <f>(J61+J63)/2</f>
        <v>2.5</v>
      </c>
      <c r="K62" s="7"/>
      <c r="L62" s="7"/>
      <c r="M62" s="7">
        <f>(M61+M63)/2</f>
        <v>2.5</v>
      </c>
    </row>
    <row r="63" spans="1:13" x14ac:dyDescent="0.45">
      <c r="A63" s="7" t="s">
        <v>20</v>
      </c>
      <c r="B63" s="7"/>
      <c r="C63" s="7"/>
      <c r="D63" s="7">
        <f t="shared" si="4"/>
        <v>1</v>
      </c>
      <c r="E63" s="7"/>
      <c r="F63" s="7"/>
      <c r="G63" s="7">
        <f t="shared" si="5"/>
        <v>5</v>
      </c>
      <c r="H63" s="7"/>
      <c r="I63" s="7"/>
      <c r="J63" s="7">
        <f t="shared" si="6"/>
        <v>3</v>
      </c>
      <c r="K63" s="7"/>
      <c r="L63" s="7"/>
      <c r="M63" s="7">
        <f t="shared" si="7"/>
        <v>3</v>
      </c>
    </row>
    <row r="64" spans="1:13" x14ac:dyDescent="0.45">
      <c r="A64" s="7" t="s">
        <v>24</v>
      </c>
      <c r="B64" s="7"/>
      <c r="C64" s="7"/>
      <c r="D64" s="7">
        <f t="shared" si="4"/>
        <v>5</v>
      </c>
      <c r="E64" s="7"/>
      <c r="F64" s="7"/>
      <c r="G64" s="7">
        <f t="shared" si="5"/>
        <v>7</v>
      </c>
      <c r="H64" s="7"/>
      <c r="I64" s="7"/>
      <c r="J64" s="7">
        <f t="shared" si="6"/>
        <v>3</v>
      </c>
      <c r="K64" s="7"/>
      <c r="L64" s="7"/>
      <c r="M64" s="7">
        <f t="shared" si="7"/>
        <v>3</v>
      </c>
    </row>
    <row r="65" spans="1:13" x14ac:dyDescent="0.45">
      <c r="A65" s="7" t="s">
        <v>26</v>
      </c>
      <c r="B65" s="7"/>
      <c r="C65" s="7"/>
      <c r="D65" s="7">
        <f t="shared" si="4"/>
        <v>6</v>
      </c>
      <c r="E65" s="7"/>
      <c r="F65" s="7"/>
      <c r="G65" s="7">
        <f t="shared" si="5"/>
        <v>6</v>
      </c>
      <c r="H65" s="7"/>
      <c r="I65" s="7"/>
      <c r="J65" s="7">
        <f t="shared" si="6"/>
        <v>5</v>
      </c>
      <c r="K65" s="7"/>
      <c r="L65" s="7"/>
      <c r="M65" s="7">
        <f t="shared" si="7"/>
        <v>4</v>
      </c>
    </row>
    <row r="66" spans="1:13" x14ac:dyDescent="0.45">
      <c r="A66" s="7" t="s">
        <v>52</v>
      </c>
      <c r="B66" s="7"/>
      <c r="C66" s="7"/>
      <c r="D66" s="7">
        <f t="shared" si="4"/>
        <v>6</v>
      </c>
      <c r="E66" s="7"/>
      <c r="F66" s="7"/>
      <c r="G66" s="7">
        <f t="shared" si="5"/>
        <v>3</v>
      </c>
      <c r="H66" s="7"/>
      <c r="I66" s="7"/>
      <c r="J66" s="7">
        <f t="shared" si="6"/>
        <v>4</v>
      </c>
      <c r="K66" s="7"/>
      <c r="L66" s="7"/>
      <c r="M66" s="7">
        <f t="shared" si="7"/>
        <v>4</v>
      </c>
    </row>
    <row r="67" spans="1:13" x14ac:dyDescent="0.45">
      <c r="A67" s="7" t="s">
        <v>58</v>
      </c>
      <c r="B67" s="7"/>
      <c r="C67" s="7"/>
      <c r="D67" s="7">
        <f t="shared" si="4"/>
        <v>0</v>
      </c>
      <c r="E67" s="7"/>
      <c r="F67" s="7"/>
      <c r="G67" s="7">
        <f t="shared" si="5"/>
        <v>1</v>
      </c>
      <c r="H67" s="7"/>
      <c r="I67" s="7"/>
      <c r="J67" s="7">
        <f t="shared" si="6"/>
        <v>1</v>
      </c>
      <c r="K67" s="7"/>
      <c r="L67" s="7"/>
      <c r="M67" s="7">
        <f t="shared" si="7"/>
        <v>1</v>
      </c>
    </row>
    <row r="70" spans="1:13" x14ac:dyDescent="0.45">
      <c r="C70" s="6">
        <v>2020</v>
      </c>
      <c r="F70" s="6">
        <v>2021</v>
      </c>
      <c r="I70" s="6">
        <v>2022</v>
      </c>
      <c r="L70" s="6">
        <v>2023</v>
      </c>
    </row>
    <row r="71" spans="1:13" x14ac:dyDescent="0.45">
      <c r="A71" t="s">
        <v>143</v>
      </c>
      <c r="C71" s="6">
        <f>AVERAGE(C2:C37)</f>
        <v>0.15709722222222222</v>
      </c>
      <c r="F71" s="6">
        <f>AVERAGE(F2:F40)</f>
        <v>0.22882307692307696</v>
      </c>
      <c r="I71" s="6">
        <f>AVERAGE(I2:I29)</f>
        <v>0.20562142857142857</v>
      </c>
      <c r="L71" s="6">
        <f>AVERAGE(L2:L29)</f>
        <v>0.18598928571428569</v>
      </c>
    </row>
    <row r="73" spans="1:13" x14ac:dyDescent="0.45">
      <c r="A73" t="s">
        <v>144</v>
      </c>
      <c r="C73" s="18">
        <f>MAX(C2:C41)</f>
        <v>0.86250000000000004</v>
      </c>
      <c r="D73" s="18"/>
      <c r="E73" s="18"/>
      <c r="F73" s="18">
        <f>MAX(F2:F41)</f>
        <v>0.9274</v>
      </c>
      <c r="G73" s="18"/>
      <c r="H73" s="18"/>
      <c r="I73" s="18">
        <f>MAX(I2:I41)</f>
        <v>0.96230000000000004</v>
      </c>
      <c r="L73" s="18">
        <f>MAX(L2:L41)</f>
        <v>0.96230000000000004</v>
      </c>
    </row>
    <row r="75" spans="1:13" x14ac:dyDescent="0.45">
      <c r="A75" t="s">
        <v>145</v>
      </c>
      <c r="C75" s="6">
        <f>MIN(C2:C37)</f>
        <v>-0.75060000000000004</v>
      </c>
      <c r="F75" s="6">
        <f>MIN(F2:F40)</f>
        <v>-0.80200000000000005</v>
      </c>
      <c r="I75" s="6">
        <f>MIN(I2:I29)</f>
        <v>-0.74299999999999999</v>
      </c>
      <c r="L75" s="6">
        <f>MIN(L2:L29)</f>
        <v>-0.74299999999999999</v>
      </c>
    </row>
    <row r="77" spans="1:13" x14ac:dyDescent="0.45">
      <c r="A77" t="s">
        <v>146</v>
      </c>
      <c r="D77" s="6">
        <f>SUM(D57:D67)</f>
        <v>29</v>
      </c>
      <c r="G77" s="6">
        <f>SUM(G57:G67)</f>
        <v>29</v>
      </c>
      <c r="J77" s="6">
        <f>SUM(J57:J67)</f>
        <v>25.5</v>
      </c>
      <c r="M77" s="6">
        <f>SUM(M57:M67)</f>
        <v>24.5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AEC83-E415-4CF9-B2E9-97B01F8DD845}">
  <dimension ref="A34:Y55"/>
  <sheetViews>
    <sheetView zoomScale="85" workbookViewId="0">
      <selection activeCell="Z32" sqref="Z32"/>
    </sheetView>
  </sheetViews>
  <sheetFormatPr baseColWidth="10" defaultRowHeight="14.25" x14ac:dyDescent="0.45"/>
  <sheetData>
    <row r="34" spans="1:25" x14ac:dyDescent="0.45">
      <c r="A34" t="s">
        <v>121</v>
      </c>
    </row>
    <row r="36" spans="1:25" ht="14.65" thickBot="1" x14ac:dyDescent="0.5"/>
    <row r="37" spans="1:25" x14ac:dyDescent="0.45">
      <c r="A37" s="8" t="s">
        <v>139</v>
      </c>
      <c r="B37" s="9"/>
      <c r="C37" s="9"/>
      <c r="D37" s="9"/>
      <c r="E37" s="9"/>
      <c r="F37" s="10"/>
      <c r="G37" s="8" t="s">
        <v>140</v>
      </c>
      <c r="H37" s="9"/>
      <c r="I37" s="9"/>
      <c r="J37" s="9"/>
      <c r="K37" s="9"/>
      <c r="L37" s="10"/>
      <c r="M37" s="8" t="s">
        <v>141</v>
      </c>
      <c r="N37" s="9"/>
      <c r="O37" s="9"/>
      <c r="P37" s="9"/>
      <c r="Q37" s="9"/>
      <c r="R37" s="10"/>
      <c r="T37" s="8" t="s">
        <v>142</v>
      </c>
      <c r="U37" s="9"/>
      <c r="V37" s="9"/>
      <c r="W37" s="9"/>
      <c r="X37" s="9"/>
      <c r="Y37" s="10"/>
    </row>
    <row r="38" spans="1:25" x14ac:dyDescent="0.45">
      <c r="A38" s="11"/>
      <c r="B38" s="12"/>
      <c r="C38" s="12"/>
      <c r="D38" s="12"/>
      <c r="E38" s="12"/>
      <c r="F38" s="13"/>
      <c r="G38" s="11"/>
      <c r="H38" s="12"/>
      <c r="I38" s="12"/>
      <c r="J38" s="12"/>
      <c r="K38" s="12"/>
      <c r="L38" s="13"/>
      <c r="M38" s="11"/>
      <c r="N38" s="12"/>
      <c r="O38" s="12"/>
      <c r="P38" s="12"/>
      <c r="Q38" s="12"/>
      <c r="R38" s="13"/>
      <c r="T38" s="11"/>
      <c r="U38" s="12"/>
      <c r="V38" s="12"/>
      <c r="W38" s="12"/>
      <c r="X38" s="12"/>
      <c r="Y38" s="13"/>
    </row>
    <row r="39" spans="1:25" x14ac:dyDescent="0.45">
      <c r="A39" s="11"/>
      <c r="B39" s="12"/>
      <c r="C39" s="12"/>
      <c r="D39" s="12"/>
      <c r="E39" s="12"/>
      <c r="F39" s="13"/>
      <c r="G39" s="11"/>
      <c r="H39" s="12"/>
      <c r="I39" s="12"/>
      <c r="J39" s="12"/>
      <c r="K39" s="12"/>
      <c r="L39" s="13"/>
      <c r="M39" s="11"/>
      <c r="N39" s="12"/>
      <c r="O39" s="12"/>
      <c r="P39" s="12"/>
      <c r="Q39" s="12"/>
      <c r="R39" s="13"/>
      <c r="T39" s="11"/>
      <c r="U39" s="12"/>
      <c r="V39" s="12"/>
      <c r="W39" s="12"/>
      <c r="X39" s="12"/>
      <c r="Y39" s="13"/>
    </row>
    <row r="40" spans="1:25" x14ac:dyDescent="0.45">
      <c r="A40" s="11"/>
      <c r="B40" s="12"/>
      <c r="C40" s="12"/>
      <c r="D40" s="12"/>
      <c r="E40" s="12"/>
      <c r="F40" s="13"/>
      <c r="G40" s="11"/>
      <c r="H40" s="12"/>
      <c r="I40" s="12"/>
      <c r="J40" s="12"/>
      <c r="K40" s="12"/>
      <c r="L40" s="13"/>
      <c r="M40" s="11"/>
      <c r="N40" s="12"/>
      <c r="O40" s="12"/>
      <c r="P40" s="12"/>
      <c r="Q40" s="12"/>
      <c r="R40" s="13"/>
      <c r="T40" s="11"/>
      <c r="U40" s="12"/>
      <c r="V40" s="12"/>
      <c r="W40" s="12"/>
      <c r="X40" s="12"/>
      <c r="Y40" s="13"/>
    </row>
    <row r="41" spans="1:25" x14ac:dyDescent="0.45">
      <c r="A41" s="11"/>
      <c r="B41" s="12"/>
      <c r="C41" s="12"/>
      <c r="D41" s="12"/>
      <c r="E41" s="12"/>
      <c r="F41" s="13"/>
      <c r="G41" s="11"/>
      <c r="H41" s="12"/>
      <c r="I41" s="12"/>
      <c r="J41" s="12"/>
      <c r="K41" s="12"/>
      <c r="L41" s="13"/>
      <c r="M41" s="11"/>
      <c r="N41" s="12"/>
      <c r="O41" s="12"/>
      <c r="P41" s="12"/>
      <c r="Q41" s="12"/>
      <c r="R41" s="13"/>
      <c r="T41" s="11"/>
      <c r="U41" s="12"/>
      <c r="V41" s="12"/>
      <c r="W41" s="12"/>
      <c r="X41" s="12"/>
      <c r="Y41" s="13"/>
    </row>
    <row r="42" spans="1:25" x14ac:dyDescent="0.45">
      <c r="A42" s="11"/>
      <c r="B42" s="12"/>
      <c r="C42" s="12"/>
      <c r="D42" s="12"/>
      <c r="E42" s="12"/>
      <c r="F42" s="13"/>
      <c r="G42" s="11"/>
      <c r="H42" s="12"/>
      <c r="I42" s="12"/>
      <c r="J42" s="12"/>
      <c r="K42" s="12"/>
      <c r="L42" s="13"/>
      <c r="M42" s="11"/>
      <c r="N42" s="12"/>
      <c r="O42" s="12"/>
      <c r="P42" s="12"/>
      <c r="Q42" s="12"/>
      <c r="R42" s="13"/>
      <c r="T42" s="11"/>
      <c r="U42" s="12"/>
      <c r="V42" s="12"/>
      <c r="W42" s="12"/>
      <c r="X42" s="12"/>
      <c r="Y42" s="13"/>
    </row>
    <row r="43" spans="1:25" x14ac:dyDescent="0.45">
      <c r="A43" s="11"/>
      <c r="B43" s="12"/>
      <c r="C43" s="12"/>
      <c r="D43" s="12"/>
      <c r="E43" s="12"/>
      <c r="F43" s="13"/>
      <c r="G43" s="11"/>
      <c r="H43" s="12"/>
      <c r="I43" s="12"/>
      <c r="J43" s="12"/>
      <c r="K43" s="12"/>
      <c r="L43" s="13"/>
      <c r="M43" s="11"/>
      <c r="N43" s="12"/>
      <c r="O43" s="12"/>
      <c r="P43" s="12"/>
      <c r="Q43" s="12"/>
      <c r="R43" s="13"/>
      <c r="T43" s="11"/>
      <c r="U43" s="12"/>
      <c r="V43" s="12"/>
      <c r="W43" s="12"/>
      <c r="X43" s="12"/>
      <c r="Y43" s="13"/>
    </row>
    <row r="44" spans="1:25" x14ac:dyDescent="0.45">
      <c r="A44" s="11"/>
      <c r="B44" s="12"/>
      <c r="C44" s="12"/>
      <c r="D44" s="12"/>
      <c r="E44" s="12"/>
      <c r="F44" s="13"/>
      <c r="G44" s="11"/>
      <c r="H44" s="12"/>
      <c r="I44" s="12"/>
      <c r="J44" s="12"/>
      <c r="K44" s="12"/>
      <c r="L44" s="13"/>
      <c r="M44" s="11"/>
      <c r="N44" s="12"/>
      <c r="O44" s="12"/>
      <c r="P44" s="12"/>
      <c r="Q44" s="12"/>
      <c r="R44" s="13"/>
      <c r="T44" s="11"/>
      <c r="U44" s="12"/>
      <c r="V44" s="12"/>
      <c r="W44" s="12"/>
      <c r="X44" s="12"/>
      <c r="Y44" s="13"/>
    </row>
    <row r="45" spans="1:25" x14ac:dyDescent="0.45">
      <c r="A45" s="11"/>
      <c r="B45" s="12"/>
      <c r="C45" s="12"/>
      <c r="D45" s="12"/>
      <c r="E45" s="12"/>
      <c r="F45" s="13"/>
      <c r="G45" s="11"/>
      <c r="H45" s="12"/>
      <c r="I45" s="12"/>
      <c r="J45" s="12"/>
      <c r="K45" s="12"/>
      <c r="L45" s="13"/>
      <c r="M45" s="11"/>
      <c r="N45" s="12"/>
      <c r="O45" s="12"/>
      <c r="P45" s="12"/>
      <c r="Q45" s="12"/>
      <c r="R45" s="13"/>
      <c r="T45" s="11"/>
      <c r="U45" s="12"/>
      <c r="V45" s="12"/>
      <c r="W45" s="12"/>
      <c r="X45" s="12"/>
      <c r="Y45" s="13"/>
    </row>
    <row r="46" spans="1:25" x14ac:dyDescent="0.45">
      <c r="A46" s="11"/>
      <c r="B46" s="12"/>
      <c r="C46" s="12"/>
      <c r="D46" s="12"/>
      <c r="E46" s="12"/>
      <c r="F46" s="13"/>
      <c r="G46" s="11"/>
      <c r="H46" s="12"/>
      <c r="I46" s="12"/>
      <c r="J46" s="12"/>
      <c r="K46" s="12"/>
      <c r="L46" s="13"/>
      <c r="M46" s="11"/>
      <c r="N46" s="12"/>
      <c r="O46" s="12"/>
      <c r="P46" s="12"/>
      <c r="Q46" s="12"/>
      <c r="R46" s="13"/>
      <c r="T46" s="11"/>
      <c r="U46" s="12"/>
      <c r="V46" s="12"/>
      <c r="W46" s="12"/>
      <c r="X46" s="12"/>
      <c r="Y46" s="13"/>
    </row>
    <row r="47" spans="1:25" x14ac:dyDescent="0.45">
      <c r="A47" s="11"/>
      <c r="B47" s="12"/>
      <c r="C47" s="12"/>
      <c r="D47" s="12"/>
      <c r="E47" s="12"/>
      <c r="F47" s="13"/>
      <c r="G47" s="11"/>
      <c r="H47" s="12"/>
      <c r="I47" s="12"/>
      <c r="J47" s="12"/>
      <c r="K47" s="12"/>
      <c r="L47" s="13"/>
      <c r="M47" s="11"/>
      <c r="N47" s="12"/>
      <c r="O47" s="12"/>
      <c r="P47" s="12"/>
      <c r="Q47" s="12"/>
      <c r="R47" s="13"/>
      <c r="T47" s="11"/>
      <c r="U47" s="12"/>
      <c r="V47" s="12"/>
      <c r="W47" s="12"/>
      <c r="X47" s="12"/>
      <c r="Y47" s="13"/>
    </row>
    <row r="48" spans="1:25" x14ac:dyDescent="0.45">
      <c r="A48" s="11"/>
      <c r="B48" s="12"/>
      <c r="C48" s="12"/>
      <c r="D48" s="12"/>
      <c r="E48" s="12"/>
      <c r="F48" s="13"/>
      <c r="G48" s="11"/>
      <c r="H48" s="12"/>
      <c r="I48" s="12"/>
      <c r="J48" s="12"/>
      <c r="K48" s="12"/>
      <c r="L48" s="13"/>
      <c r="M48" s="11"/>
      <c r="N48" s="12"/>
      <c r="O48" s="12"/>
      <c r="P48" s="12"/>
      <c r="Q48" s="12"/>
      <c r="R48" s="13"/>
      <c r="T48" s="11"/>
      <c r="U48" s="12"/>
      <c r="V48" s="12"/>
      <c r="W48" s="12"/>
      <c r="X48" s="12"/>
      <c r="Y48" s="13"/>
    </row>
    <row r="49" spans="1:25" x14ac:dyDescent="0.45">
      <c r="A49" s="11"/>
      <c r="B49" s="12"/>
      <c r="C49" s="12"/>
      <c r="D49" s="12"/>
      <c r="E49" s="12"/>
      <c r="F49" s="13"/>
      <c r="G49" s="11"/>
      <c r="H49" s="12"/>
      <c r="I49" s="12"/>
      <c r="J49" s="12"/>
      <c r="K49" s="12"/>
      <c r="L49" s="13"/>
      <c r="M49" s="11"/>
      <c r="N49" s="12"/>
      <c r="O49" s="12"/>
      <c r="P49" s="12"/>
      <c r="Q49" s="12"/>
      <c r="R49" s="13"/>
      <c r="T49" s="11"/>
      <c r="U49" s="12"/>
      <c r="V49" s="12"/>
      <c r="W49" s="12"/>
      <c r="X49" s="12"/>
      <c r="Y49" s="13"/>
    </row>
    <row r="50" spans="1:25" x14ac:dyDescent="0.45">
      <c r="A50" s="11"/>
      <c r="B50" s="12"/>
      <c r="C50" s="12"/>
      <c r="D50" s="12"/>
      <c r="E50" s="12"/>
      <c r="F50" s="13"/>
      <c r="G50" s="11"/>
      <c r="H50" s="12"/>
      <c r="I50" s="12"/>
      <c r="J50" s="12"/>
      <c r="K50" s="12"/>
      <c r="L50" s="13"/>
      <c r="M50" s="11"/>
      <c r="N50" s="12"/>
      <c r="O50" s="12"/>
      <c r="P50" s="12"/>
      <c r="Q50" s="12"/>
      <c r="R50" s="13"/>
      <c r="T50" s="11"/>
      <c r="U50" s="12"/>
      <c r="V50" s="12"/>
      <c r="W50" s="12"/>
      <c r="X50" s="12"/>
      <c r="Y50" s="13"/>
    </row>
    <row r="51" spans="1:25" x14ac:dyDescent="0.45">
      <c r="A51" s="11"/>
      <c r="B51" s="12"/>
      <c r="C51" s="12"/>
      <c r="D51" s="12"/>
      <c r="E51" s="12"/>
      <c r="F51" s="13"/>
      <c r="G51" s="11"/>
      <c r="H51" s="12"/>
      <c r="I51" s="12"/>
      <c r="J51" s="12"/>
      <c r="K51" s="12"/>
      <c r="L51" s="13"/>
      <c r="M51" s="11"/>
      <c r="N51" s="12"/>
      <c r="O51" s="12"/>
      <c r="P51" s="12"/>
      <c r="Q51" s="12"/>
      <c r="R51" s="13"/>
      <c r="T51" s="11"/>
      <c r="U51" s="12"/>
      <c r="V51" s="12"/>
      <c r="W51" s="12"/>
      <c r="X51" s="12"/>
      <c r="Y51" s="13"/>
    </row>
    <row r="52" spans="1:25" x14ac:dyDescent="0.45">
      <c r="A52" s="11"/>
      <c r="B52" s="12"/>
      <c r="C52" s="12"/>
      <c r="D52" s="12"/>
      <c r="E52" s="12"/>
      <c r="F52" s="13"/>
      <c r="G52" s="11"/>
      <c r="H52" s="12"/>
      <c r="I52" s="12"/>
      <c r="J52" s="12"/>
      <c r="K52" s="12"/>
      <c r="L52" s="13"/>
      <c r="M52" s="11"/>
      <c r="N52" s="12"/>
      <c r="O52" s="12"/>
      <c r="P52" s="12"/>
      <c r="Q52" s="12"/>
      <c r="R52" s="13"/>
      <c r="T52" s="11"/>
      <c r="U52" s="12"/>
      <c r="V52" s="12"/>
      <c r="W52" s="12"/>
      <c r="X52" s="12"/>
      <c r="Y52" s="13"/>
    </row>
    <row r="53" spans="1:25" x14ac:dyDescent="0.45">
      <c r="A53" s="11"/>
      <c r="B53" s="12"/>
      <c r="C53" s="12"/>
      <c r="D53" s="12"/>
      <c r="E53" s="12"/>
      <c r="F53" s="13"/>
      <c r="G53" s="11"/>
      <c r="H53" s="12"/>
      <c r="I53" s="12"/>
      <c r="J53" s="12"/>
      <c r="K53" s="12"/>
      <c r="L53" s="13"/>
      <c r="M53" s="11"/>
      <c r="N53" s="12"/>
      <c r="O53" s="12"/>
      <c r="P53" s="12"/>
      <c r="Q53" s="12"/>
      <c r="R53" s="13"/>
      <c r="T53" s="11"/>
      <c r="U53" s="12"/>
      <c r="V53" s="12"/>
      <c r="W53" s="12"/>
      <c r="X53" s="12"/>
      <c r="Y53" s="13"/>
    </row>
    <row r="54" spans="1:25" x14ac:dyDescent="0.45">
      <c r="A54" s="11"/>
      <c r="B54" s="12"/>
      <c r="C54" s="12"/>
      <c r="D54" s="12"/>
      <c r="E54" s="12"/>
      <c r="F54" s="13"/>
      <c r="G54" s="11"/>
      <c r="H54" s="12"/>
      <c r="I54" s="12"/>
      <c r="J54" s="12"/>
      <c r="K54" s="12"/>
      <c r="L54" s="13"/>
      <c r="M54" s="11"/>
      <c r="N54" s="12"/>
      <c r="O54" s="12"/>
      <c r="P54" s="12"/>
      <c r="Q54" s="12"/>
      <c r="R54" s="13"/>
      <c r="T54" s="11"/>
      <c r="U54" s="12"/>
      <c r="V54" s="12"/>
      <c r="W54" s="12"/>
      <c r="X54" s="12"/>
      <c r="Y54" s="13"/>
    </row>
    <row r="55" spans="1:25" ht="14.65" thickBot="1" x14ac:dyDescent="0.5">
      <c r="A55" s="14"/>
      <c r="B55" s="15"/>
      <c r="C55" s="15"/>
      <c r="D55" s="15"/>
      <c r="E55" s="15"/>
      <c r="F55" s="16"/>
      <c r="G55" s="14"/>
      <c r="H55" s="15"/>
      <c r="I55" s="15"/>
      <c r="J55" s="15"/>
      <c r="K55" s="15"/>
      <c r="L55" s="16"/>
      <c r="M55" s="14"/>
      <c r="N55" s="15"/>
      <c r="O55" s="15"/>
      <c r="P55" s="15"/>
      <c r="Q55" s="15"/>
      <c r="R55" s="16"/>
      <c r="T55" s="14"/>
      <c r="U55" s="15"/>
      <c r="V55" s="15"/>
      <c r="W55" s="15"/>
      <c r="X55" s="15"/>
      <c r="Y55" s="16"/>
    </row>
  </sheetData>
  <mergeCells count="4">
    <mergeCell ref="A37:F55"/>
    <mergeCell ref="G37:L55"/>
    <mergeCell ref="M37:R55"/>
    <mergeCell ref="T37:Y5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Gráficos y análisis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 Andres Franco</cp:lastModifiedBy>
  <dcterms:created xsi:type="dcterms:W3CDTF">2025-04-04T13:27:08Z</dcterms:created>
  <dcterms:modified xsi:type="dcterms:W3CDTF">2025-04-04T15:24:01Z</dcterms:modified>
</cp:coreProperties>
</file>