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itednations-my.sharepoint.com/personal/camila_francorestrepo_un_org/Documents/Documents/5.Foresight/Jordan_United_Cash_Transfer/SPP-RAF Unified Cash Transfer/Input/Bases/"/>
    </mc:Choice>
  </mc:AlternateContent>
  <xr:revisionPtr revIDLastSave="6" documentId="11_0E1952E4F7AD0DD66AD9776F212D3B68B61B2749" xr6:coauthVersionLast="47" xr6:coauthVersionMax="47" xr10:uidLastSave="{F1AF52E4-A291-45B7-B747-BCEF13BCD136}"/>
  <bookViews>
    <workbookView xWindow="-110" yWindow="-110" windowWidth="19420" windowHeight="10420" activeTab="2" xr2:uid="{00000000-000D-0000-FFFF-FFFF00000000}"/>
  </bookViews>
  <sheets>
    <sheet name="Model April 18" sheetId="9" r:id="rId1"/>
    <sheet name="Var Defin March 6" sheetId="7" r:id="rId2"/>
    <sheet name="Example Calc April 18"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9" i="8" l="1"/>
  <c r="K9" i="8"/>
  <c r="J9" i="8"/>
  <c r="I9" i="8"/>
  <c r="H10" i="8"/>
  <c r="H9" i="8"/>
  <c r="H33" i="8"/>
  <c r="H15" i="8"/>
  <c r="F46" i="8"/>
  <c r="H46" i="8" s="1"/>
  <c r="F33" i="8"/>
  <c r="F60" i="8"/>
  <c r="H60" i="8" s="1"/>
  <c r="F59" i="8"/>
  <c r="H59" i="8" s="1"/>
  <c r="F58" i="8"/>
  <c r="H58" i="8" s="1"/>
  <c r="F57" i="8"/>
  <c r="H57" i="8" s="1"/>
  <c r="F56" i="8"/>
  <c r="H56" i="8" s="1"/>
  <c r="F55" i="8"/>
  <c r="H55" i="8" s="1"/>
  <c r="F54" i="8"/>
  <c r="H54" i="8" s="1"/>
  <c r="F53" i="8"/>
  <c r="H53" i="8" s="1"/>
  <c r="F52" i="8"/>
  <c r="H52" i="8" s="1"/>
  <c r="F51" i="8"/>
  <c r="H51" i="8" s="1"/>
  <c r="F50" i="8"/>
  <c r="H50" i="8" s="1"/>
  <c r="F49" i="8"/>
  <c r="H49" i="8" s="1"/>
  <c r="F48" i="8"/>
  <c r="H48" i="8" s="1"/>
  <c r="F45" i="8"/>
  <c r="H45" i="8" s="1"/>
  <c r="F44" i="8"/>
  <c r="H44" i="8" s="1"/>
  <c r="F42" i="8"/>
  <c r="H42" i="8" s="1"/>
  <c r="F41" i="8"/>
  <c r="H41" i="8" s="1"/>
  <c r="F40" i="8"/>
  <c r="H40" i="8" s="1"/>
  <c r="F38" i="8"/>
  <c r="F39" i="8" s="1"/>
  <c r="H39" i="8" s="1"/>
  <c r="F37" i="8"/>
  <c r="H37" i="8" s="1"/>
  <c r="F36" i="8"/>
  <c r="H36" i="8" s="1"/>
  <c r="F35" i="8"/>
  <c r="H35" i="8" s="1"/>
  <c r="F34" i="8"/>
  <c r="H34" i="8" s="1"/>
  <c r="F32" i="8"/>
  <c r="H32" i="8" s="1"/>
  <c r="F29" i="8"/>
  <c r="H29" i="8" s="1"/>
  <c r="F27" i="8"/>
  <c r="H27" i="8" s="1"/>
  <c r="F26" i="8"/>
  <c r="H26" i="8" s="1"/>
  <c r="F25" i="8"/>
  <c r="H25" i="8" s="1"/>
  <c r="F24" i="8"/>
  <c r="H24" i="8" s="1"/>
  <c r="F23" i="8"/>
  <c r="H23" i="8" s="1"/>
  <c r="F22" i="8"/>
  <c r="H22" i="8" s="1"/>
  <c r="F20" i="8"/>
  <c r="H20" i="8" s="1"/>
  <c r="F19" i="8"/>
  <c r="H19" i="8" s="1"/>
  <c r="F18" i="8"/>
  <c r="H18" i="8" s="1"/>
  <c r="F17" i="8"/>
  <c r="H17" i="8" s="1"/>
  <c r="F16" i="8"/>
  <c r="H16" i="8" s="1"/>
  <c r="F15" i="8"/>
  <c r="F14" i="8"/>
  <c r="H14" i="8" s="1"/>
  <c r="F13" i="8"/>
  <c r="H13" i="8" s="1"/>
  <c r="F12" i="8"/>
  <c r="H12" i="8" s="1"/>
  <c r="F11" i="8"/>
  <c r="H11" i="8" s="1"/>
  <c r="F9" i="8"/>
  <c r="F10" i="8" s="1"/>
  <c r="F28" i="8" l="1"/>
  <c r="H28" i="8" s="1"/>
  <c r="H3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Haneen Emam</author>
  </authors>
  <commentList>
    <comment ref="C17" authorId="0" shapeId="0" xr:uid="{00000000-0006-0000-0100-000001000000}">
      <text>
        <r>
          <rPr>
            <b/>
            <sz val="9"/>
            <color indexed="81"/>
            <rFont val="Tahoma"/>
            <family val="2"/>
          </rPr>
          <t>Haneen Emam:</t>
        </r>
        <r>
          <rPr>
            <sz val="9"/>
            <color indexed="81"/>
            <rFont val="Tahoma"/>
            <family val="2"/>
          </rPr>
          <t xml:space="preserve">
in the reported application these value not exist, shall we consider them from administrative data ? </t>
        </r>
      </text>
    </comment>
    <comment ref="D31" authorId="0" shapeId="0" xr:uid="{00000000-0006-0000-0100-000002000000}">
      <text>
        <r>
          <rPr>
            <b/>
            <sz val="9"/>
            <color indexed="81"/>
            <rFont val="Tahoma"/>
            <family val="2"/>
          </rPr>
          <t>Haneen Emam:</t>
        </r>
        <r>
          <rPr>
            <sz val="9"/>
            <color indexed="81"/>
            <rFont val="Tahoma"/>
            <family val="2"/>
          </rPr>
          <t xml:space="preserve">
G here is adjusted  G= G </t>
        </r>
      </text>
    </comment>
    <comment ref="D33" authorId="0" shapeId="0" xr:uid="{00000000-0006-0000-0100-000003000000}">
      <text>
        <r>
          <rPr>
            <b/>
            <sz val="9"/>
            <color indexed="81"/>
            <rFont val="Tahoma"/>
            <family val="2"/>
          </rPr>
          <t>Haneen Emam:</t>
        </r>
        <r>
          <rPr>
            <sz val="9"/>
            <color indexed="81"/>
            <rFont val="Tahoma"/>
            <family val="2"/>
          </rPr>
          <t xml:space="preserve">
as I mentioned previously in the reported application there is no distinguish the agriculture land so we will use the administrative data</t>
        </r>
      </text>
    </comment>
    <comment ref="D34" authorId="0" shapeId="0" xr:uid="{00000000-0006-0000-0100-000004000000}">
      <text>
        <r>
          <rPr>
            <b/>
            <sz val="9"/>
            <color indexed="81"/>
            <rFont val="Tahoma"/>
            <family val="2"/>
          </rPr>
          <t>Haneen Emam:</t>
        </r>
        <r>
          <rPr>
            <sz val="9"/>
            <color indexed="81"/>
            <rFont val="Tahoma"/>
            <family val="2"/>
          </rPr>
          <t xml:space="preserve">
بشرط انها مسجلة ضمن اخر 3 سنوات</t>
        </r>
      </text>
    </comment>
    <comment ref="D38" authorId="0" shapeId="0" xr:uid="{00000000-0006-0000-0100-000005000000}">
      <text>
        <r>
          <rPr>
            <b/>
            <sz val="9"/>
            <color indexed="81"/>
            <rFont val="Tahoma"/>
            <family val="2"/>
          </rPr>
          <t>Haneen Emam:</t>
        </r>
        <r>
          <rPr>
            <sz val="9"/>
            <color indexed="81"/>
            <rFont val="Tahoma"/>
            <family val="2"/>
          </rPr>
          <t xml:space="preserve">
تم احتساب السيارات العمومي</t>
        </r>
      </text>
    </comment>
    <comment ref="D44" authorId="0" shapeId="0" xr:uid="{00000000-0006-0000-0100-000006000000}">
      <text>
        <r>
          <rPr>
            <b/>
            <sz val="9"/>
            <color indexed="81"/>
            <rFont val="Tahoma"/>
            <family val="2"/>
          </rPr>
          <t>Haneen Emam:</t>
        </r>
        <r>
          <rPr>
            <sz val="9"/>
            <color indexed="81"/>
            <rFont val="Tahoma"/>
            <family val="2"/>
          </rPr>
          <t xml:space="preserve">
waste water management is part of the water bill</t>
        </r>
      </text>
    </comment>
    <comment ref="C46" authorId="0" shapeId="0" xr:uid="{00000000-0006-0000-0100-000007000000}">
      <text>
        <r>
          <rPr>
            <b/>
            <sz val="9"/>
            <color indexed="81"/>
            <rFont val="Tahoma"/>
            <family val="2"/>
          </rPr>
          <t>Haneen Emam:</t>
        </r>
        <r>
          <rPr>
            <sz val="9"/>
            <color indexed="81"/>
            <rFont val="Tahoma"/>
            <family val="2"/>
          </rPr>
          <t xml:space="preserve">
do not construct it for now, but please keep in mind that it might be needed. Program in such a ways that makes adding it easy.</t>
        </r>
      </text>
    </comment>
    <comment ref="C48" authorId="0" shapeId="0" xr:uid="{00000000-0006-0000-0100-000008000000}">
      <text>
        <r>
          <rPr>
            <b/>
            <sz val="9"/>
            <color indexed="81"/>
            <rFont val="Tahoma"/>
            <family val="2"/>
          </rPr>
          <t>Haneen Emam:</t>
        </r>
        <r>
          <rPr>
            <sz val="9"/>
            <color indexed="81"/>
            <rFont val="Tahoma"/>
            <family val="2"/>
          </rPr>
          <t xml:space="preserve">
Consider location urban if ANY of the following applies (i) household resides in Amman, (b) household resides in another governorate center, (c) household resides in district center. In other words, all households that do not reside in Amman, governorate center, or district center will be considered rural.</t>
        </r>
      </text>
    </comment>
    <comment ref="C49" authorId="0" shapeId="0" xr:uid="{00000000-0006-0000-0100-000009000000}">
      <text>
        <r>
          <rPr>
            <b/>
            <sz val="9"/>
            <color indexed="81"/>
            <rFont val="Tahoma"/>
            <family val="2"/>
          </rPr>
          <t>Haneen Emam:</t>
        </r>
        <r>
          <rPr>
            <sz val="9"/>
            <color indexed="81"/>
            <rFont val="Tahoma"/>
            <family val="2"/>
          </rPr>
          <t xml:space="preserve">
 rely on the governerate field only from household address </t>
        </r>
      </text>
    </comment>
  </commentList>
</comments>
</file>

<file path=xl/sharedStrings.xml><?xml version="1.0" encoding="utf-8"?>
<sst xmlns="http://schemas.openxmlformats.org/spreadsheetml/2006/main" count="478" uniqueCount="230">
  <si>
    <t>HEAD_age</t>
  </si>
  <si>
    <t xml:space="preserve"> </t>
  </si>
  <si>
    <t>HEAD_age2</t>
  </si>
  <si>
    <t>HEAD_female</t>
  </si>
  <si>
    <t>HEAD_sexmar_femnev</t>
  </si>
  <si>
    <t>HEAD_sexmar_femdiv</t>
  </si>
  <si>
    <t>HEAD_sexmar_femwid</t>
  </si>
  <si>
    <t>head_disabill</t>
  </si>
  <si>
    <t>HEAD_edu_elem</t>
  </si>
  <si>
    <t>HEAD_edu_basicsecvoc</t>
  </si>
  <si>
    <t>HEAD_edu_bapostba</t>
  </si>
  <si>
    <t>hhn_workage</t>
  </si>
  <si>
    <t>hhshworkage_disab</t>
  </si>
  <si>
    <t>hhshworkage_agecat_m1017</t>
  </si>
  <si>
    <t>hhshworkage_agecat_m1844</t>
  </si>
  <si>
    <t>hhshworkage_agecat_m4564</t>
  </si>
  <si>
    <t>hh_size</t>
  </si>
  <si>
    <t>hh_size2</t>
  </si>
  <si>
    <t>hhsh_dep</t>
  </si>
  <si>
    <t>livestockimpute2_yn</t>
  </si>
  <si>
    <t>lnlivestockimpute2</t>
  </si>
  <si>
    <t>land_own</t>
  </si>
  <si>
    <t>land_cultiv</t>
  </si>
  <si>
    <t>as_car_num</t>
  </si>
  <si>
    <t>as_cargovehtaxibus_num</t>
  </si>
  <si>
    <t>as_residcombuild_yn</t>
  </si>
  <si>
    <t>as_stocks_yn</t>
  </si>
  <si>
    <t>housetype_appt</t>
  </si>
  <si>
    <t>houseareapc</t>
  </si>
  <si>
    <t>lnexp_elecwaterwaste_pc</t>
  </si>
  <si>
    <t>rural</t>
  </si>
  <si>
    <t>gov_balqa</t>
  </si>
  <si>
    <t>gov_zarqa</t>
  </si>
  <si>
    <t>gov_madaba</t>
  </si>
  <si>
    <t>gov_irbid</t>
  </si>
  <si>
    <t>gov_mafraq</t>
  </si>
  <si>
    <t>gov_jerash</t>
  </si>
  <si>
    <t>gov_ajloun</t>
  </si>
  <si>
    <t>gov_karak</t>
  </si>
  <si>
    <t>gov_tafilah</t>
  </si>
  <si>
    <t>gov_maan</t>
  </si>
  <si>
    <t>gov_aqaba</t>
  </si>
  <si>
    <t>lnOTHFORMINC_WITHNAFPC</t>
  </si>
  <si>
    <t>_cons</t>
  </si>
  <si>
    <t>Head's age</t>
  </si>
  <si>
    <t>Head's age squared</t>
  </si>
  <si>
    <t>Reference group: male head</t>
  </si>
  <si>
    <t>Head is female</t>
  </si>
  <si>
    <t>Head is female, never married</t>
  </si>
  <si>
    <t>Head is female, divorced</t>
  </si>
  <si>
    <t>Head is female, widow</t>
  </si>
  <si>
    <t>Reference group: Illiterate</t>
  </si>
  <si>
    <t>Head's education: can read or elementary education</t>
  </si>
  <si>
    <t>Head's education: preparatory, basic, secondary, vocational</t>
  </si>
  <si>
    <t>Head is disabled or chronically ill</t>
  </si>
  <si>
    <t>Head's education: intermediate diploma, BA, post-BA</t>
  </si>
  <si>
    <t>HEAD'S CHARACTERISTICS</t>
  </si>
  <si>
    <t>HOUSEHOLD CHARACTERISTICS</t>
  </si>
  <si>
    <t>Number of member of working age (15-64)</t>
  </si>
  <si>
    <t>Share of working age members who are disabled</t>
  </si>
  <si>
    <t xml:space="preserve">Share of working age members who are males 15-17 y.o. </t>
  </si>
  <si>
    <t xml:space="preserve">Share of working age members who are males 18-44 y.o. </t>
  </si>
  <si>
    <t xml:space="preserve">Share of working age members who are males 45-64 y.o. </t>
  </si>
  <si>
    <t>Household size</t>
  </si>
  <si>
    <t>Household size squared</t>
  </si>
  <si>
    <t>Dependency ratio</t>
  </si>
  <si>
    <t>Imputed livestock productivity</t>
  </si>
  <si>
    <t>HH owns livestock</t>
  </si>
  <si>
    <t>HH owns land</t>
  </si>
  <si>
    <t>HH cultivates land</t>
  </si>
  <si>
    <t>Number of private cars</t>
  </si>
  <si>
    <t>Number of cargo vehicles, taxis, buses</t>
  </si>
  <si>
    <t>HH owns residential or commercial property</t>
  </si>
  <si>
    <t>HH owns stocks</t>
  </si>
  <si>
    <t>HH lives in an appartment (versus villa, house, shack/slums)</t>
  </si>
  <si>
    <t>Area of the house per capita</t>
  </si>
  <si>
    <t>Water and electricity bills, amount, log</t>
  </si>
  <si>
    <t>Household lives in rural area</t>
  </si>
  <si>
    <t>Household lives in Balqa</t>
  </si>
  <si>
    <t>Household lives in Zarqa</t>
  </si>
  <si>
    <t>Household lives in Madaba</t>
  </si>
  <si>
    <t>Household lives in Irbid</t>
  </si>
  <si>
    <t>Household lives in Mafraq</t>
  </si>
  <si>
    <t>Household lives in Jerash</t>
  </si>
  <si>
    <t>Household lives in Ajloun</t>
  </si>
  <si>
    <t>Household lives in Karak</t>
  </si>
  <si>
    <t>Household lives in Tafilah</t>
  </si>
  <si>
    <t>Household lives in Maan</t>
  </si>
  <si>
    <t>Household lives in Aqaba</t>
  </si>
  <si>
    <t>Constant</t>
  </si>
  <si>
    <t>R-squared</t>
  </si>
  <si>
    <t>Number of observations</t>
  </si>
  <si>
    <t>OWNERSHIP OF ASSETS</t>
  </si>
  <si>
    <t>HOUSING</t>
  </si>
  <si>
    <t>INCOME</t>
  </si>
  <si>
    <t>GEOGRAPHY</t>
  </si>
  <si>
    <t>Dependent variables</t>
  </si>
  <si>
    <t>Independent variables</t>
  </si>
  <si>
    <t>Expenditure model for income imputation for NAF targeting</t>
  </si>
  <si>
    <t>as_car_yn</t>
  </si>
  <si>
    <t>car_age0</t>
  </si>
  <si>
    <t>car_age0_sq</t>
  </si>
  <si>
    <t>HH owns a car</t>
  </si>
  <si>
    <t>Age of newest car</t>
  </si>
  <si>
    <t>Age of newest car, squared</t>
  </si>
  <si>
    <t>M2</t>
  </si>
  <si>
    <t>Definition</t>
  </si>
  <si>
    <t>Expenditure model for income imputation for NAF targeting: Variable definitions</t>
  </si>
  <si>
    <t>Number of years of the household head</t>
  </si>
  <si>
    <t>(Age) * (Age)</t>
  </si>
  <si>
    <t>1 if head is female, 0 if head is male. Regardless of the marital/civil status of the female. Based socially on sex.</t>
  </si>
  <si>
    <t>1 if household head is disabled or chronically ill (based on NAF definition); 0 otherwise</t>
  </si>
  <si>
    <t>Head's highest education achieved (E) is classified into 4 mutually exlcusive categories: 1 = illiterate; 2 = literate with elementary education; 3 = literate with preparatory, basic, secondary or  vocational education; 4 =  literate with intermediate diploma, BA or post-BA education. Post-BA include university diploma, MA, PhD, etc.</t>
  </si>
  <si>
    <t>Label</t>
  </si>
  <si>
    <t>Variable name</t>
  </si>
  <si>
    <t xml:space="preserve">Highest level of education achieved by the head of household. </t>
  </si>
  <si>
    <t>1 if E = 3; 0 if otherwise</t>
  </si>
  <si>
    <t>1 if E = 2; 0 if otherwise</t>
  </si>
  <si>
    <t>1 if E = 4; 0 if otherwise</t>
  </si>
  <si>
    <t>Count houseohld members age 15 through 64 (W). Use the NAF definition of the household.</t>
  </si>
  <si>
    <t>X&gt;=1</t>
  </si>
  <si>
    <t>1&gt;=X&gt;=0</t>
  </si>
  <si>
    <t>Count houseohld members age 15 through 64 (W). Count disabled members of household (D). Do not count chronically ill if they are not also disabled. Use the NAF definition of the household. hhshworkage_disab = D / W. Assign 0 if there are no working age members in household.</t>
  </si>
  <si>
    <t>X&gt;=0</t>
  </si>
  <si>
    <t>X=0 or X=1</t>
  </si>
  <si>
    <t>X&gt;=18</t>
  </si>
  <si>
    <t>X&gt;=324</t>
  </si>
  <si>
    <t>Head's education: Illiterate</t>
  </si>
  <si>
    <t>Do not code this category. Reference group.</t>
  </si>
  <si>
    <t>Count household members (H). Use NAF's definition of the household.</t>
  </si>
  <si>
    <t>H*H</t>
  </si>
  <si>
    <t>Count houseohld members age 15 through 64 (W). Count household members age 0 to 14 (Y). Count household members age 65 and older (E). Use NAF's definition of the household. hhsh_dep  = (Y+E) / W. Assign 0 if there are no working age members in household.</t>
  </si>
  <si>
    <t>Not applicable</t>
  </si>
  <si>
    <t>Marital status of female household head</t>
  </si>
  <si>
    <r>
      <rPr>
        <u/>
        <sz val="11"/>
        <color rgb="FF000000"/>
        <rFont val="Calibri"/>
        <family val="2"/>
      </rPr>
      <t>Female</t>
    </r>
    <r>
      <rPr>
        <sz val="11"/>
        <color rgb="FF000000"/>
        <rFont val="Calibri"/>
        <family val="2"/>
      </rPr>
      <t xml:space="preserve"> household heads are classified into 3 mutually exlcusive categories with respect to marital status (MS): 1 married; 2 = never married, 3 = divorced, 4 = widowed.   </t>
    </r>
  </si>
  <si>
    <t>Head is female, married</t>
  </si>
  <si>
    <t>1 if MS=2; 0 if otherwise. For male-headed households assign 0.</t>
  </si>
  <si>
    <t>1 if MS=3; 0 if otherwise. For male-headed households assign 0.</t>
  </si>
  <si>
    <t>1 if MS=4; 0 if otherwise. For male-headed households assign 0.</t>
  </si>
  <si>
    <t xml:space="preserve">1 if HH owns any land regardless of the type of land; 0 if otherwise. Do not count land around the main residence. Do not count land under residential or commercial buildings.  Based on a combination of administrative and self-reported data. </t>
  </si>
  <si>
    <t>1 if any of the household members own a car, truck, taxi, bus. 0 if otherwise.</t>
  </si>
  <si>
    <t>Count private cars. Regardless of exemptions. Only cars registered in last 3 years (consider cars that have not been registered for over 3 years as non-functioning)</t>
  </si>
  <si>
    <t>A*A</t>
  </si>
  <si>
    <t>Number of complete years of age (A) of newest private car.  A = years(Application date - Manufacture date). Assign A = 0 if household does not own private cars.</t>
  </si>
  <si>
    <t>Count number of cargo vehicles, taxis, buses, etc. if registered in last 3 years.</t>
  </si>
  <si>
    <t xml:space="preserve">1 if any of household members owns at least one residential or commercial building, excluding the main residence. 0 otherwise. </t>
  </si>
  <si>
    <t xml:space="preserve">1 if any of the household owns any stocks/bonds/ or other financial assets. 0 otherwise. </t>
  </si>
  <si>
    <t>1 = household resides in an apartment. 0 for any other type of dwelling.</t>
  </si>
  <si>
    <t>Divide the living area of the dwelling (mearured in square meters) by the number of household members. Houseareapc = R / H.</t>
  </si>
  <si>
    <t>1 = Household lives in rural area; 0 = otherwise.</t>
  </si>
  <si>
    <t>1 = Household lives in Madaba; 0 = otherwise.</t>
  </si>
  <si>
    <t>1 = Household lives in Aqaba; 0 = otherwise.</t>
  </si>
  <si>
    <t>1 = Household lives in Maan; 0 = otherwise.</t>
  </si>
  <si>
    <t>1 = Household lives in Tafilah; 0 = otherwise.</t>
  </si>
  <si>
    <t>1 = Household lives in Karak; 0 = otherwise.</t>
  </si>
  <si>
    <t>1 = Household lives in Ajloun; 0 = otherwise.</t>
  </si>
  <si>
    <t>1 = Household lives in Jerash; 0 = otherwise.</t>
  </si>
  <si>
    <t>1 = Household lives in Mafraq; 0 = otherwise.</t>
  </si>
  <si>
    <t>1 = Household lives in Irbid; 0 = otherwise.</t>
  </si>
  <si>
    <t>1 = Household lives in Zarqa; 0 = otherwise.</t>
  </si>
  <si>
    <t>1 = Household lives in Balqa; 0 = otherwise.</t>
  </si>
  <si>
    <t>Log expenditure per capita per annum</t>
  </si>
  <si>
    <t>MODEL DOES NOT INCLUDE</t>
  </si>
  <si>
    <t xml:space="preserve">Natural logarithm of the per capita sum of the following formal income sources from aministrative data (Y): (a) Retirement income (military,civil,social security,syndicates), (b) Social security dues, (c) Accrued insurance compensation, (d) Subsidies from National Aid fund, (e) Subsidies from Zakat Fund , (f) Subsidies from Royal Court, (g) Other governmental transfers. ln(Y) = ln(a+b+c+d+e+f+g). Assign ln(Y) = 0 if household has none of these income sources. Reporting period: one year. </t>
  </si>
  <si>
    <t>Independent variables (Indicators)</t>
  </si>
  <si>
    <t>Coefficients</t>
  </si>
  <si>
    <t>Product of transformed indicators and coefficients</t>
  </si>
  <si>
    <t>Stepwise illustration of calculation of imputed income for hypothetical household X</t>
  </si>
  <si>
    <t>Sum of products (in log units)</t>
  </si>
  <si>
    <t>Per capita annual value of expenditure in monetary units</t>
  </si>
  <si>
    <t>Household monthly value of expenditure in monetary units</t>
  </si>
  <si>
    <t>Household monthly value of INCOME in monetary units</t>
  </si>
  <si>
    <t>Inputted indicator values for hypothetical household X</t>
  </si>
  <si>
    <t>Step 3</t>
  </si>
  <si>
    <t>Step 4</t>
  </si>
  <si>
    <t>Step 5</t>
  </si>
  <si>
    <t>Step 6</t>
  </si>
  <si>
    <t>Step 2</t>
  </si>
  <si>
    <t>Step 1a</t>
  </si>
  <si>
    <t>Step 1b</t>
  </si>
  <si>
    <t>Transformed indicator values (when needed) for hypothetical household X</t>
  </si>
  <si>
    <r>
      <t xml:space="preserve">1 if HH cultivates land agricultural land (either owned or leased land); 0 if otherwise. Based on a combination of administrative data on ownership of agricultural land </t>
    </r>
    <r>
      <rPr>
        <sz val="11"/>
        <color rgb="FFFF0000"/>
        <rFont val="Calibri"/>
        <family val="2"/>
        <scheme val="minor"/>
      </rPr>
      <t>and self-reported data on income source</t>
    </r>
    <r>
      <rPr>
        <sz val="11"/>
        <color theme="1"/>
        <rFont val="Calibri"/>
        <family val="2"/>
        <scheme val="minor"/>
      </rPr>
      <t xml:space="preserve">. Value 1 is assigned if </t>
    </r>
    <r>
      <rPr>
        <u/>
        <sz val="11"/>
        <color theme="1"/>
        <rFont val="Calibri"/>
        <family val="2"/>
        <scheme val="minor"/>
      </rPr>
      <t>any</t>
    </r>
    <r>
      <rPr>
        <sz val="11"/>
        <color theme="1"/>
        <rFont val="Calibri"/>
        <family val="2"/>
        <scheme val="minor"/>
      </rPr>
      <t xml:space="preserve"> of the household members cultivate land (not just the head) </t>
    </r>
  </si>
  <si>
    <r>
      <t xml:space="preserve">Formal income from pensions, government transfers (excludes employment income). </t>
    </r>
    <r>
      <rPr>
        <sz val="11"/>
        <color rgb="FFFF0000"/>
        <rFont val="Calibri"/>
        <family val="2"/>
        <scheme val="minor"/>
      </rPr>
      <t>OPTIONAL INDICATOR.</t>
    </r>
  </si>
  <si>
    <t>-0.0170769***</t>
  </si>
  <si>
    <t xml:space="preserve">0.0001643***  </t>
  </si>
  <si>
    <t xml:space="preserve">0.1244914***  </t>
  </si>
  <si>
    <t xml:space="preserve">0.0655110**   </t>
  </si>
  <si>
    <t xml:space="preserve">0.1168975***  </t>
  </si>
  <si>
    <t xml:space="preserve">0.2516505***  </t>
  </si>
  <si>
    <t>-0.2134878***</t>
  </si>
  <si>
    <t xml:space="preserve">0.1909071**   </t>
  </si>
  <si>
    <t xml:space="preserve">0.1428238***  </t>
  </si>
  <si>
    <t>-0.1573329***</t>
  </si>
  <si>
    <t xml:space="preserve">0.0049204***  </t>
  </si>
  <si>
    <t>-0.1771036***</t>
  </si>
  <si>
    <t>-0.4862600***</t>
  </si>
  <si>
    <t xml:space="preserve">0.0650500**   </t>
  </si>
  <si>
    <t xml:space="preserve">0.0010431***  </t>
  </si>
  <si>
    <t xml:space="preserve">0.0600912***  </t>
  </si>
  <si>
    <t xml:space="preserve">0.4368354***  </t>
  </si>
  <si>
    <t xml:space="preserve">0.2700300***  </t>
  </si>
  <si>
    <t>-0.0306844***</t>
  </si>
  <si>
    <t xml:space="preserve">0.0004216***  </t>
  </si>
  <si>
    <t xml:space="preserve">0.1829113***  </t>
  </si>
  <si>
    <t xml:space="preserve">0.1135722*    </t>
  </si>
  <si>
    <t xml:space="preserve">0.0691856***  </t>
  </si>
  <si>
    <t xml:space="preserve">0.0057271***  </t>
  </si>
  <si>
    <t xml:space="preserve">0.1445783***  </t>
  </si>
  <si>
    <t>-0.0845264***</t>
  </si>
  <si>
    <t>-0.1677000***</t>
  </si>
  <si>
    <t xml:space="preserve">0.0415176*    </t>
  </si>
  <si>
    <t>-0.0809504***</t>
  </si>
  <si>
    <t>-0.2212061***</t>
  </si>
  <si>
    <t>-0.1122707***</t>
  </si>
  <si>
    <t>-0.1162204***</t>
  </si>
  <si>
    <t>-0.2589929***</t>
  </si>
  <si>
    <t>-0.2009672***</t>
  </si>
  <si>
    <t>-0.1006458**</t>
  </si>
  <si>
    <t>-0.1427800***</t>
  </si>
  <si>
    <t xml:space="preserve">7.8713353***  </t>
  </si>
  <si>
    <t>Consider location urban if ANY of the following applies (i) household resides in Amman, (b) household resides in another governorate center, (c) household resides in district center. In other words, all households that do not reside in Amman, governorate center, or district center will be considered rural.</t>
  </si>
  <si>
    <t>Count houseohld members age 15 through 64 (W). Count males who are age 45-64 (M). Use the NAF definition of the household. hhshworkage_agecat  = M / W. Assign 0 if there are no working age members in household.</t>
  </si>
  <si>
    <t>Count houseohld members age 15 through 64 (W). Count males who are age 18-44 (M). Use the NAF definition of the household. hhshworkage_agecat  = M / W. Assign 0 if there are no working age members in household.</t>
  </si>
  <si>
    <t>Count houseohld members age 15 through 64 (W). Count males who are age 15-17 (M). Use the NAF definition of the household. hhshworkage_agecat = M / W. Assign 0 if there are no working age members in household.</t>
  </si>
  <si>
    <t>1 if HH owns any cows, camels, sheep or goats. 0 if otherwise. NB: Still assign value of 1 if number of sheep and/or goats is 1 to 9 heads. Based on a combination of administrative and self-reported data.</t>
  </si>
  <si>
    <r>
      <t xml:space="preserve">Natural logarithm (i.e. base = e) of productivity of the livestock (PL) for a </t>
    </r>
    <r>
      <rPr>
        <u/>
        <sz val="11"/>
        <color theme="1"/>
        <rFont val="Calibri"/>
        <family val="2"/>
        <scheme val="minor"/>
      </rPr>
      <t>12 month period</t>
    </r>
    <r>
      <rPr>
        <sz val="11"/>
        <color theme="1"/>
        <rFont val="Calibri"/>
        <family val="2"/>
        <scheme val="minor"/>
      </rPr>
      <t>. PL = ln( 12 *[ 40*C + 15*K + 4*G]), where C = number of cows, K = number of camels, G = number of sheep and goats.  Based on a combination of administrative and self-reported data. For households with 0 livestock, assign ln(PL) = 0</t>
    </r>
  </si>
  <si>
    <r>
      <t xml:space="preserve">Natural log of the amount of </t>
    </r>
    <r>
      <rPr>
        <u/>
        <sz val="11"/>
        <color theme="1"/>
        <rFont val="Calibri"/>
        <family val="2"/>
        <scheme val="minor"/>
      </rPr>
      <t>monthly</t>
    </r>
    <r>
      <rPr>
        <sz val="11"/>
        <color theme="1"/>
        <rFont val="Calibri"/>
        <family val="2"/>
        <scheme val="minor"/>
      </rPr>
      <t xml:space="preserve"> utilities bills per capita (U): ln(U) = ln( [electricity + water + waste water management] / H),  where H is the household size. There should be no cases when the utilities value is missing, but if that does occur, assign lnexp_elecwaterwaste_pc = ln(U) = 0.</t>
    </r>
  </si>
  <si>
    <t xml:space="preserve">Head's education: Basic compulsory; </t>
  </si>
  <si>
    <t xml:space="preserve">Head's education:  First secondary;  Secondary;  Secondary/ failed </t>
  </si>
  <si>
    <t>Head's education:  Diploma;  Bachelor’s degrees;  Master degree;  Doctorate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</si>
</sst>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000000"/>
      <name val="Calibri"/>
      <family val="2"/>
    </font>
    <font>
      <i/>
      <sz val="11"/>
      <color theme="1"/>
      <name val="Calibri"/>
      <family val="2"/>
      <scheme val="minor"/>
    </font>
    <font>
      <sz val="10"/>
      <name val="Arial"/>
      <family val="2"/>
    </font>
    <font>
      <i/>
      <sz val="11"/>
      <color rgb="FF000000"/>
      <name val="Calibri"/>
      <family val="2"/>
    </font>
    <font>
      <u/>
      <sz val="11"/>
      <color rgb="FF000000"/>
      <name val="Calibri"/>
      <family val="2"/>
    </font>
    <font>
      <u/>
      <sz val="11"/>
      <color theme="1"/>
      <name val="Calibri"/>
      <family val="2"/>
      <scheme val="minor"/>
    </font>
    <font>
      <b/>
      <sz val="11"/>
      <color theme="4"/>
      <name val="Calibri"/>
      <family val="2"/>
      <scheme val="minor"/>
    </font>
    <font>
      <sz val="11"/>
      <color theme="4"/>
      <name val="Calibri"/>
      <family val="2"/>
      <scheme val="minor"/>
    </font>
    <font>
      <b/>
      <sz val="11"/>
      <color rgb="FFFF0000"/>
      <name val="Calibri"/>
      <family val="2"/>
      <scheme val="minor"/>
    </font>
    <font>
      <sz val="11"/>
      <color rgb="FFFF0000"/>
      <name val="Calibri"/>
      <family val="2"/>
      <scheme val="minor"/>
    </font>
    <font>
      <sz val="9"/>
      <color indexed="81"/>
      <name val="Tahoma"/>
      <family val="2"/>
    </font>
    <font>
      <b/>
      <sz val="9"/>
      <color indexed="81"/>
      <name val="Tahoma"/>
      <family val="2"/>
    </font>
    <font>
      <sz val="11"/>
      <color theme="1"/>
      <name val="Calibri"/>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5" tint="0.59999389629810485"/>
        <bgColor indexed="64"/>
      </patternFill>
    </fill>
  </fills>
  <borders count="7">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2">
    <xf numFmtId="0" fontId="0" fillId="0" borderId="0" xfId="0"/>
    <xf numFmtId="0" fontId="2" fillId="2" borderId="1" xfId="0" applyFont="1" applyFill="1" applyBorder="1" applyAlignment="1">
      <alignment horizontal="left" wrapText="1" readingOrder="1"/>
    </xf>
    <xf numFmtId="0" fontId="2" fillId="2" borderId="2" xfId="0" applyFont="1" applyFill="1" applyBorder="1" applyAlignment="1">
      <alignment horizontal="left" wrapText="1" readingOrder="1"/>
    </xf>
    <xf numFmtId="0" fontId="2" fillId="2" borderId="3" xfId="0" applyFont="1" applyFill="1" applyBorder="1" applyAlignment="1">
      <alignment horizontal="left" wrapText="1" readingOrder="1"/>
    </xf>
    <xf numFmtId="0" fontId="0" fillId="2" borderId="0" xfId="0" applyFill="1"/>
    <xf numFmtId="0" fontId="0" fillId="2" borderId="0" xfId="0" applyFill="1" applyAlignment="1">
      <alignment horizontal="center"/>
    </xf>
    <xf numFmtId="0" fontId="0" fillId="2" borderId="0" xfId="0" applyFill="1" applyAlignment="1">
      <alignment wrapText="1"/>
    </xf>
    <xf numFmtId="0" fontId="3" fillId="2" borderId="0" xfId="0" applyFont="1" applyFill="1" applyAlignment="1">
      <alignment wrapText="1"/>
    </xf>
    <xf numFmtId="0" fontId="0" fillId="2" borderId="4" xfId="0" applyFill="1" applyBorder="1" applyAlignment="1">
      <alignment wrapText="1"/>
    </xf>
    <xf numFmtId="0" fontId="0" fillId="2" borderId="5" xfId="0" applyFill="1" applyBorder="1" applyAlignment="1">
      <alignment wrapText="1"/>
    </xf>
    <xf numFmtId="0" fontId="1" fillId="2" borderId="0" xfId="0" applyFont="1" applyFill="1"/>
    <xf numFmtId="0" fontId="0" fillId="2" borderId="5" xfId="0" applyFill="1" applyBorder="1" applyAlignment="1">
      <alignment horizontal="center" wrapText="1"/>
    </xf>
    <xf numFmtId="0" fontId="0" fillId="2" borderId="5" xfId="0" applyFill="1" applyBorder="1" applyAlignment="1">
      <alignment horizontal="center"/>
    </xf>
    <xf numFmtId="0" fontId="2" fillId="2" borderId="1" xfId="0" applyFont="1" applyFill="1" applyBorder="1" applyAlignment="1">
      <alignment horizontal="center" wrapText="1" readingOrder="1"/>
    </xf>
    <xf numFmtId="0" fontId="2" fillId="2" borderId="3" xfId="0" applyFont="1" applyFill="1" applyBorder="1" applyAlignment="1">
      <alignment horizontal="center" wrapText="1" readingOrder="1"/>
    </xf>
    <xf numFmtId="0" fontId="0" fillId="2" borderId="0" xfId="0" applyFill="1" applyAlignment="1">
      <alignment horizontal="center" wrapText="1"/>
    </xf>
    <xf numFmtId="0" fontId="0" fillId="2" borderId="4" xfId="0" applyFill="1" applyBorder="1" applyAlignment="1">
      <alignment horizontal="center" wrapText="1"/>
    </xf>
    <xf numFmtId="0" fontId="1" fillId="2" borderId="5" xfId="0" applyFont="1" applyFill="1" applyBorder="1"/>
    <xf numFmtId="0" fontId="0" fillId="2" borderId="6" xfId="0" applyFill="1" applyBorder="1"/>
    <xf numFmtId="0" fontId="0" fillId="2" borderId="6" xfId="0" applyFill="1" applyBorder="1" applyAlignment="1">
      <alignment wrapText="1"/>
    </xf>
    <xf numFmtId="0" fontId="2" fillId="2" borderId="6" xfId="0" applyFont="1" applyFill="1" applyBorder="1" applyAlignment="1">
      <alignment horizontal="left" wrapText="1" readingOrder="1"/>
    </xf>
    <xf numFmtId="0" fontId="3" fillId="2" borderId="6" xfId="0" applyFont="1" applyFill="1" applyBorder="1" applyAlignment="1">
      <alignment wrapText="1"/>
    </xf>
    <xf numFmtId="0" fontId="0" fillId="3" borderId="6" xfId="0" applyFill="1" applyBorder="1"/>
    <xf numFmtId="0" fontId="0" fillId="3" borderId="6" xfId="0" applyFill="1" applyBorder="1" applyAlignment="1">
      <alignment wrapText="1"/>
    </xf>
    <xf numFmtId="0" fontId="1" fillId="4" borderId="6" xfId="0" applyFont="1" applyFill="1" applyBorder="1" applyAlignment="1">
      <alignment horizontal="center"/>
    </xf>
    <xf numFmtId="0" fontId="5" fillId="2" borderId="6" xfId="0" applyFont="1" applyFill="1" applyBorder="1" applyAlignment="1">
      <alignment horizontal="left" wrapText="1" readingOrder="1"/>
    </xf>
    <xf numFmtId="0" fontId="2" fillId="2" borderId="6" xfId="0" applyFont="1" applyFill="1" applyBorder="1" applyAlignment="1">
      <alignment horizontal="left" wrapText="1" indent="2" readingOrder="1"/>
    </xf>
    <xf numFmtId="0" fontId="0" fillId="2" borderId="6" xfId="0" applyFill="1" applyBorder="1" applyAlignment="1">
      <alignment horizontal="left" wrapText="1" indent="2"/>
    </xf>
    <xf numFmtId="0" fontId="1" fillId="2" borderId="0" xfId="0" applyFont="1" applyFill="1" applyAlignment="1">
      <alignment horizontal="center"/>
    </xf>
    <xf numFmtId="0" fontId="1" fillId="2" borderId="0" xfId="0" applyFont="1" applyFill="1" applyAlignment="1">
      <alignment horizontal="center" wrapText="1"/>
    </xf>
    <xf numFmtId="0" fontId="2" fillId="2" borderId="0" xfId="0" applyFont="1" applyFill="1" applyAlignment="1">
      <alignment horizontal="center" wrapText="1" readingOrder="1"/>
    </xf>
    <xf numFmtId="0" fontId="3" fillId="2" borderId="0" xfId="0" applyFont="1" applyFill="1" applyAlignment="1">
      <alignment horizontal="center" wrapText="1"/>
    </xf>
    <xf numFmtId="0" fontId="0" fillId="5" borderId="6" xfId="0" applyFill="1" applyBorder="1" applyAlignment="1">
      <alignment wrapText="1"/>
    </xf>
    <xf numFmtId="0" fontId="0" fillId="5" borderId="5" xfId="0" applyFill="1" applyBorder="1" applyAlignment="1">
      <alignment horizontal="center" wrapText="1"/>
    </xf>
    <xf numFmtId="0" fontId="0" fillId="5" borderId="0" xfId="0" applyFill="1" applyAlignment="1">
      <alignment horizontal="center" wrapText="1"/>
    </xf>
    <xf numFmtId="0" fontId="2" fillId="5" borderId="0" xfId="0" applyFont="1" applyFill="1" applyAlignment="1">
      <alignment horizontal="center" wrapText="1" readingOrder="1"/>
    </xf>
    <xf numFmtId="0" fontId="8" fillId="2" borderId="5" xfId="0" applyFont="1" applyFill="1" applyBorder="1" applyAlignment="1">
      <alignment horizontal="center"/>
    </xf>
    <xf numFmtId="0" fontId="9" fillId="2" borderId="5" xfId="0" applyFont="1" applyFill="1" applyBorder="1" applyAlignment="1">
      <alignment horizontal="center"/>
    </xf>
    <xf numFmtId="0" fontId="8" fillId="2" borderId="5" xfId="0" applyFont="1" applyFill="1" applyBorder="1"/>
    <xf numFmtId="0" fontId="0" fillId="2" borderId="5" xfId="0" applyFill="1" applyBorder="1"/>
    <xf numFmtId="2" fontId="10" fillId="2" borderId="0" xfId="0" applyNumberFormat="1" applyFont="1" applyFill="1" applyAlignment="1">
      <alignment horizontal="center"/>
    </xf>
    <xf numFmtId="0" fontId="14" fillId="2" borderId="6" xfId="0" applyFont="1" applyFill="1" applyBorder="1" applyAlignment="1">
      <alignment horizontal="left" wrapText="1" readingOrder="1"/>
    </xf>
  </cellXfs>
  <cellStyles count="2">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74"/>
  <sheetViews>
    <sheetView topLeftCell="A41" zoomScale="50" zoomScaleNormal="50" workbookViewId="0">
      <selection activeCell="D13" sqref="D13"/>
    </sheetView>
  </sheetViews>
  <sheetFormatPr defaultColWidth="13.54296875" defaultRowHeight="14.5" x14ac:dyDescent="0.35"/>
  <cols>
    <col min="1" max="3" width="13.54296875" style="4"/>
    <col min="4" max="4" width="59.453125" style="4" customWidth="1"/>
    <col min="5" max="5" width="19.1796875" style="4" customWidth="1"/>
    <col min="6" max="16384" width="13.54296875" style="4"/>
  </cols>
  <sheetData>
    <row r="2" spans="2:7" ht="16.5" customHeight="1" x14ac:dyDescent="0.35">
      <c r="B2" s="4" t="s">
        <v>162</v>
      </c>
    </row>
    <row r="3" spans="2:7" ht="16.5" customHeight="1" x14ac:dyDescent="0.35">
      <c r="D3" s="17" t="s">
        <v>98</v>
      </c>
      <c r="E3" s="12"/>
    </row>
    <row r="4" spans="2:7" ht="16.5" customHeight="1" x14ac:dyDescent="0.35">
      <c r="D4" s="10"/>
      <c r="E4" s="5" t="s">
        <v>105</v>
      </c>
    </row>
    <row r="5" spans="2:7" ht="40.5" customHeight="1" x14ac:dyDescent="0.35">
      <c r="D5" s="4" t="s">
        <v>97</v>
      </c>
      <c r="E5" s="15" t="s">
        <v>96</v>
      </c>
    </row>
    <row r="6" spans="2:7" ht="40.5" customHeight="1" x14ac:dyDescent="0.35">
      <c r="D6" s="9"/>
      <c r="E6" s="11" t="s">
        <v>161</v>
      </c>
    </row>
    <row r="7" spans="2:7" ht="16.5" customHeight="1" thickBot="1" x14ac:dyDescent="0.4">
      <c r="D7" s="6" t="s">
        <v>56</v>
      </c>
      <c r="E7" s="5"/>
    </row>
    <row r="8" spans="2:7" ht="16.5" customHeight="1" thickBot="1" x14ac:dyDescent="0.4">
      <c r="C8" s="4" t="s">
        <v>0</v>
      </c>
      <c r="D8" s="1" t="s">
        <v>44</v>
      </c>
      <c r="E8" s="5" t="s">
        <v>183</v>
      </c>
      <c r="F8" s="4" t="s">
        <v>1</v>
      </c>
      <c r="G8" s="4">
        <v>-1.7076899999999999E-2</v>
      </c>
    </row>
    <row r="9" spans="2:7" ht="16.5" customHeight="1" thickBot="1" x14ac:dyDescent="0.4">
      <c r="C9" s="4" t="s">
        <v>2</v>
      </c>
      <c r="D9" s="1" t="s">
        <v>45</v>
      </c>
      <c r="E9" s="5" t="s">
        <v>184</v>
      </c>
      <c r="G9" s="4">
        <v>1.6430000000000001E-4</v>
      </c>
    </row>
    <row r="10" spans="2:7" ht="16.5" customHeight="1" thickBot="1" x14ac:dyDescent="0.4">
      <c r="D10" s="7" t="s">
        <v>46</v>
      </c>
      <c r="E10" s="5"/>
    </row>
    <row r="11" spans="2:7" ht="16.5" customHeight="1" thickBot="1" x14ac:dyDescent="0.4">
      <c r="C11" s="4" t="s">
        <v>3</v>
      </c>
      <c r="D11" s="1" t="s">
        <v>47</v>
      </c>
      <c r="E11" s="5" t="s">
        <v>185</v>
      </c>
      <c r="G11" s="4">
        <v>0.1244914</v>
      </c>
    </row>
    <row r="12" spans="2:7" ht="16.5" customHeight="1" thickBot="1" x14ac:dyDescent="0.4">
      <c r="C12" s="4" t="s">
        <v>4</v>
      </c>
      <c r="D12" s="1" t="s">
        <v>48</v>
      </c>
      <c r="E12" s="5">
        <v>-0.1049026</v>
      </c>
      <c r="F12" s="4" t="s">
        <v>1</v>
      </c>
      <c r="G12" s="4">
        <v>-0.1049026</v>
      </c>
    </row>
    <row r="13" spans="2:7" ht="16.5" customHeight="1" thickBot="1" x14ac:dyDescent="0.4">
      <c r="C13" s="4" t="s">
        <v>5</v>
      </c>
      <c r="D13" s="1" t="s">
        <v>49</v>
      </c>
      <c r="E13" s="5">
        <v>-8.4728100000000001E-2</v>
      </c>
      <c r="F13" s="4" t="s">
        <v>1</v>
      </c>
      <c r="G13" s="4">
        <v>-8.4728100000000001E-2</v>
      </c>
    </row>
    <row r="14" spans="2:7" ht="16.5" customHeight="1" thickBot="1" x14ac:dyDescent="0.4">
      <c r="C14" s="4" t="s">
        <v>6</v>
      </c>
      <c r="D14" s="1" t="s">
        <v>50</v>
      </c>
      <c r="E14" s="5">
        <v>-5.9893799999999997E-2</v>
      </c>
      <c r="F14" s="4" t="s">
        <v>1</v>
      </c>
      <c r="G14" s="4">
        <v>-5.9893799999999997E-2</v>
      </c>
    </row>
    <row r="15" spans="2:7" ht="16.5" customHeight="1" x14ac:dyDescent="0.35">
      <c r="C15" s="4" t="s">
        <v>7</v>
      </c>
      <c r="D15" s="2" t="s">
        <v>54</v>
      </c>
      <c r="E15" s="5">
        <v>-5.9027999999999997E-3</v>
      </c>
      <c r="F15" s="4" t="s">
        <v>1</v>
      </c>
      <c r="G15" s="4">
        <v>-5.9027999999999997E-3</v>
      </c>
    </row>
    <row r="16" spans="2:7" ht="16.5" customHeight="1" thickBot="1" x14ac:dyDescent="0.4">
      <c r="D16" s="7" t="s">
        <v>51</v>
      </c>
      <c r="E16" s="5"/>
    </row>
    <row r="17" spans="3:7" ht="16.5" customHeight="1" thickBot="1" x14ac:dyDescent="0.4">
      <c r="C17" s="4" t="s">
        <v>8</v>
      </c>
      <c r="D17" s="1" t="s">
        <v>52</v>
      </c>
      <c r="E17" s="13" t="s">
        <v>186</v>
      </c>
      <c r="G17" s="4">
        <v>6.5511E-2</v>
      </c>
    </row>
    <row r="18" spans="3:7" ht="16.5" customHeight="1" thickBot="1" x14ac:dyDescent="0.4">
      <c r="C18" s="4" t="s">
        <v>9</v>
      </c>
      <c r="D18" s="1" t="s">
        <v>53</v>
      </c>
      <c r="E18" s="13" t="s">
        <v>187</v>
      </c>
      <c r="G18" s="4">
        <v>0.1168975</v>
      </c>
    </row>
    <row r="19" spans="3:7" ht="16.5" customHeight="1" x14ac:dyDescent="0.35">
      <c r="C19" s="4" t="s">
        <v>10</v>
      </c>
      <c r="D19" s="3" t="s">
        <v>55</v>
      </c>
      <c r="E19" s="14" t="s">
        <v>188</v>
      </c>
      <c r="G19" s="4">
        <v>0.2516505</v>
      </c>
    </row>
    <row r="20" spans="3:7" ht="16.5" customHeight="1" x14ac:dyDescent="0.35">
      <c r="D20" s="6" t="s">
        <v>57</v>
      </c>
      <c r="E20" s="15"/>
    </row>
    <row r="21" spans="3:7" ht="16.5" customHeight="1" x14ac:dyDescent="0.35">
      <c r="C21" s="4" t="s">
        <v>11</v>
      </c>
      <c r="D21" s="6" t="s">
        <v>58</v>
      </c>
      <c r="E21" s="15">
        <v>1.73513E-2</v>
      </c>
      <c r="G21" s="4">
        <v>1.73513E-2</v>
      </c>
    </row>
    <row r="22" spans="3:7" ht="16.5" customHeight="1" x14ac:dyDescent="0.35">
      <c r="C22" s="4" t="s">
        <v>12</v>
      </c>
      <c r="D22" s="6" t="s">
        <v>59</v>
      </c>
      <c r="E22" s="15" t="s">
        <v>189</v>
      </c>
      <c r="F22" s="4" t="s">
        <v>1</v>
      </c>
      <c r="G22" s="4">
        <v>-0.21348780000000001</v>
      </c>
    </row>
    <row r="23" spans="3:7" ht="16.5" customHeight="1" x14ac:dyDescent="0.35">
      <c r="C23" s="4" t="s">
        <v>13</v>
      </c>
      <c r="D23" s="6" t="s">
        <v>60</v>
      </c>
      <c r="E23" s="15" t="s">
        <v>190</v>
      </c>
      <c r="G23" s="4">
        <v>0.1909071</v>
      </c>
    </row>
    <row r="24" spans="3:7" ht="16.5" customHeight="1" x14ac:dyDescent="0.35">
      <c r="C24" s="4" t="s">
        <v>14</v>
      </c>
      <c r="D24" s="6" t="s">
        <v>61</v>
      </c>
      <c r="E24" s="15" t="s">
        <v>191</v>
      </c>
      <c r="G24" s="4">
        <v>0.1428238</v>
      </c>
    </row>
    <row r="25" spans="3:7" ht="16.5" customHeight="1" x14ac:dyDescent="0.35">
      <c r="C25" s="4" t="s">
        <v>15</v>
      </c>
      <c r="D25" s="6" t="s">
        <v>62</v>
      </c>
      <c r="E25" s="15">
        <v>1.1118299999999999E-2</v>
      </c>
      <c r="G25" s="4">
        <v>1.1118299999999999E-2</v>
      </c>
    </row>
    <row r="26" spans="3:7" ht="16.5" customHeight="1" x14ac:dyDescent="0.35">
      <c r="C26" s="4" t="s">
        <v>16</v>
      </c>
      <c r="D26" s="6" t="s">
        <v>63</v>
      </c>
      <c r="E26" s="15" t="s">
        <v>192</v>
      </c>
      <c r="F26" s="4" t="s">
        <v>1</v>
      </c>
      <c r="G26" s="4">
        <v>-0.1573329</v>
      </c>
    </row>
    <row r="27" spans="3:7" ht="16.5" customHeight="1" x14ac:dyDescent="0.35">
      <c r="C27" s="4" t="s">
        <v>17</v>
      </c>
      <c r="D27" s="6" t="s">
        <v>64</v>
      </c>
      <c r="E27" s="15" t="s">
        <v>193</v>
      </c>
      <c r="G27" s="4">
        <v>4.9204000000000001E-3</v>
      </c>
    </row>
    <row r="28" spans="3:7" ht="16.5" customHeight="1" x14ac:dyDescent="0.35">
      <c r="C28" s="4" t="s">
        <v>18</v>
      </c>
      <c r="D28" s="6" t="s">
        <v>65</v>
      </c>
      <c r="E28" s="15" t="s">
        <v>194</v>
      </c>
      <c r="F28" s="4" t="s">
        <v>1</v>
      </c>
      <c r="G28" s="4">
        <v>-0.1771036</v>
      </c>
    </row>
    <row r="29" spans="3:7" ht="16.5" customHeight="1" x14ac:dyDescent="0.35">
      <c r="D29" s="9"/>
      <c r="E29" s="11"/>
    </row>
    <row r="30" spans="3:7" ht="16.5" customHeight="1" x14ac:dyDescent="0.35">
      <c r="D30" s="6" t="s">
        <v>92</v>
      </c>
      <c r="E30" s="15"/>
    </row>
    <row r="31" spans="3:7" ht="16.5" customHeight="1" x14ac:dyDescent="0.35">
      <c r="C31" s="4" t="s">
        <v>19</v>
      </c>
      <c r="D31" s="6" t="s">
        <v>67</v>
      </c>
      <c r="E31" s="15" t="s">
        <v>195</v>
      </c>
      <c r="F31" s="4" t="s">
        <v>1</v>
      </c>
      <c r="G31" s="4">
        <v>-0.48626000000000003</v>
      </c>
    </row>
    <row r="32" spans="3:7" ht="16.5" customHeight="1" x14ac:dyDescent="0.35">
      <c r="C32" s="4" t="s">
        <v>20</v>
      </c>
      <c r="D32" s="6" t="s">
        <v>66</v>
      </c>
      <c r="E32" s="15" t="s">
        <v>196</v>
      </c>
      <c r="G32" s="4">
        <v>6.5049999999999997E-2</v>
      </c>
    </row>
    <row r="33" spans="3:7" ht="16.5" customHeight="1" x14ac:dyDescent="0.35">
      <c r="C33" s="4" t="s">
        <v>21</v>
      </c>
      <c r="D33" s="6" t="s">
        <v>68</v>
      </c>
      <c r="E33" s="15" t="s">
        <v>197</v>
      </c>
      <c r="G33" s="4">
        <v>1.0430999999999999E-3</v>
      </c>
    </row>
    <row r="34" spans="3:7" ht="16.5" customHeight="1" x14ac:dyDescent="0.35">
      <c r="C34" s="4" t="s">
        <v>22</v>
      </c>
      <c r="D34" s="6" t="s">
        <v>69</v>
      </c>
      <c r="E34" s="15" t="s">
        <v>198</v>
      </c>
      <c r="G34" s="4">
        <v>6.0091199999999997E-2</v>
      </c>
    </row>
    <row r="35" spans="3:7" ht="16.5" customHeight="1" x14ac:dyDescent="0.35">
      <c r="C35" s="4" t="s">
        <v>99</v>
      </c>
      <c r="D35" s="6" t="s">
        <v>102</v>
      </c>
      <c r="E35" s="15" t="s">
        <v>199</v>
      </c>
      <c r="G35" s="4">
        <v>0.43683539999999998</v>
      </c>
    </row>
    <row r="36" spans="3:7" ht="16.5" customHeight="1" x14ac:dyDescent="0.35">
      <c r="C36" s="4" t="s">
        <v>23</v>
      </c>
      <c r="D36" s="6" t="s">
        <v>70</v>
      </c>
      <c r="E36" s="15" t="s">
        <v>200</v>
      </c>
      <c r="G36" s="4">
        <v>0.27002999999999999</v>
      </c>
    </row>
    <row r="37" spans="3:7" ht="16.5" customHeight="1" x14ac:dyDescent="0.35">
      <c r="C37" s="4" t="s">
        <v>100</v>
      </c>
      <c r="D37" s="6" t="s">
        <v>103</v>
      </c>
      <c r="E37" s="15" t="s">
        <v>201</v>
      </c>
      <c r="F37" s="4" t="s">
        <v>1</v>
      </c>
      <c r="G37" s="4">
        <v>-3.0684400000000001E-2</v>
      </c>
    </row>
    <row r="38" spans="3:7" ht="16.5" customHeight="1" x14ac:dyDescent="0.35">
      <c r="C38" s="4" t="s">
        <v>101</v>
      </c>
      <c r="D38" s="6" t="s">
        <v>104</v>
      </c>
      <c r="E38" s="15" t="s">
        <v>202</v>
      </c>
      <c r="G38" s="4">
        <v>4.216E-4</v>
      </c>
    </row>
    <row r="39" spans="3:7" ht="16.5" customHeight="1" x14ac:dyDescent="0.35">
      <c r="C39" s="4" t="s">
        <v>24</v>
      </c>
      <c r="D39" s="6" t="s">
        <v>71</v>
      </c>
      <c r="E39" s="15" t="s">
        <v>203</v>
      </c>
      <c r="G39" s="4">
        <v>0.1829113</v>
      </c>
    </row>
    <row r="40" spans="3:7" ht="16.5" customHeight="1" x14ac:dyDescent="0.35">
      <c r="C40" s="4" t="s">
        <v>25</v>
      </c>
      <c r="D40" s="6" t="s">
        <v>72</v>
      </c>
      <c r="E40" s="15">
        <v>1.5967599999999998E-2</v>
      </c>
      <c r="G40" s="4">
        <v>1.5967599999999998E-2</v>
      </c>
    </row>
    <row r="41" spans="3:7" ht="16.5" customHeight="1" x14ac:dyDescent="0.35">
      <c r="C41" s="4" t="s">
        <v>26</v>
      </c>
      <c r="D41" s="6" t="s">
        <v>73</v>
      </c>
      <c r="E41" s="15" t="s">
        <v>204</v>
      </c>
      <c r="G41" s="4">
        <v>0.1135722</v>
      </c>
    </row>
    <row r="42" spans="3:7" ht="16.5" customHeight="1" x14ac:dyDescent="0.35">
      <c r="D42" s="8" t="s">
        <v>93</v>
      </c>
      <c r="E42" s="16"/>
    </row>
    <row r="43" spans="3:7" ht="16.5" customHeight="1" x14ac:dyDescent="0.35">
      <c r="C43" s="4" t="s">
        <v>27</v>
      </c>
      <c r="D43" s="6" t="s">
        <v>74</v>
      </c>
      <c r="E43" s="15" t="s">
        <v>205</v>
      </c>
      <c r="G43" s="4">
        <v>6.91856E-2</v>
      </c>
    </row>
    <row r="44" spans="3:7" ht="16.5" customHeight="1" x14ac:dyDescent="0.35">
      <c r="C44" s="4" t="s">
        <v>28</v>
      </c>
      <c r="D44" s="6" t="s">
        <v>75</v>
      </c>
      <c r="E44" s="15" t="s">
        <v>206</v>
      </c>
      <c r="G44" s="4">
        <v>5.7270999999999997E-3</v>
      </c>
    </row>
    <row r="45" spans="3:7" ht="16.5" customHeight="1" x14ac:dyDescent="0.35">
      <c r="C45" s="4" t="s">
        <v>29</v>
      </c>
      <c r="D45" s="9" t="s">
        <v>76</v>
      </c>
      <c r="E45" s="11" t="s">
        <v>207</v>
      </c>
      <c r="G45" s="4">
        <v>0.14457829999999999</v>
      </c>
    </row>
    <row r="46" spans="3:7" ht="16.5" customHeight="1" thickBot="1" x14ac:dyDescent="0.4">
      <c r="D46" s="8" t="s">
        <v>95</v>
      </c>
      <c r="E46" s="16"/>
    </row>
    <row r="47" spans="3:7" ht="16.5" customHeight="1" thickBot="1" x14ac:dyDescent="0.4">
      <c r="C47" s="4" t="s">
        <v>30</v>
      </c>
      <c r="D47" s="1" t="s">
        <v>77</v>
      </c>
      <c r="E47" s="13" t="s">
        <v>208</v>
      </c>
      <c r="F47" s="4" t="s">
        <v>1</v>
      </c>
      <c r="G47" s="4">
        <v>-8.4526400000000002E-2</v>
      </c>
    </row>
    <row r="48" spans="3:7" ht="16.5" customHeight="1" thickBot="1" x14ac:dyDescent="0.4">
      <c r="C48" s="4" t="s">
        <v>31</v>
      </c>
      <c r="D48" s="1" t="s">
        <v>78</v>
      </c>
      <c r="E48" s="13" t="s">
        <v>209</v>
      </c>
      <c r="F48" s="4" t="s">
        <v>1</v>
      </c>
      <c r="G48" s="4">
        <v>-0.16769999999999999</v>
      </c>
    </row>
    <row r="49" spans="3:7" ht="16.5" customHeight="1" thickBot="1" x14ac:dyDescent="0.4">
      <c r="C49" s="4" t="s">
        <v>32</v>
      </c>
      <c r="D49" s="1" t="s">
        <v>79</v>
      </c>
      <c r="E49" s="13" t="s">
        <v>210</v>
      </c>
      <c r="G49" s="4">
        <v>4.1517600000000002E-2</v>
      </c>
    </row>
    <row r="50" spans="3:7" ht="16.5" customHeight="1" thickBot="1" x14ac:dyDescent="0.4">
      <c r="C50" s="4" t="s">
        <v>33</v>
      </c>
      <c r="D50" s="1" t="s">
        <v>80</v>
      </c>
      <c r="E50" s="13">
        <v>4.1304000000000002E-3</v>
      </c>
      <c r="F50" s="4" t="s">
        <v>1</v>
      </c>
      <c r="G50" s="4">
        <v>4.1304000000000002E-3</v>
      </c>
    </row>
    <row r="51" spans="3:7" ht="16.5" customHeight="1" thickBot="1" x14ac:dyDescent="0.4">
      <c r="C51" s="4" t="s">
        <v>34</v>
      </c>
      <c r="D51" s="1" t="s">
        <v>81</v>
      </c>
      <c r="E51" s="13" t="s">
        <v>211</v>
      </c>
      <c r="F51" s="4" t="s">
        <v>1</v>
      </c>
      <c r="G51" s="4">
        <v>-8.0950400000000006E-2</v>
      </c>
    </row>
    <row r="52" spans="3:7" ht="16.5" customHeight="1" thickBot="1" x14ac:dyDescent="0.4">
      <c r="C52" s="4" t="s">
        <v>35</v>
      </c>
      <c r="D52" s="1" t="s">
        <v>82</v>
      </c>
      <c r="E52" s="13" t="s">
        <v>212</v>
      </c>
      <c r="F52" s="4" t="s">
        <v>1</v>
      </c>
      <c r="G52" s="4">
        <v>-0.22120609999999999</v>
      </c>
    </row>
    <row r="53" spans="3:7" ht="16.5" customHeight="1" thickBot="1" x14ac:dyDescent="0.4">
      <c r="C53" s="4" t="s">
        <v>36</v>
      </c>
      <c r="D53" s="1" t="s">
        <v>83</v>
      </c>
      <c r="E53" s="13" t="s">
        <v>213</v>
      </c>
      <c r="F53" s="4" t="s">
        <v>1</v>
      </c>
      <c r="G53" s="4">
        <v>-0.1122707</v>
      </c>
    </row>
    <row r="54" spans="3:7" ht="16.5" customHeight="1" thickBot="1" x14ac:dyDescent="0.4">
      <c r="C54" s="4" t="s">
        <v>37</v>
      </c>
      <c r="D54" s="1" t="s">
        <v>84</v>
      </c>
      <c r="E54" s="13" t="s">
        <v>214</v>
      </c>
      <c r="F54" s="4" t="s">
        <v>1</v>
      </c>
      <c r="G54" s="4">
        <v>-0.1162204</v>
      </c>
    </row>
    <row r="55" spans="3:7" ht="16.5" customHeight="1" thickBot="1" x14ac:dyDescent="0.4">
      <c r="C55" s="4" t="s">
        <v>38</v>
      </c>
      <c r="D55" s="1" t="s">
        <v>85</v>
      </c>
      <c r="E55" s="13" t="s">
        <v>215</v>
      </c>
      <c r="F55" s="4" t="s">
        <v>1</v>
      </c>
      <c r="G55" s="4">
        <v>-0.25899290000000003</v>
      </c>
    </row>
    <row r="56" spans="3:7" ht="16.5" customHeight="1" thickBot="1" x14ac:dyDescent="0.4">
      <c r="C56" s="4" t="s">
        <v>39</v>
      </c>
      <c r="D56" s="1" t="s">
        <v>86</v>
      </c>
      <c r="E56" s="13" t="s">
        <v>216</v>
      </c>
      <c r="F56" s="4" t="s">
        <v>1</v>
      </c>
      <c r="G56" s="4">
        <v>-0.20096720000000001</v>
      </c>
    </row>
    <row r="57" spans="3:7" ht="16.5" customHeight="1" thickBot="1" x14ac:dyDescent="0.4">
      <c r="C57" s="4" t="s">
        <v>40</v>
      </c>
      <c r="D57" s="1" t="s">
        <v>87</v>
      </c>
      <c r="E57" s="13" t="s">
        <v>217</v>
      </c>
      <c r="F57" s="4" t="s">
        <v>1</v>
      </c>
      <c r="G57" s="4">
        <v>-0.10064579999999999</v>
      </c>
    </row>
    <row r="58" spans="3:7" ht="16.5" customHeight="1" x14ac:dyDescent="0.35">
      <c r="C58" s="4" t="s">
        <v>41</v>
      </c>
      <c r="D58" s="3" t="s">
        <v>88</v>
      </c>
      <c r="E58" s="14" t="s">
        <v>218</v>
      </c>
      <c r="F58" s="4" t="s">
        <v>1</v>
      </c>
      <c r="G58" s="4">
        <v>-0.14277999999999999</v>
      </c>
    </row>
    <row r="59" spans="3:7" ht="16.5" customHeight="1" x14ac:dyDescent="0.35">
      <c r="C59" s="4" t="s">
        <v>43</v>
      </c>
      <c r="D59" s="6" t="s">
        <v>89</v>
      </c>
      <c r="E59" s="15" t="s">
        <v>219</v>
      </c>
      <c r="G59" s="4">
        <v>7.8713353000000001</v>
      </c>
    </row>
    <row r="60" spans="3:7" ht="16.5" customHeight="1" x14ac:dyDescent="0.35">
      <c r="D60" s="6"/>
      <c r="E60" s="15"/>
    </row>
    <row r="61" spans="3:7" ht="16.5" customHeight="1" x14ac:dyDescent="0.35">
      <c r="D61" s="8" t="s">
        <v>90</v>
      </c>
      <c r="E61" s="16">
        <v>0.64159180000000005</v>
      </c>
    </row>
    <row r="62" spans="3:7" ht="16.5" customHeight="1" x14ac:dyDescent="0.35">
      <c r="D62" s="9" t="s">
        <v>91</v>
      </c>
      <c r="E62" s="11">
        <v>4549</v>
      </c>
    </row>
    <row r="63" spans="3:7" ht="16.5" customHeight="1" x14ac:dyDescent="0.35">
      <c r="D63" s="6"/>
      <c r="E63" s="15"/>
    </row>
    <row r="64" spans="3:7" ht="16.5" customHeight="1" x14ac:dyDescent="0.35">
      <c r="D64" s="6"/>
      <c r="E64" s="5"/>
    </row>
    <row r="65" spans="4:4" ht="16.5" customHeight="1" x14ac:dyDescent="0.35">
      <c r="D65" s="6"/>
    </row>
    <row r="66" spans="4:4" ht="16.5" customHeight="1" x14ac:dyDescent="0.35">
      <c r="D66" s="6"/>
    </row>
    <row r="67" spans="4:4" ht="16.5" customHeight="1" x14ac:dyDescent="0.35">
      <c r="D67" s="6"/>
    </row>
    <row r="68" spans="4:4" ht="16.5" customHeight="1" x14ac:dyDescent="0.35">
      <c r="D68" s="6"/>
    </row>
    <row r="69" spans="4:4" ht="16.5" customHeight="1" x14ac:dyDescent="0.35">
      <c r="D69" s="6"/>
    </row>
    <row r="70" spans="4:4" ht="16.5" customHeight="1" x14ac:dyDescent="0.35">
      <c r="D70" s="6"/>
    </row>
    <row r="71" spans="4:4" ht="16.5" customHeight="1" x14ac:dyDescent="0.35">
      <c r="D71" s="6"/>
    </row>
    <row r="72" spans="4:4" ht="16.5" customHeight="1" x14ac:dyDescent="0.35">
      <c r="D72" s="6"/>
    </row>
    <row r="73" spans="4:4" ht="16.5" customHeight="1" x14ac:dyDescent="0.35">
      <c r="D73" s="6"/>
    </row>
    <row r="74" spans="4:4" ht="16.5" customHeight="1" x14ac:dyDescent="0.35">
      <c r="D7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71"/>
  <sheetViews>
    <sheetView topLeftCell="A32" zoomScale="75" zoomScaleNormal="75" workbookViewId="0">
      <selection activeCell="D38" sqref="D38"/>
    </sheetView>
  </sheetViews>
  <sheetFormatPr defaultColWidth="8.7265625" defaultRowHeight="14.5" x14ac:dyDescent="0.35"/>
  <cols>
    <col min="1" max="1" width="29.54296875" style="4" customWidth="1"/>
    <col min="2" max="2" width="16.54296875" style="4" customWidth="1"/>
    <col min="3" max="3" width="37.453125" style="4" customWidth="1"/>
    <col min="4" max="4" width="86.7265625" style="4" customWidth="1"/>
    <col min="5" max="16384" width="8.7265625" style="4"/>
  </cols>
  <sheetData>
    <row r="3" spans="1:4" x14ac:dyDescent="0.35">
      <c r="A3" s="17" t="s">
        <v>107</v>
      </c>
      <c r="B3" s="17"/>
      <c r="C3" s="17" t="s">
        <v>107</v>
      </c>
      <c r="D3" s="17"/>
    </row>
    <row r="4" spans="1:4" x14ac:dyDescent="0.35">
      <c r="A4" s="24" t="s">
        <v>114</v>
      </c>
      <c r="B4" s="24"/>
      <c r="C4" s="24" t="s">
        <v>113</v>
      </c>
      <c r="D4" s="24" t="s">
        <v>106</v>
      </c>
    </row>
    <row r="5" spans="1:4" x14ac:dyDescent="0.35">
      <c r="A5" s="22"/>
      <c r="B5" s="22"/>
      <c r="C5" s="23" t="s">
        <v>56</v>
      </c>
      <c r="D5" s="23"/>
    </row>
    <row r="6" spans="1:4" x14ac:dyDescent="0.35">
      <c r="A6" s="18" t="s">
        <v>0</v>
      </c>
      <c r="B6" s="18" t="s">
        <v>125</v>
      </c>
      <c r="C6" s="20" t="s">
        <v>44</v>
      </c>
      <c r="D6" s="20" t="s">
        <v>108</v>
      </c>
    </row>
    <row r="7" spans="1:4" x14ac:dyDescent="0.35">
      <c r="A7" s="18" t="s">
        <v>2</v>
      </c>
      <c r="B7" s="18" t="s">
        <v>126</v>
      </c>
      <c r="C7" s="20" t="s">
        <v>45</v>
      </c>
      <c r="D7" s="20" t="s">
        <v>109</v>
      </c>
    </row>
    <row r="8" spans="1:4" ht="29" x14ac:dyDescent="0.35">
      <c r="A8" s="18" t="s">
        <v>3</v>
      </c>
      <c r="B8" s="18" t="s">
        <v>124</v>
      </c>
      <c r="C8" s="20" t="s">
        <v>47</v>
      </c>
      <c r="D8" s="20" t="s">
        <v>110</v>
      </c>
    </row>
    <row r="9" spans="1:4" ht="29" x14ac:dyDescent="0.35">
      <c r="A9" s="18"/>
      <c r="B9" s="18"/>
      <c r="C9" s="25" t="s">
        <v>133</v>
      </c>
      <c r="D9" s="20" t="s">
        <v>134</v>
      </c>
    </row>
    <row r="10" spans="1:4" x14ac:dyDescent="0.35">
      <c r="A10" s="18"/>
      <c r="B10" s="18"/>
      <c r="C10" s="26" t="s">
        <v>135</v>
      </c>
      <c r="D10" s="27" t="s">
        <v>128</v>
      </c>
    </row>
    <row r="11" spans="1:4" x14ac:dyDescent="0.35">
      <c r="A11" s="18" t="s">
        <v>4</v>
      </c>
      <c r="B11" s="18" t="s">
        <v>124</v>
      </c>
      <c r="C11" s="26" t="s">
        <v>48</v>
      </c>
      <c r="D11" s="26" t="s">
        <v>136</v>
      </c>
    </row>
    <row r="12" spans="1:4" x14ac:dyDescent="0.35">
      <c r="A12" s="18" t="s">
        <v>5</v>
      </c>
      <c r="B12" s="18" t="s">
        <v>124</v>
      </c>
      <c r="C12" s="26" t="s">
        <v>49</v>
      </c>
      <c r="D12" s="26" t="s">
        <v>137</v>
      </c>
    </row>
    <row r="13" spans="1:4" x14ac:dyDescent="0.35">
      <c r="A13" s="18" t="s">
        <v>6</v>
      </c>
      <c r="B13" s="18" t="s">
        <v>124</v>
      </c>
      <c r="C13" s="26" t="s">
        <v>50</v>
      </c>
      <c r="D13" s="26" t="s">
        <v>138</v>
      </c>
    </row>
    <row r="14" spans="1:4" x14ac:dyDescent="0.35">
      <c r="A14" s="18" t="s">
        <v>7</v>
      </c>
      <c r="B14" s="18" t="s">
        <v>124</v>
      </c>
      <c r="C14" s="20" t="s">
        <v>54</v>
      </c>
      <c r="D14" s="20" t="s">
        <v>111</v>
      </c>
    </row>
    <row r="15" spans="1:4" ht="58" x14ac:dyDescent="0.35">
      <c r="A15" s="18"/>
      <c r="B15" s="18"/>
      <c r="C15" s="21" t="s">
        <v>115</v>
      </c>
      <c r="D15" s="19" t="s">
        <v>112</v>
      </c>
    </row>
    <row r="16" spans="1:4" x14ac:dyDescent="0.35">
      <c r="A16" s="18"/>
      <c r="B16" s="18"/>
      <c r="C16" s="19" t="s">
        <v>127</v>
      </c>
      <c r="D16" s="19" t="s">
        <v>128</v>
      </c>
    </row>
    <row r="17" spans="1:4" x14ac:dyDescent="0.35">
      <c r="A17" s="18" t="s">
        <v>8</v>
      </c>
      <c r="B17" s="18" t="s">
        <v>124</v>
      </c>
      <c r="C17" s="41" t="s">
        <v>227</v>
      </c>
      <c r="D17" s="20" t="s">
        <v>117</v>
      </c>
    </row>
    <row r="18" spans="1:4" ht="29" x14ac:dyDescent="0.35">
      <c r="A18" s="18" t="s">
        <v>9</v>
      </c>
      <c r="B18" s="18" t="s">
        <v>124</v>
      </c>
      <c r="C18" s="41" t="s">
        <v>228</v>
      </c>
      <c r="D18" s="20" t="s">
        <v>116</v>
      </c>
    </row>
    <row r="19" spans="1:4" ht="29" x14ac:dyDescent="0.35">
      <c r="A19" s="18" t="s">
        <v>10</v>
      </c>
      <c r="B19" s="18" t="s">
        <v>124</v>
      </c>
      <c r="C19" s="41" t="s">
        <v>229</v>
      </c>
      <c r="D19" s="20" t="s">
        <v>118</v>
      </c>
    </row>
    <row r="20" spans="1:4" x14ac:dyDescent="0.35">
      <c r="A20" s="22"/>
      <c r="B20" s="22"/>
      <c r="C20" s="23" t="s">
        <v>57</v>
      </c>
      <c r="D20" s="23"/>
    </row>
    <row r="21" spans="1:4" x14ac:dyDescent="0.35">
      <c r="A21" s="18" t="s">
        <v>11</v>
      </c>
      <c r="B21" s="18" t="s">
        <v>123</v>
      </c>
      <c r="C21" s="19" t="s">
        <v>58</v>
      </c>
      <c r="D21" s="19" t="s">
        <v>119</v>
      </c>
    </row>
    <row r="22" spans="1:4" ht="43.5" x14ac:dyDescent="0.35">
      <c r="A22" s="18" t="s">
        <v>12</v>
      </c>
      <c r="B22" s="18" t="s">
        <v>121</v>
      </c>
      <c r="C22" s="19" t="s">
        <v>59</v>
      </c>
      <c r="D22" s="19" t="s">
        <v>122</v>
      </c>
    </row>
    <row r="23" spans="1:4" ht="43.5" x14ac:dyDescent="0.35">
      <c r="A23" s="18" t="s">
        <v>13</v>
      </c>
      <c r="B23" s="18" t="s">
        <v>121</v>
      </c>
      <c r="C23" s="19" t="s">
        <v>60</v>
      </c>
      <c r="D23" s="19" t="s">
        <v>223</v>
      </c>
    </row>
    <row r="24" spans="1:4" ht="43.5" x14ac:dyDescent="0.35">
      <c r="A24" s="18" t="s">
        <v>14</v>
      </c>
      <c r="B24" s="18" t="s">
        <v>121</v>
      </c>
      <c r="C24" s="19" t="s">
        <v>61</v>
      </c>
      <c r="D24" s="19" t="s">
        <v>222</v>
      </c>
    </row>
    <row r="25" spans="1:4" ht="43.5" x14ac:dyDescent="0.35">
      <c r="A25" s="18" t="s">
        <v>15</v>
      </c>
      <c r="B25" s="18" t="s">
        <v>121</v>
      </c>
      <c r="C25" s="19" t="s">
        <v>62</v>
      </c>
      <c r="D25" s="19" t="s">
        <v>221</v>
      </c>
    </row>
    <row r="26" spans="1:4" x14ac:dyDescent="0.35">
      <c r="A26" s="18" t="s">
        <v>16</v>
      </c>
      <c r="B26" s="18" t="s">
        <v>120</v>
      </c>
      <c r="C26" s="19" t="s">
        <v>63</v>
      </c>
      <c r="D26" s="19" t="s">
        <v>129</v>
      </c>
    </row>
    <row r="27" spans="1:4" x14ac:dyDescent="0.35">
      <c r="A27" s="18" t="s">
        <v>17</v>
      </c>
      <c r="B27" s="18" t="s">
        <v>120</v>
      </c>
      <c r="C27" s="19" t="s">
        <v>64</v>
      </c>
      <c r="D27" s="19" t="s">
        <v>130</v>
      </c>
    </row>
    <row r="28" spans="1:4" ht="43.5" x14ac:dyDescent="0.35">
      <c r="A28" s="18" t="s">
        <v>18</v>
      </c>
      <c r="B28" s="18" t="s">
        <v>123</v>
      </c>
      <c r="C28" s="19" t="s">
        <v>65</v>
      </c>
      <c r="D28" s="19" t="s">
        <v>131</v>
      </c>
    </row>
    <row r="29" spans="1:4" x14ac:dyDescent="0.35">
      <c r="A29" s="22"/>
      <c r="B29" s="22"/>
      <c r="C29" s="23" t="s">
        <v>92</v>
      </c>
      <c r="D29" s="23"/>
    </row>
    <row r="30" spans="1:4" ht="29" x14ac:dyDescent="0.35">
      <c r="A30" s="18" t="s">
        <v>19</v>
      </c>
      <c r="B30" s="18" t="s">
        <v>124</v>
      </c>
      <c r="C30" s="19" t="s">
        <v>67</v>
      </c>
      <c r="D30" s="19" t="s">
        <v>224</v>
      </c>
    </row>
    <row r="31" spans="1:4" ht="58" x14ac:dyDescent="0.35">
      <c r="A31" s="18" t="s">
        <v>20</v>
      </c>
      <c r="B31" s="18"/>
      <c r="C31" s="19" t="s">
        <v>66</v>
      </c>
      <c r="D31" s="32" t="s">
        <v>225</v>
      </c>
    </row>
    <row r="32" spans="1:4" ht="43.5" x14ac:dyDescent="0.35">
      <c r="A32" s="18" t="s">
        <v>21</v>
      </c>
      <c r="B32" s="18" t="s">
        <v>124</v>
      </c>
      <c r="C32" s="19" t="s">
        <v>68</v>
      </c>
      <c r="D32" s="19" t="s">
        <v>139</v>
      </c>
    </row>
    <row r="33" spans="1:4" ht="43.5" x14ac:dyDescent="0.35">
      <c r="A33" s="18" t="s">
        <v>22</v>
      </c>
      <c r="B33" s="18" t="s">
        <v>124</v>
      </c>
      <c r="C33" s="19" t="s">
        <v>69</v>
      </c>
      <c r="D33" s="19" t="s">
        <v>181</v>
      </c>
    </row>
    <row r="34" spans="1:4" x14ac:dyDescent="0.35">
      <c r="A34" s="18" t="s">
        <v>99</v>
      </c>
      <c r="B34" s="18" t="s">
        <v>124</v>
      </c>
      <c r="C34" s="19" t="s">
        <v>102</v>
      </c>
      <c r="D34" s="19" t="s">
        <v>140</v>
      </c>
    </row>
    <row r="35" spans="1:4" ht="29" x14ac:dyDescent="0.35">
      <c r="A35" s="18" t="s">
        <v>23</v>
      </c>
      <c r="B35" s="18"/>
      <c r="C35" s="19" t="s">
        <v>70</v>
      </c>
      <c r="D35" s="19" t="s">
        <v>141</v>
      </c>
    </row>
    <row r="36" spans="1:4" ht="29" x14ac:dyDescent="0.35">
      <c r="A36" s="18" t="s">
        <v>100</v>
      </c>
      <c r="B36" s="18" t="s">
        <v>123</v>
      </c>
      <c r="C36" s="19" t="s">
        <v>103</v>
      </c>
      <c r="D36" s="19" t="s">
        <v>143</v>
      </c>
    </row>
    <row r="37" spans="1:4" x14ac:dyDescent="0.35">
      <c r="A37" s="18" t="s">
        <v>101</v>
      </c>
      <c r="B37" s="18" t="s">
        <v>123</v>
      </c>
      <c r="C37" s="19" t="s">
        <v>104</v>
      </c>
      <c r="D37" s="19" t="s">
        <v>142</v>
      </c>
    </row>
    <row r="38" spans="1:4" x14ac:dyDescent="0.35">
      <c r="A38" s="18" t="s">
        <v>24</v>
      </c>
      <c r="B38" s="18"/>
      <c r="C38" s="19" t="s">
        <v>71</v>
      </c>
      <c r="D38" s="19" t="s">
        <v>144</v>
      </c>
    </row>
    <row r="39" spans="1:4" ht="29" x14ac:dyDescent="0.35">
      <c r="A39" s="18" t="s">
        <v>25</v>
      </c>
      <c r="B39" s="18" t="s">
        <v>124</v>
      </c>
      <c r="C39" s="19" t="s">
        <v>72</v>
      </c>
      <c r="D39" s="19" t="s">
        <v>145</v>
      </c>
    </row>
    <row r="40" spans="1:4" x14ac:dyDescent="0.35">
      <c r="A40" s="18" t="s">
        <v>26</v>
      </c>
      <c r="B40" s="18" t="s">
        <v>124</v>
      </c>
      <c r="C40" s="19" t="s">
        <v>73</v>
      </c>
      <c r="D40" s="19" t="s">
        <v>146</v>
      </c>
    </row>
    <row r="41" spans="1:4" x14ac:dyDescent="0.35">
      <c r="A41" s="22"/>
      <c r="B41" s="22"/>
      <c r="C41" s="23" t="s">
        <v>93</v>
      </c>
      <c r="D41" s="23"/>
    </row>
    <row r="42" spans="1:4" ht="29" x14ac:dyDescent="0.35">
      <c r="A42" s="18" t="s">
        <v>27</v>
      </c>
      <c r="B42" s="18" t="s">
        <v>124</v>
      </c>
      <c r="C42" s="19" t="s">
        <v>74</v>
      </c>
      <c r="D42" s="19" t="s">
        <v>147</v>
      </c>
    </row>
    <row r="43" spans="1:4" ht="29" x14ac:dyDescent="0.35">
      <c r="A43" s="18" t="s">
        <v>28</v>
      </c>
      <c r="B43" s="18"/>
      <c r="C43" s="19" t="s">
        <v>75</v>
      </c>
      <c r="D43" s="19" t="s">
        <v>148</v>
      </c>
    </row>
    <row r="44" spans="1:4" ht="43.5" x14ac:dyDescent="0.35">
      <c r="A44" s="18" t="s">
        <v>29</v>
      </c>
      <c r="B44" s="18"/>
      <c r="C44" s="19" t="s">
        <v>76</v>
      </c>
      <c r="D44" s="32" t="s">
        <v>226</v>
      </c>
    </row>
    <row r="45" spans="1:4" x14ac:dyDescent="0.35">
      <c r="A45" s="22"/>
      <c r="B45" s="22"/>
      <c r="C45" s="23" t="s">
        <v>94</v>
      </c>
      <c r="D45" s="23"/>
    </row>
    <row r="46" spans="1:4" ht="72.5" x14ac:dyDescent="0.35">
      <c r="A46" s="18" t="s">
        <v>42</v>
      </c>
      <c r="B46" s="18" t="s">
        <v>123</v>
      </c>
      <c r="C46" s="19" t="s">
        <v>182</v>
      </c>
      <c r="D46" s="32" t="s">
        <v>163</v>
      </c>
    </row>
    <row r="47" spans="1:4" x14ac:dyDescent="0.35">
      <c r="A47" s="22"/>
      <c r="B47" s="22"/>
      <c r="C47" s="23" t="s">
        <v>95</v>
      </c>
      <c r="D47" s="23"/>
    </row>
    <row r="48" spans="1:4" x14ac:dyDescent="0.35">
      <c r="A48" s="18" t="s">
        <v>30</v>
      </c>
      <c r="B48" s="18" t="s">
        <v>124</v>
      </c>
      <c r="C48" s="41" t="s">
        <v>77</v>
      </c>
      <c r="D48" s="20" t="s">
        <v>149</v>
      </c>
    </row>
    <row r="49" spans="1:4" x14ac:dyDescent="0.35">
      <c r="A49" s="18" t="s">
        <v>31</v>
      </c>
      <c r="B49" s="18" t="s">
        <v>124</v>
      </c>
      <c r="C49" s="41" t="s">
        <v>78</v>
      </c>
      <c r="D49" s="20" t="s">
        <v>160</v>
      </c>
    </row>
    <row r="50" spans="1:4" x14ac:dyDescent="0.35">
      <c r="A50" s="18" t="s">
        <v>32</v>
      </c>
      <c r="B50" s="18" t="s">
        <v>124</v>
      </c>
      <c r="C50" s="41" t="s">
        <v>79</v>
      </c>
      <c r="D50" s="20" t="s">
        <v>159</v>
      </c>
    </row>
    <row r="51" spans="1:4" x14ac:dyDescent="0.35">
      <c r="A51" s="18" t="s">
        <v>33</v>
      </c>
      <c r="B51" s="18" t="s">
        <v>124</v>
      </c>
      <c r="C51" s="41" t="s">
        <v>80</v>
      </c>
      <c r="D51" s="20" t="s">
        <v>150</v>
      </c>
    </row>
    <row r="52" spans="1:4" x14ac:dyDescent="0.35">
      <c r="A52" s="18" t="s">
        <v>34</v>
      </c>
      <c r="B52" s="18" t="s">
        <v>124</v>
      </c>
      <c r="C52" s="41" t="s">
        <v>81</v>
      </c>
      <c r="D52" s="20" t="s">
        <v>158</v>
      </c>
    </row>
    <row r="53" spans="1:4" x14ac:dyDescent="0.35">
      <c r="A53" s="18" t="s">
        <v>35</v>
      </c>
      <c r="B53" s="18" t="s">
        <v>124</v>
      </c>
      <c r="C53" s="41" t="s">
        <v>82</v>
      </c>
      <c r="D53" s="20" t="s">
        <v>157</v>
      </c>
    </row>
    <row r="54" spans="1:4" x14ac:dyDescent="0.35">
      <c r="A54" s="18" t="s">
        <v>36</v>
      </c>
      <c r="B54" s="18" t="s">
        <v>124</v>
      </c>
      <c r="C54" s="41" t="s">
        <v>83</v>
      </c>
      <c r="D54" s="20" t="s">
        <v>156</v>
      </c>
    </row>
    <row r="55" spans="1:4" x14ac:dyDescent="0.35">
      <c r="A55" s="18" t="s">
        <v>37</v>
      </c>
      <c r="B55" s="18" t="s">
        <v>124</v>
      </c>
      <c r="C55" s="41" t="s">
        <v>84</v>
      </c>
      <c r="D55" s="20" t="s">
        <v>155</v>
      </c>
    </row>
    <row r="56" spans="1:4" x14ac:dyDescent="0.35">
      <c r="A56" s="18" t="s">
        <v>38</v>
      </c>
      <c r="B56" s="18" t="s">
        <v>124</v>
      </c>
      <c r="C56" s="41" t="s">
        <v>85</v>
      </c>
      <c r="D56" s="20" t="s">
        <v>154</v>
      </c>
    </row>
    <row r="57" spans="1:4" x14ac:dyDescent="0.35">
      <c r="A57" s="18" t="s">
        <v>39</v>
      </c>
      <c r="B57" s="18" t="s">
        <v>124</v>
      </c>
      <c r="C57" s="41" t="s">
        <v>86</v>
      </c>
      <c r="D57" s="20" t="s">
        <v>153</v>
      </c>
    </row>
    <row r="58" spans="1:4" x14ac:dyDescent="0.35">
      <c r="A58" s="18" t="s">
        <v>40</v>
      </c>
      <c r="B58" s="18" t="s">
        <v>124</v>
      </c>
      <c r="C58" s="41" t="s">
        <v>87</v>
      </c>
      <c r="D58" s="20" t="s">
        <v>152</v>
      </c>
    </row>
    <row r="59" spans="1:4" x14ac:dyDescent="0.35">
      <c r="A59" s="18" t="s">
        <v>41</v>
      </c>
      <c r="B59" s="18" t="s">
        <v>124</v>
      </c>
      <c r="C59" s="41" t="s">
        <v>88</v>
      </c>
      <c r="D59" s="20" t="s">
        <v>151</v>
      </c>
    </row>
    <row r="60" spans="1:4" x14ac:dyDescent="0.35">
      <c r="A60" s="18" t="s">
        <v>43</v>
      </c>
      <c r="B60" s="18"/>
      <c r="C60" s="19" t="s">
        <v>89</v>
      </c>
      <c r="D60" s="19" t="s">
        <v>132</v>
      </c>
    </row>
    <row r="61" spans="1:4" x14ac:dyDescent="0.35">
      <c r="C61" s="6"/>
      <c r="D61" s="6"/>
    </row>
    <row r="62" spans="1:4" ht="159.5" x14ac:dyDescent="0.35">
      <c r="A62" s="6" t="s">
        <v>220</v>
      </c>
      <c r="C62" s="6"/>
      <c r="D62" s="6"/>
    </row>
    <row r="63" spans="1:4" x14ac:dyDescent="0.35">
      <c r="C63" s="6"/>
      <c r="D63" s="6"/>
    </row>
    <row r="64" spans="1:4" x14ac:dyDescent="0.35">
      <c r="C64" s="6"/>
      <c r="D64" s="6"/>
    </row>
    <row r="65" spans="3:4" x14ac:dyDescent="0.35">
      <c r="C65" s="6"/>
      <c r="D65" s="6"/>
    </row>
    <row r="66" spans="3:4" x14ac:dyDescent="0.35">
      <c r="C66" s="6"/>
      <c r="D66" s="6"/>
    </row>
    <row r="67" spans="3:4" x14ac:dyDescent="0.35">
      <c r="C67" s="6"/>
      <c r="D67" s="6"/>
    </row>
    <row r="68" spans="3:4" x14ac:dyDescent="0.35">
      <c r="C68" s="6"/>
      <c r="D68" s="6"/>
    </row>
    <row r="69" spans="3:4" x14ac:dyDescent="0.35">
      <c r="C69" s="6"/>
      <c r="D69" s="6"/>
    </row>
    <row r="70" spans="3:4" x14ac:dyDescent="0.35">
      <c r="C70" s="6"/>
      <c r="D70" s="6"/>
    </row>
    <row r="71" spans="3:4" x14ac:dyDescent="0.35">
      <c r="C71" s="6"/>
      <c r="D71" s="6"/>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L71"/>
  <sheetViews>
    <sheetView tabSelected="1" topLeftCell="H1" zoomScale="70" zoomScaleNormal="70" workbookViewId="0">
      <selection activeCell="N9" sqref="N9"/>
    </sheetView>
  </sheetViews>
  <sheetFormatPr defaultColWidth="13.54296875" defaultRowHeight="14.5" x14ac:dyDescent="0.35"/>
  <cols>
    <col min="1" max="3" width="13.54296875" style="4"/>
    <col min="4" max="4" width="59.453125" style="4" customWidth="1"/>
    <col min="5" max="5" width="22.1796875" style="5" customWidth="1"/>
    <col min="6" max="6" width="29" style="5" customWidth="1"/>
    <col min="7" max="7" width="19.1796875" style="4" customWidth="1"/>
    <col min="8" max="8" width="24.453125" style="5" customWidth="1"/>
    <col min="9" max="9" width="21.26953125" style="4" customWidth="1"/>
    <col min="10" max="10" width="20.54296875" style="4" customWidth="1"/>
    <col min="11" max="11" width="21.26953125" style="4" customWidth="1"/>
    <col min="12" max="12" width="20.81640625" style="4" customWidth="1"/>
    <col min="13" max="16384" width="13.54296875" style="4"/>
  </cols>
  <sheetData>
    <row r="2" spans="3:12" ht="16.5" customHeight="1" x14ac:dyDescent="0.35">
      <c r="D2" s="10" t="s">
        <v>167</v>
      </c>
    </row>
    <row r="3" spans="3:12" ht="16.5" customHeight="1" x14ac:dyDescent="0.35">
      <c r="D3" s="17"/>
      <c r="E3" s="36" t="s">
        <v>178</v>
      </c>
      <c r="F3" s="36" t="s">
        <v>179</v>
      </c>
      <c r="G3" s="37"/>
      <c r="H3" s="36" t="s">
        <v>177</v>
      </c>
      <c r="I3" s="38" t="s">
        <v>173</v>
      </c>
      <c r="J3" s="38" t="s">
        <v>174</v>
      </c>
      <c r="K3" s="38" t="s">
        <v>175</v>
      </c>
      <c r="L3" s="38" t="s">
        <v>176</v>
      </c>
    </row>
    <row r="4" spans="3:12" ht="65.5" customHeight="1" x14ac:dyDescent="0.35">
      <c r="D4" s="10"/>
      <c r="E4" s="29" t="s">
        <v>172</v>
      </c>
      <c r="F4" s="29" t="s">
        <v>180</v>
      </c>
      <c r="G4" s="28" t="s">
        <v>165</v>
      </c>
      <c r="H4" s="29" t="s">
        <v>166</v>
      </c>
      <c r="I4" s="29" t="s">
        <v>168</v>
      </c>
      <c r="J4" s="29" t="s">
        <v>169</v>
      </c>
      <c r="K4" s="29" t="s">
        <v>170</v>
      </c>
      <c r="L4" s="29" t="s">
        <v>171</v>
      </c>
    </row>
    <row r="5" spans="3:12" ht="40.5" customHeight="1" x14ac:dyDescent="0.35">
      <c r="D5" s="10"/>
      <c r="E5" s="29"/>
      <c r="F5" s="29"/>
      <c r="G5" s="5" t="s">
        <v>105</v>
      </c>
    </row>
    <row r="6" spans="3:12" ht="40.5" customHeight="1" x14ac:dyDescent="0.35">
      <c r="D6" s="4" t="s">
        <v>164</v>
      </c>
      <c r="G6" s="15" t="s">
        <v>96</v>
      </c>
    </row>
    <row r="7" spans="3:12" ht="40.5" customHeight="1" x14ac:dyDescent="0.35">
      <c r="D7" s="9"/>
      <c r="E7" s="11"/>
      <c r="F7" s="11"/>
      <c r="G7" s="11" t="s">
        <v>161</v>
      </c>
      <c r="H7" s="12"/>
      <c r="I7" s="39"/>
      <c r="J7" s="39"/>
      <c r="K7" s="39"/>
      <c r="L7" s="39"/>
    </row>
    <row r="8" spans="3:12" ht="16.5" customHeight="1" thickBot="1" x14ac:dyDescent="0.4">
      <c r="D8" s="6" t="s">
        <v>56</v>
      </c>
      <c r="E8" s="15"/>
      <c r="F8" s="15"/>
      <c r="G8" s="5"/>
      <c r="I8" s="5"/>
      <c r="J8" s="5"/>
      <c r="K8" s="5"/>
      <c r="L8" s="5"/>
    </row>
    <row r="9" spans="3:12" ht="16.5" customHeight="1" thickBot="1" x14ac:dyDescent="0.4">
      <c r="C9" s="4" t="s">
        <v>0</v>
      </c>
      <c r="D9" s="1" t="s">
        <v>44</v>
      </c>
      <c r="E9" s="30">
        <v>40</v>
      </c>
      <c r="F9" s="30">
        <f>E9</f>
        <v>40</v>
      </c>
      <c r="G9" s="5">
        <v>-1.7076899999999999E-2</v>
      </c>
      <c r="H9" s="5">
        <f>F9*G9</f>
        <v>-0.68307600000000002</v>
      </c>
      <c r="I9" s="40">
        <f>SUM(H9:H60)</f>
        <v>8.2726151599640971</v>
      </c>
      <c r="J9" s="40">
        <f>EXP(I9)</f>
        <v>3915.1744231613243</v>
      </c>
      <c r="K9" s="40">
        <f>J9*F27/12</f>
        <v>1631.3226763172186</v>
      </c>
      <c r="L9" s="40">
        <f>K9*0.65</f>
        <v>1060.3597396061921</v>
      </c>
    </row>
    <row r="10" spans="3:12" ht="16.5" customHeight="1" thickBot="1" x14ac:dyDescent="0.4">
      <c r="C10" s="4" t="s">
        <v>2</v>
      </c>
      <c r="D10" s="1" t="s">
        <v>45</v>
      </c>
      <c r="E10" s="30"/>
      <c r="F10" s="35">
        <f>F9^2</f>
        <v>1600</v>
      </c>
      <c r="G10" s="5">
        <v>1.6430000000000001E-4</v>
      </c>
      <c r="H10" s="5">
        <f>F10*G10</f>
        <v>0.26288</v>
      </c>
    </row>
    <row r="11" spans="3:12" ht="16.5" customHeight="1" thickBot="1" x14ac:dyDescent="0.4">
      <c r="D11" s="7" t="s">
        <v>46</v>
      </c>
      <c r="E11" s="31"/>
      <c r="F11" s="31">
        <f t="shared" ref="F11:F60" si="0">E11</f>
        <v>0</v>
      </c>
      <c r="G11" s="5"/>
      <c r="H11" s="5">
        <f t="shared" ref="H10:H60" si="1">F11*G11</f>
        <v>0</v>
      </c>
    </row>
    <row r="12" spans="3:12" ht="16.5" customHeight="1" thickBot="1" x14ac:dyDescent="0.4">
      <c r="C12" s="4" t="s">
        <v>3</v>
      </c>
      <c r="D12" s="1" t="s">
        <v>47</v>
      </c>
      <c r="E12" s="30">
        <v>1</v>
      </c>
      <c r="F12" s="30">
        <f t="shared" si="0"/>
        <v>1</v>
      </c>
      <c r="G12" s="5">
        <v>0.1244914</v>
      </c>
      <c r="H12" s="5">
        <f t="shared" si="1"/>
        <v>0.1244914</v>
      </c>
    </row>
    <row r="13" spans="3:12" ht="16.5" customHeight="1" thickBot="1" x14ac:dyDescent="0.4">
      <c r="C13" s="4" t="s">
        <v>4</v>
      </c>
      <c r="D13" s="1" t="s">
        <v>48</v>
      </c>
      <c r="E13" s="30">
        <v>0</v>
      </c>
      <c r="F13" s="30">
        <f t="shared" si="0"/>
        <v>0</v>
      </c>
      <c r="G13" s="5">
        <v>-0.1049026</v>
      </c>
      <c r="H13" s="5">
        <f t="shared" si="1"/>
        <v>0</v>
      </c>
    </row>
    <row r="14" spans="3:12" ht="16.5" customHeight="1" thickBot="1" x14ac:dyDescent="0.4">
      <c r="C14" s="4" t="s">
        <v>5</v>
      </c>
      <c r="D14" s="1" t="s">
        <v>49</v>
      </c>
      <c r="E14" s="30">
        <v>1</v>
      </c>
      <c r="F14" s="30">
        <f t="shared" si="0"/>
        <v>1</v>
      </c>
      <c r="G14" s="5">
        <v>-8.4728100000000001E-2</v>
      </c>
      <c r="H14" s="5">
        <f t="shared" si="1"/>
        <v>-8.4728100000000001E-2</v>
      </c>
    </row>
    <row r="15" spans="3:12" ht="16.5" customHeight="1" thickBot="1" x14ac:dyDescent="0.4">
      <c r="C15" s="4" t="s">
        <v>6</v>
      </c>
      <c r="D15" s="1" t="s">
        <v>50</v>
      </c>
      <c r="E15" s="30">
        <v>0</v>
      </c>
      <c r="F15" s="30">
        <f t="shared" si="0"/>
        <v>0</v>
      </c>
      <c r="G15" s="5">
        <v>-5.9893799999999997E-2</v>
      </c>
      <c r="H15" s="5">
        <f t="shared" si="1"/>
        <v>0</v>
      </c>
    </row>
    <row r="16" spans="3:12" ht="16.5" customHeight="1" x14ac:dyDescent="0.35">
      <c r="C16" s="4" t="s">
        <v>7</v>
      </c>
      <c r="D16" s="2" t="s">
        <v>54</v>
      </c>
      <c r="E16" s="30">
        <v>1</v>
      </c>
      <c r="F16" s="30">
        <f t="shared" si="0"/>
        <v>1</v>
      </c>
      <c r="G16" s="5">
        <v>-5.9027999999999997E-3</v>
      </c>
      <c r="H16" s="5">
        <f t="shared" si="1"/>
        <v>-5.9027999999999997E-3</v>
      </c>
    </row>
    <row r="17" spans="3:8" ht="16.5" customHeight="1" thickBot="1" x14ac:dyDescent="0.4">
      <c r="D17" s="7" t="s">
        <v>51</v>
      </c>
      <c r="E17" s="31"/>
      <c r="F17" s="31">
        <f t="shared" si="0"/>
        <v>0</v>
      </c>
      <c r="G17" s="5"/>
      <c r="H17" s="5">
        <f t="shared" si="1"/>
        <v>0</v>
      </c>
    </row>
    <row r="18" spans="3:8" ht="16.5" customHeight="1" thickBot="1" x14ac:dyDescent="0.4">
      <c r="C18" s="4" t="s">
        <v>8</v>
      </c>
      <c r="D18" s="1" t="s">
        <v>52</v>
      </c>
      <c r="E18" s="13">
        <v>0</v>
      </c>
      <c r="F18" s="13">
        <f t="shared" si="0"/>
        <v>0</v>
      </c>
      <c r="G18" s="13">
        <v>6.5511E-2</v>
      </c>
      <c r="H18" s="5">
        <f t="shared" si="1"/>
        <v>0</v>
      </c>
    </row>
    <row r="19" spans="3:8" ht="16.5" customHeight="1" thickBot="1" x14ac:dyDescent="0.4">
      <c r="C19" s="4" t="s">
        <v>9</v>
      </c>
      <c r="D19" s="1" t="s">
        <v>53</v>
      </c>
      <c r="E19" s="13">
        <v>0</v>
      </c>
      <c r="F19" s="13">
        <f t="shared" si="0"/>
        <v>0</v>
      </c>
      <c r="G19" s="13">
        <v>0.1168975</v>
      </c>
      <c r="H19" s="5">
        <f t="shared" si="1"/>
        <v>0</v>
      </c>
    </row>
    <row r="20" spans="3:8" ht="16.5" customHeight="1" x14ac:dyDescent="0.35">
      <c r="C20" s="4" t="s">
        <v>10</v>
      </c>
      <c r="D20" s="3" t="s">
        <v>55</v>
      </c>
      <c r="E20" s="14">
        <v>1</v>
      </c>
      <c r="F20" s="14">
        <f t="shared" si="0"/>
        <v>1</v>
      </c>
      <c r="G20" s="14">
        <v>0.2516505</v>
      </c>
      <c r="H20" s="5">
        <f t="shared" si="1"/>
        <v>0.2516505</v>
      </c>
    </row>
    <row r="21" spans="3:8" ht="16.5" customHeight="1" x14ac:dyDescent="0.35">
      <c r="D21" s="6" t="s">
        <v>57</v>
      </c>
      <c r="E21" s="15"/>
      <c r="F21" s="15"/>
      <c r="G21" s="15"/>
    </row>
    <row r="22" spans="3:8" ht="16.5" customHeight="1" x14ac:dyDescent="0.35">
      <c r="C22" s="4" t="s">
        <v>11</v>
      </c>
      <c r="D22" s="6" t="s">
        <v>58</v>
      </c>
      <c r="E22" s="15">
        <v>4</v>
      </c>
      <c r="F22" s="15">
        <f t="shared" si="0"/>
        <v>4</v>
      </c>
      <c r="G22" s="15">
        <v>1.73513E-2</v>
      </c>
      <c r="H22" s="5">
        <f t="shared" si="1"/>
        <v>6.94052E-2</v>
      </c>
    </row>
    <row r="23" spans="3:8" ht="16.5" customHeight="1" x14ac:dyDescent="0.35">
      <c r="C23" s="4" t="s">
        <v>12</v>
      </c>
      <c r="D23" s="6" t="s">
        <v>59</v>
      </c>
      <c r="E23" s="15">
        <v>0.2</v>
      </c>
      <c r="F23" s="15">
        <f t="shared" si="0"/>
        <v>0.2</v>
      </c>
      <c r="G23" s="15">
        <v>-0.21348780000000001</v>
      </c>
      <c r="H23" s="5">
        <f t="shared" si="1"/>
        <v>-4.2697560000000002E-2</v>
      </c>
    </row>
    <row r="24" spans="3:8" ht="16.5" customHeight="1" x14ac:dyDescent="0.35">
      <c r="C24" s="4" t="s">
        <v>13</v>
      </c>
      <c r="D24" s="6" t="s">
        <v>60</v>
      </c>
      <c r="E24" s="15">
        <v>0.2</v>
      </c>
      <c r="F24" s="15">
        <f t="shared" si="0"/>
        <v>0.2</v>
      </c>
      <c r="G24" s="15">
        <v>0.1909071</v>
      </c>
      <c r="H24" s="5">
        <f t="shared" si="1"/>
        <v>3.8181420000000001E-2</v>
      </c>
    </row>
    <row r="25" spans="3:8" ht="16.5" customHeight="1" x14ac:dyDescent="0.35">
      <c r="C25" s="4" t="s">
        <v>14</v>
      </c>
      <c r="D25" s="6" t="s">
        <v>61</v>
      </c>
      <c r="E25" s="15">
        <v>0.2</v>
      </c>
      <c r="F25" s="15">
        <f t="shared" si="0"/>
        <v>0.2</v>
      </c>
      <c r="G25" s="15">
        <v>0.1428238</v>
      </c>
      <c r="H25" s="5">
        <f t="shared" si="1"/>
        <v>2.8564760000000002E-2</v>
      </c>
    </row>
    <row r="26" spans="3:8" ht="16.5" customHeight="1" x14ac:dyDescent="0.35">
      <c r="C26" s="4" t="s">
        <v>15</v>
      </c>
      <c r="D26" s="6" t="s">
        <v>62</v>
      </c>
      <c r="E26" s="15">
        <v>0.4</v>
      </c>
      <c r="F26" s="15">
        <f t="shared" si="0"/>
        <v>0.4</v>
      </c>
      <c r="G26" s="15">
        <v>1.1118299999999999E-2</v>
      </c>
      <c r="H26" s="5">
        <f t="shared" si="1"/>
        <v>4.4473200000000003E-3</v>
      </c>
    </row>
    <row r="27" spans="3:8" ht="16.5" customHeight="1" x14ac:dyDescent="0.35">
      <c r="C27" s="4" t="s">
        <v>16</v>
      </c>
      <c r="D27" s="6" t="s">
        <v>63</v>
      </c>
      <c r="E27" s="15">
        <v>5</v>
      </c>
      <c r="F27" s="15">
        <f t="shared" si="0"/>
        <v>5</v>
      </c>
      <c r="G27" s="15">
        <v>-0.1573329</v>
      </c>
      <c r="H27" s="5">
        <f t="shared" si="1"/>
        <v>-0.78666449999999999</v>
      </c>
    </row>
    <row r="28" spans="3:8" ht="16.5" customHeight="1" x14ac:dyDescent="0.35">
      <c r="C28" s="4" t="s">
        <v>17</v>
      </c>
      <c r="D28" s="6" t="s">
        <v>64</v>
      </c>
      <c r="E28" s="15"/>
      <c r="F28" s="34">
        <f>F27^2</f>
        <v>25</v>
      </c>
      <c r="G28" s="15">
        <v>4.9204000000000001E-3</v>
      </c>
      <c r="H28" s="5">
        <f t="shared" si="1"/>
        <v>0.12301000000000001</v>
      </c>
    </row>
    <row r="29" spans="3:8" ht="16.5" customHeight="1" x14ac:dyDescent="0.35">
      <c r="C29" s="4" t="s">
        <v>18</v>
      </c>
      <c r="D29" s="6" t="s">
        <v>65</v>
      </c>
      <c r="E29" s="15">
        <v>0.3</v>
      </c>
      <c r="F29" s="15">
        <f t="shared" si="0"/>
        <v>0.3</v>
      </c>
      <c r="G29" s="15">
        <v>-0.1771036</v>
      </c>
      <c r="H29" s="5">
        <f t="shared" si="1"/>
        <v>-5.3131079999999997E-2</v>
      </c>
    </row>
    <row r="30" spans="3:8" ht="16.5" customHeight="1" x14ac:dyDescent="0.35">
      <c r="D30" s="9"/>
      <c r="E30" s="11"/>
      <c r="F30" s="11"/>
      <c r="G30" s="11"/>
    </row>
    <row r="31" spans="3:8" ht="16.5" customHeight="1" x14ac:dyDescent="0.35">
      <c r="D31" s="6" t="s">
        <v>92</v>
      </c>
      <c r="E31" s="15"/>
      <c r="F31" s="15"/>
      <c r="G31" s="15"/>
    </row>
    <row r="32" spans="3:8" ht="16.5" customHeight="1" x14ac:dyDescent="0.35">
      <c r="C32" s="4" t="s">
        <v>19</v>
      </c>
      <c r="D32" s="6" t="s">
        <v>67</v>
      </c>
      <c r="E32" s="15">
        <v>1</v>
      </c>
      <c r="F32" s="15">
        <f t="shared" si="0"/>
        <v>1</v>
      </c>
      <c r="G32" s="15">
        <v>-0.48626000000000003</v>
      </c>
      <c r="H32" s="5">
        <f t="shared" si="1"/>
        <v>-0.48626000000000003</v>
      </c>
    </row>
    <row r="33" spans="3:8" ht="16.5" customHeight="1" x14ac:dyDescent="0.35">
      <c r="C33" s="4" t="s">
        <v>20</v>
      </c>
      <c r="D33" s="6" t="s">
        <v>66</v>
      </c>
      <c r="E33" s="34">
        <v>100</v>
      </c>
      <c r="F33" s="34">
        <f>LN(E33)</f>
        <v>4.6051701859880918</v>
      </c>
      <c r="G33" s="15">
        <v>6.5049999999999997E-2</v>
      </c>
      <c r="H33" s="5">
        <f t="shared" si="1"/>
        <v>0.29956632059852534</v>
      </c>
    </row>
    <row r="34" spans="3:8" ht="16.5" customHeight="1" x14ac:dyDescent="0.35">
      <c r="C34" s="4" t="s">
        <v>21</v>
      </c>
      <c r="D34" s="6" t="s">
        <v>68</v>
      </c>
      <c r="E34" s="15">
        <v>1</v>
      </c>
      <c r="F34" s="15">
        <f t="shared" si="0"/>
        <v>1</v>
      </c>
      <c r="G34" s="15">
        <v>1.0430999999999999E-3</v>
      </c>
      <c r="H34" s="5">
        <f t="shared" si="1"/>
        <v>1.0430999999999999E-3</v>
      </c>
    </row>
    <row r="35" spans="3:8" ht="16.5" customHeight="1" x14ac:dyDescent="0.35">
      <c r="C35" s="4" t="s">
        <v>22</v>
      </c>
      <c r="D35" s="6" t="s">
        <v>69</v>
      </c>
      <c r="E35" s="15">
        <v>0</v>
      </c>
      <c r="F35" s="15">
        <f t="shared" si="0"/>
        <v>0</v>
      </c>
      <c r="G35" s="15">
        <v>6.0091199999999997E-2</v>
      </c>
      <c r="H35" s="5">
        <f t="shared" si="1"/>
        <v>0</v>
      </c>
    </row>
    <row r="36" spans="3:8" ht="16.5" customHeight="1" x14ac:dyDescent="0.35">
      <c r="C36" s="4" t="s">
        <v>99</v>
      </c>
      <c r="D36" s="6" t="s">
        <v>102</v>
      </c>
      <c r="E36" s="15">
        <v>1</v>
      </c>
      <c r="F36" s="15">
        <f t="shared" si="0"/>
        <v>1</v>
      </c>
      <c r="G36" s="15">
        <v>0.43683539999999998</v>
      </c>
      <c r="H36" s="5">
        <f t="shared" si="1"/>
        <v>0.43683539999999998</v>
      </c>
    </row>
    <row r="37" spans="3:8" ht="16.5" customHeight="1" x14ac:dyDescent="0.35">
      <c r="C37" s="4" t="s">
        <v>23</v>
      </c>
      <c r="D37" s="6" t="s">
        <v>70</v>
      </c>
      <c r="E37" s="15">
        <v>2</v>
      </c>
      <c r="F37" s="15">
        <f t="shared" si="0"/>
        <v>2</v>
      </c>
      <c r="G37" s="15">
        <v>0.27002999999999999</v>
      </c>
      <c r="H37" s="5">
        <f t="shared" si="1"/>
        <v>0.54005999999999998</v>
      </c>
    </row>
    <row r="38" spans="3:8" ht="16.5" customHeight="1" x14ac:dyDescent="0.35">
      <c r="C38" s="4" t="s">
        <v>100</v>
      </c>
      <c r="D38" s="6" t="s">
        <v>103</v>
      </c>
      <c r="E38" s="15">
        <v>6</v>
      </c>
      <c r="F38" s="15">
        <f t="shared" si="0"/>
        <v>6</v>
      </c>
      <c r="G38" s="15">
        <v>-3.0684400000000001E-2</v>
      </c>
      <c r="H38" s="5">
        <f t="shared" si="1"/>
        <v>-0.1841064</v>
      </c>
    </row>
    <row r="39" spans="3:8" ht="16.5" customHeight="1" x14ac:dyDescent="0.35">
      <c r="C39" s="4" t="s">
        <v>101</v>
      </c>
      <c r="D39" s="6" t="s">
        <v>104</v>
      </c>
      <c r="E39" s="15"/>
      <c r="F39" s="34">
        <f>F38^2</f>
        <v>36</v>
      </c>
      <c r="G39" s="15">
        <v>4.216E-4</v>
      </c>
      <c r="H39" s="5">
        <f t="shared" si="1"/>
        <v>1.5177599999999999E-2</v>
      </c>
    </row>
    <row r="40" spans="3:8" ht="16.5" customHeight="1" x14ac:dyDescent="0.35">
      <c r="C40" s="4" t="s">
        <v>24</v>
      </c>
      <c r="D40" s="6" t="s">
        <v>71</v>
      </c>
      <c r="E40" s="15">
        <v>0</v>
      </c>
      <c r="F40" s="15">
        <f t="shared" si="0"/>
        <v>0</v>
      </c>
      <c r="G40" s="15">
        <v>0.1829113</v>
      </c>
      <c r="H40" s="5">
        <f t="shared" si="1"/>
        <v>0</v>
      </c>
    </row>
    <row r="41" spans="3:8" ht="16.5" customHeight="1" x14ac:dyDescent="0.35">
      <c r="C41" s="4" t="s">
        <v>25</v>
      </c>
      <c r="D41" s="6" t="s">
        <v>72</v>
      </c>
      <c r="E41" s="15">
        <v>1</v>
      </c>
      <c r="F41" s="15">
        <f t="shared" si="0"/>
        <v>1</v>
      </c>
      <c r="G41" s="15">
        <v>1.5967599999999998E-2</v>
      </c>
      <c r="H41" s="5">
        <f t="shared" si="1"/>
        <v>1.5967599999999998E-2</v>
      </c>
    </row>
    <row r="42" spans="3:8" ht="16.5" customHeight="1" x14ac:dyDescent="0.35">
      <c r="C42" s="4" t="s">
        <v>26</v>
      </c>
      <c r="D42" s="6" t="s">
        <v>73</v>
      </c>
      <c r="E42" s="15">
        <v>0</v>
      </c>
      <c r="F42" s="15">
        <f t="shared" si="0"/>
        <v>0</v>
      </c>
      <c r="G42" s="15">
        <v>0.1135722</v>
      </c>
      <c r="H42" s="5">
        <f t="shared" si="1"/>
        <v>0</v>
      </c>
    </row>
    <row r="43" spans="3:8" ht="16.5" customHeight="1" x14ac:dyDescent="0.35">
      <c r="D43" s="8" t="s">
        <v>93</v>
      </c>
      <c r="E43" s="16"/>
      <c r="F43" s="16"/>
      <c r="G43" s="16"/>
    </row>
    <row r="44" spans="3:8" ht="16.5" customHeight="1" x14ac:dyDescent="0.35">
      <c r="C44" s="4" t="s">
        <v>27</v>
      </c>
      <c r="D44" s="6" t="s">
        <v>74</v>
      </c>
      <c r="E44" s="15">
        <v>1</v>
      </c>
      <c r="F44" s="15">
        <f t="shared" si="0"/>
        <v>1</v>
      </c>
      <c r="G44" s="15">
        <v>6.91856E-2</v>
      </c>
      <c r="H44" s="5">
        <f t="shared" si="1"/>
        <v>6.91856E-2</v>
      </c>
    </row>
    <row r="45" spans="3:8" ht="16.5" customHeight="1" x14ac:dyDescent="0.35">
      <c r="C45" s="4" t="s">
        <v>28</v>
      </c>
      <c r="D45" s="6" t="s">
        <v>75</v>
      </c>
      <c r="E45" s="15">
        <v>10</v>
      </c>
      <c r="F45" s="15">
        <f t="shared" si="0"/>
        <v>10</v>
      </c>
      <c r="G45" s="15">
        <v>5.7270999999999997E-3</v>
      </c>
      <c r="H45" s="5">
        <f t="shared" si="1"/>
        <v>5.7270999999999996E-2</v>
      </c>
    </row>
    <row r="46" spans="3:8" ht="16.5" customHeight="1" x14ac:dyDescent="0.35">
      <c r="C46" s="4" t="s">
        <v>29</v>
      </c>
      <c r="D46" s="9" t="s">
        <v>76</v>
      </c>
      <c r="E46" s="33">
        <v>20</v>
      </c>
      <c r="F46" s="33">
        <f>LN(E46)</f>
        <v>2.9957322735539909</v>
      </c>
      <c r="G46" s="11">
        <v>0.14457829999999999</v>
      </c>
      <c r="H46" s="5">
        <f t="shared" si="1"/>
        <v>0.43311787936557095</v>
      </c>
    </row>
    <row r="47" spans="3:8" ht="16.5" customHeight="1" thickBot="1" x14ac:dyDescent="0.4">
      <c r="D47" s="8" t="s">
        <v>95</v>
      </c>
      <c r="E47" s="16"/>
      <c r="F47" s="16"/>
      <c r="G47" s="16"/>
    </row>
    <row r="48" spans="3:8" ht="16.5" customHeight="1" thickBot="1" x14ac:dyDescent="0.4">
      <c r="C48" s="4" t="s">
        <v>30</v>
      </c>
      <c r="D48" s="1" t="s">
        <v>77</v>
      </c>
      <c r="E48" s="13">
        <v>1</v>
      </c>
      <c r="F48" s="13">
        <f t="shared" si="0"/>
        <v>1</v>
      </c>
      <c r="G48" s="13">
        <v>-8.4526400000000002E-2</v>
      </c>
      <c r="H48" s="5">
        <f t="shared" si="1"/>
        <v>-8.4526400000000002E-2</v>
      </c>
    </row>
    <row r="49" spans="3:8" ht="16.5" customHeight="1" thickBot="1" x14ac:dyDescent="0.4">
      <c r="C49" s="4" t="s">
        <v>31</v>
      </c>
      <c r="D49" s="1" t="s">
        <v>78</v>
      </c>
      <c r="E49" s="13">
        <v>0</v>
      </c>
      <c r="F49" s="13">
        <f t="shared" si="0"/>
        <v>0</v>
      </c>
      <c r="G49" s="13">
        <v>-0.16769999999999999</v>
      </c>
      <c r="H49" s="5">
        <f t="shared" si="1"/>
        <v>0</v>
      </c>
    </row>
    <row r="50" spans="3:8" ht="16.5" customHeight="1" thickBot="1" x14ac:dyDescent="0.4">
      <c r="C50" s="4" t="s">
        <v>32</v>
      </c>
      <c r="D50" s="1" t="s">
        <v>79</v>
      </c>
      <c r="E50" s="13">
        <v>1</v>
      </c>
      <c r="F50" s="13">
        <f t="shared" si="0"/>
        <v>1</v>
      </c>
      <c r="G50" s="13">
        <v>4.1517600000000002E-2</v>
      </c>
      <c r="H50" s="5">
        <f t="shared" si="1"/>
        <v>4.1517600000000002E-2</v>
      </c>
    </row>
    <row r="51" spans="3:8" ht="16.5" customHeight="1" thickBot="1" x14ac:dyDescent="0.4">
      <c r="C51" s="4" t="s">
        <v>33</v>
      </c>
      <c r="D51" s="1" t="s">
        <v>80</v>
      </c>
      <c r="E51" s="13">
        <v>0</v>
      </c>
      <c r="F51" s="13">
        <f t="shared" si="0"/>
        <v>0</v>
      </c>
      <c r="G51" s="13">
        <v>4.1304000000000002E-3</v>
      </c>
      <c r="H51" s="5">
        <f t="shared" si="1"/>
        <v>0</v>
      </c>
    </row>
    <row r="52" spans="3:8" ht="16.5" customHeight="1" thickBot="1" x14ac:dyDescent="0.4">
      <c r="C52" s="4" t="s">
        <v>34</v>
      </c>
      <c r="D52" s="1" t="s">
        <v>81</v>
      </c>
      <c r="E52" s="13">
        <v>0</v>
      </c>
      <c r="F52" s="13">
        <f t="shared" si="0"/>
        <v>0</v>
      </c>
      <c r="G52" s="13">
        <v>-8.0950400000000006E-2</v>
      </c>
      <c r="H52" s="5">
        <f t="shared" si="1"/>
        <v>0</v>
      </c>
    </row>
    <row r="53" spans="3:8" ht="16.5" customHeight="1" thickBot="1" x14ac:dyDescent="0.4">
      <c r="C53" s="4" t="s">
        <v>35</v>
      </c>
      <c r="D53" s="1" t="s">
        <v>82</v>
      </c>
      <c r="E53" s="13">
        <v>0</v>
      </c>
      <c r="F53" s="13">
        <f t="shared" si="0"/>
        <v>0</v>
      </c>
      <c r="G53" s="13">
        <v>-0.22120609999999999</v>
      </c>
      <c r="H53" s="5">
        <f t="shared" si="1"/>
        <v>0</v>
      </c>
    </row>
    <row r="54" spans="3:8" ht="16.5" customHeight="1" thickBot="1" x14ac:dyDescent="0.4">
      <c r="C54" s="4" t="s">
        <v>36</v>
      </c>
      <c r="D54" s="1" t="s">
        <v>83</v>
      </c>
      <c r="E54" s="13">
        <v>0</v>
      </c>
      <c r="F54" s="13">
        <f t="shared" si="0"/>
        <v>0</v>
      </c>
      <c r="G54" s="13">
        <v>-0.1122707</v>
      </c>
      <c r="H54" s="5">
        <f t="shared" si="1"/>
        <v>0</v>
      </c>
    </row>
    <row r="55" spans="3:8" ht="16.5" customHeight="1" thickBot="1" x14ac:dyDescent="0.4">
      <c r="C55" s="4" t="s">
        <v>37</v>
      </c>
      <c r="D55" s="1" t="s">
        <v>84</v>
      </c>
      <c r="E55" s="13">
        <v>0</v>
      </c>
      <c r="F55" s="13">
        <f t="shared" si="0"/>
        <v>0</v>
      </c>
      <c r="G55" s="13">
        <v>-0.1162204</v>
      </c>
      <c r="H55" s="5">
        <f t="shared" si="1"/>
        <v>0</v>
      </c>
    </row>
    <row r="56" spans="3:8" ht="16.5" customHeight="1" thickBot="1" x14ac:dyDescent="0.4">
      <c r="C56" s="4" t="s">
        <v>38</v>
      </c>
      <c r="D56" s="1" t="s">
        <v>85</v>
      </c>
      <c r="E56" s="13">
        <v>0</v>
      </c>
      <c r="F56" s="13">
        <f t="shared" si="0"/>
        <v>0</v>
      </c>
      <c r="G56" s="13">
        <v>-0.25899290000000003</v>
      </c>
      <c r="H56" s="5">
        <f t="shared" si="1"/>
        <v>0</v>
      </c>
    </row>
    <row r="57" spans="3:8" ht="16.5" customHeight="1" thickBot="1" x14ac:dyDescent="0.4">
      <c r="C57" s="4" t="s">
        <v>39</v>
      </c>
      <c r="D57" s="1" t="s">
        <v>86</v>
      </c>
      <c r="E57" s="13">
        <v>0</v>
      </c>
      <c r="F57" s="13">
        <f t="shared" si="0"/>
        <v>0</v>
      </c>
      <c r="G57" s="13">
        <v>-0.20096720000000001</v>
      </c>
      <c r="H57" s="5">
        <f t="shared" si="1"/>
        <v>0</v>
      </c>
    </row>
    <row r="58" spans="3:8" ht="16.5" customHeight="1" thickBot="1" x14ac:dyDescent="0.4">
      <c r="C58" s="4" t="s">
        <v>40</v>
      </c>
      <c r="D58" s="1" t="s">
        <v>87</v>
      </c>
      <c r="E58" s="13">
        <v>0</v>
      </c>
      <c r="F58" s="13">
        <f t="shared" si="0"/>
        <v>0</v>
      </c>
      <c r="G58" s="13">
        <v>-0.10064579999999999</v>
      </c>
      <c r="H58" s="5">
        <f t="shared" si="1"/>
        <v>0</v>
      </c>
    </row>
    <row r="59" spans="3:8" ht="16.5" customHeight="1" x14ac:dyDescent="0.35">
      <c r="C59" s="4" t="s">
        <v>41</v>
      </c>
      <c r="D59" s="3" t="s">
        <v>88</v>
      </c>
      <c r="E59" s="14">
        <v>0</v>
      </c>
      <c r="F59" s="14">
        <f t="shared" si="0"/>
        <v>0</v>
      </c>
      <c r="G59" s="14">
        <v>-0.14277999999999999</v>
      </c>
      <c r="H59" s="5">
        <f t="shared" si="1"/>
        <v>0</v>
      </c>
    </row>
    <row r="60" spans="3:8" ht="16.5" customHeight="1" x14ac:dyDescent="0.35">
      <c r="C60" s="4" t="s">
        <v>43</v>
      </c>
      <c r="D60" s="6" t="s">
        <v>89</v>
      </c>
      <c r="E60" s="15">
        <v>1</v>
      </c>
      <c r="F60" s="15">
        <f t="shared" si="0"/>
        <v>1</v>
      </c>
      <c r="G60" s="15">
        <v>7.8713353000000001</v>
      </c>
      <c r="H60" s="5">
        <f t="shared" si="1"/>
        <v>7.8713353000000001</v>
      </c>
    </row>
    <row r="61" spans="3:8" ht="16.5" customHeight="1" x14ac:dyDescent="0.35">
      <c r="D61" s="6"/>
      <c r="E61" s="15"/>
      <c r="F61" s="15"/>
      <c r="G61" s="5"/>
    </row>
    <row r="62" spans="3:8" ht="16.5" customHeight="1" x14ac:dyDescent="0.35">
      <c r="D62" s="6"/>
      <c r="E62" s="15"/>
      <c r="F62" s="15"/>
    </row>
    <row r="63" spans="3:8" ht="16.5" customHeight="1" x14ac:dyDescent="0.35">
      <c r="D63" s="6"/>
      <c r="E63" s="15"/>
      <c r="F63" s="15"/>
    </row>
    <row r="64" spans="3:8" ht="16.5" customHeight="1" x14ac:dyDescent="0.35">
      <c r="D64" s="6"/>
      <c r="E64" s="15"/>
      <c r="F64" s="15"/>
    </row>
    <row r="65" spans="4:6" ht="16.5" customHeight="1" x14ac:dyDescent="0.35">
      <c r="D65" s="6"/>
      <c r="E65" s="15"/>
      <c r="F65" s="15"/>
    </row>
    <row r="66" spans="4:6" ht="16.5" customHeight="1" x14ac:dyDescent="0.35">
      <c r="D66" s="6"/>
      <c r="E66" s="15"/>
      <c r="F66" s="15"/>
    </row>
    <row r="67" spans="4:6" ht="16.5" customHeight="1" x14ac:dyDescent="0.35">
      <c r="D67" s="6"/>
      <c r="E67" s="15"/>
      <c r="F67" s="15"/>
    </row>
    <row r="68" spans="4:6" ht="16.5" customHeight="1" x14ac:dyDescent="0.35">
      <c r="D68" s="6"/>
      <c r="E68" s="15"/>
      <c r="F68" s="15"/>
    </row>
    <row r="69" spans="4:6" ht="16.5" customHeight="1" x14ac:dyDescent="0.35">
      <c r="D69" s="6"/>
      <c r="E69" s="15"/>
      <c r="F69" s="15"/>
    </row>
    <row r="70" spans="4:6" ht="16.5" customHeight="1" x14ac:dyDescent="0.35">
      <c r="D70" s="6"/>
      <c r="E70" s="15"/>
      <c r="F70" s="15"/>
    </row>
    <row r="71" spans="4:6" ht="16.5" customHeight="1" x14ac:dyDescent="0.35">
      <c r="D71" s="6"/>
      <c r="E71" s="15"/>
      <c r="F71" s="1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liverables xmlns="7cc73a97-c62d-4edc-a0d6-e9f49f0e619b"/>
    <WorkDocuments xmlns="7cc73a97-c62d-4edc-a0d6-e9f49f0e619b"/>
    <Location xmlns="7cc73a97-c62d-4edc-a0d6-e9f49f0e619b"/>
    <Budgettype xmlns="7cc73a97-c62d-4edc-a0d6-e9f49f0e619b"/>
    <lcf76f155ced4ddcb4097134ff3c332f xmlns="7cc73a97-c62d-4edc-a0d6-e9f49f0e619b">
      <Terms xmlns="http://schemas.microsoft.com/office/infopath/2007/PartnerControls"/>
    </lcf76f155ced4ddcb4097134ff3c332f>
    <_Flow_SignoffStatus xmlns="7cc73a97-c62d-4edc-a0d6-e9f49f0e619b" xsi:nil="true"/>
    <TaxCatchAll xmlns="4319c2be-8a3b-42a7-9d50-835990ee4f5f" xsi:nil="true"/>
    <Areas xmlns="7cc73a97-c62d-4edc-a0d6-e9f49f0e619b"/>
    <Region xmlns="7cc73a97-c62d-4edc-a0d6-e9f49f0e619b"/>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B325EAE9932D42AFE1BED6D3AA7B53" ma:contentTypeVersion="23" ma:contentTypeDescription="Create a new document." ma:contentTypeScope="" ma:versionID="5afcec4962220a39992b380766a61426">
  <xsd:schema xmlns:xsd="http://www.w3.org/2001/XMLSchema" xmlns:xs="http://www.w3.org/2001/XMLSchema" xmlns:p="http://schemas.microsoft.com/office/2006/metadata/properties" xmlns:ns2="7cc73a97-c62d-4edc-a0d6-e9f49f0e619b" xmlns:ns3="4319c2be-8a3b-42a7-9d50-835990ee4f5f" targetNamespace="http://schemas.microsoft.com/office/2006/metadata/properties" ma:root="true" ma:fieldsID="c1603fa489d1728086a32f45df1c7a04" ns2:_="" ns3:_="">
    <xsd:import namespace="7cc73a97-c62d-4edc-a0d6-e9f49f0e619b"/>
    <xsd:import namespace="4319c2be-8a3b-42a7-9d50-835990ee4f5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Budgettype"/>
                <xsd:element ref="ns2:Region"/>
                <xsd:element ref="ns2:Deliverables"/>
                <xsd:element ref="ns2:Location"/>
                <xsd:element ref="ns2:WorkDocuments"/>
                <xsd:element ref="ns2:_Flow_SignoffStatus" minOccurs="0"/>
                <xsd:element ref="ns3:SharedWithUsers" minOccurs="0"/>
                <xsd:element ref="ns3:SharedWithDetails" minOccurs="0"/>
                <xsd:element ref="ns2:Areas"/>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c73a97-c62d-4edc-a0d6-e9f49f0e61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Budgettype" ma:index="12" ma:displayName="Budget Type" ma:format="Dropdown" ma:internalName="Budgettype">
      <xsd:simpleType>
        <xsd:restriction base="dms:Choice">
          <xsd:enumeration value="RB"/>
          <xsd:enumeration value="RPTC"/>
          <xsd:enumeration value="DA"/>
          <xsd:enumeration value="XB"/>
          <xsd:enumeration value="N/A"/>
        </xsd:restriction>
      </xsd:simpleType>
    </xsd:element>
    <xsd:element name="Region" ma:index="13" ma:displayName="Theme" ma:format="Dropdown" ma:internalName="Region">
      <xsd:simpleType>
        <xsd:union memberTypes="dms:Text">
          <xsd:simpleType>
            <xsd:restriction base="dms:Choice">
              <xsd:enumeration value="Social Insurance"/>
              <xsd:enumeration value="Social Assistance"/>
              <xsd:enumeration value="Labor Market Policies"/>
              <xsd:enumeration value="Cross-cutting"/>
              <xsd:enumeration value="Program Mgt"/>
            </xsd:restriction>
          </xsd:simpleType>
        </xsd:union>
      </xsd:simpleType>
    </xsd:element>
    <xsd:element name="Deliverables" ma:index="14" ma:displayName="Deliverables" ma:format="Dropdown" ma:internalName="Deliverables">
      <xsd:simpleType>
        <xsd:restriction base="dms:Choice">
          <xsd:enumeration value="1.1.1"/>
          <xsd:enumeration value="1.1.2"/>
          <xsd:enumeration value="1.1.3"/>
          <xsd:enumeration value="1.1.4"/>
          <xsd:enumeration value="1.1.5"/>
          <xsd:enumeration value="1.1.6"/>
          <xsd:enumeration value="1.1.7"/>
          <xsd:enumeration value="1.1.8"/>
          <xsd:enumeration value="1.2.1"/>
          <xsd:enumeration value="1.2.2"/>
          <xsd:enumeration value="1.2.3"/>
          <xsd:enumeration value="1.2.4"/>
          <xsd:enumeration value="1.2.5"/>
          <xsd:enumeration value="2.1.1"/>
          <xsd:enumeration value="2.1.2"/>
          <xsd:enumeration value="2.1.3"/>
          <xsd:enumeration value="2.2.1"/>
          <xsd:enumeration value="2.2.2"/>
          <xsd:enumeration value="2.2.3"/>
          <xsd:enumeration value="Coordination"/>
          <xsd:enumeration value="External"/>
          <xsd:enumeration value="N/A"/>
        </xsd:restriction>
      </xsd:simpleType>
    </xsd:element>
    <xsd:element name="Location" ma:index="15" ma:displayName="Region" ma:format="Dropdown" ma:internalName="Location">
      <xsd:simpleType>
        <xsd:restriction base="dms:Choice">
          <xsd:enumeration value="Regional"/>
          <xsd:enumeration value="Global"/>
          <xsd:enumeration value="Algeria"/>
          <xsd:enumeration value="Bahrain"/>
          <xsd:enumeration value="Comoros"/>
          <xsd:enumeration value="Djibouti"/>
          <xsd:enumeration value="Egypt"/>
          <xsd:enumeration value="Iraq"/>
          <xsd:enumeration value="Jordan"/>
          <xsd:enumeration value="Kuwait"/>
          <xsd:enumeration value="Lebanon"/>
          <xsd:enumeration value="Libya"/>
          <xsd:enumeration value="Mauritania"/>
          <xsd:enumeration value="Morocco"/>
          <xsd:enumeration value="Oman"/>
          <xsd:enumeration value="Palestine"/>
          <xsd:enumeration value="Qatar"/>
          <xsd:enumeration value="Saudi Arabia"/>
          <xsd:enumeration value="Sudan"/>
          <xsd:enumeration value="Syria"/>
          <xsd:enumeration value="Tunisia"/>
          <xsd:enumeration value="United Arab Emirates"/>
        </xsd:restriction>
      </xsd:simpleType>
    </xsd:element>
    <xsd:element name="WorkDocuments" ma:index="16" ma:displayName="Documents Types" ma:format="Dropdown" ma:internalName="WorkDocuments">
      <xsd:simpleType>
        <xsd:restriction base="dms:Choice">
          <xsd:enumeration value="Reports &amp; studies"/>
          <xsd:enumeration value="Policy briefs"/>
          <xsd:enumeration value="Training materials"/>
          <xsd:enumeration value="Data and statistics"/>
          <xsd:enumeration value="TC requests"/>
          <xsd:enumeration value="Concept notes"/>
          <xsd:enumeration value="Agendas"/>
          <xsd:enumeration value="Event forms"/>
          <xsd:enumeration value="Signed lists"/>
          <xsd:enumeration value="Meeting reports"/>
          <xsd:enumeration value="Templates"/>
          <xsd:enumeration value="Management documents"/>
          <xsd:enumeration value="Toolkit"/>
          <xsd:enumeration value="Literature"/>
        </xsd:restriction>
      </xsd:simpleType>
    </xsd:element>
    <xsd:element name="_Flow_SignoffStatus" ma:index="17" nillable="true" ma:displayName="Sign-off status" ma:internalName="Sign_x002d_off_x0020_status">
      <xsd:simpleType>
        <xsd:restriction base="dms:Text"/>
      </xsd:simpleType>
    </xsd:element>
    <xsd:element name="Areas" ma:index="20" ma:displayName="Areas" ma:format="Dropdown" ma:internalName="Areas">
      <xsd:simpleType>
        <xsd:restriction base="dms:Choice">
          <xsd:enumeration value="Design"/>
          <xsd:enumeration value="Delivery"/>
          <xsd:enumeration value="Organizational set-up"/>
          <xsd:enumeration value="General strategies"/>
          <xsd:enumeration value="N/A"/>
        </xsd:restriction>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internalName="MediaServiceOCR" ma:readOnly="true">
      <xsd:simpleType>
        <xsd:restriction base="dms:Note">
          <xsd:maxLength value="255"/>
        </xsd:restriction>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19c2be-8a3b-42a7-9d50-835990ee4f5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c30c6620-82ff-401c-a6c8-5a4b947bb544}" ma:internalName="TaxCatchAll" ma:showField="CatchAllData" ma:web="4319c2be-8a3b-42a7-9d50-835990ee4f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40A407-EAB4-4A3B-B34B-C509CE5A9898}">
  <ds:schemaRefs>
    <ds:schemaRef ds:uri="http://schemas.microsoft.com/office/2006/metadata/properties"/>
    <ds:schemaRef ds:uri="http://schemas.microsoft.com/office/infopath/2007/PartnerControls"/>
    <ds:schemaRef ds:uri="7cc73a97-c62d-4edc-a0d6-e9f49f0e619b"/>
    <ds:schemaRef ds:uri="4319c2be-8a3b-42a7-9d50-835990ee4f5f"/>
  </ds:schemaRefs>
</ds:datastoreItem>
</file>

<file path=customXml/itemProps2.xml><?xml version="1.0" encoding="utf-8"?>
<ds:datastoreItem xmlns:ds="http://schemas.openxmlformats.org/officeDocument/2006/customXml" ds:itemID="{7EFA07F9-20F0-49DA-9F71-C2F6E0D9E0C3}">
  <ds:schemaRefs>
    <ds:schemaRef ds:uri="http://schemas.microsoft.com/sharepoint/v3/contenttype/forms"/>
  </ds:schemaRefs>
</ds:datastoreItem>
</file>

<file path=customXml/itemProps3.xml><?xml version="1.0" encoding="utf-8"?>
<ds:datastoreItem xmlns:ds="http://schemas.openxmlformats.org/officeDocument/2006/customXml" ds:itemID="{B1FDBEAA-CEDF-4AD7-9396-A80FA0F3E5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c73a97-c62d-4edc-a0d6-e9f49f0e619b"/>
    <ds:schemaRef ds:uri="4319c2be-8a3b-42a7-9d50-835990ee4f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Model April 18</vt:lpstr>
      <vt:lpstr>Var Defin March 6</vt:lpstr>
      <vt:lpstr>Example Calc April 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Nikitin</dc:creator>
  <cp:lastModifiedBy>Camila Franco Restrepo</cp:lastModifiedBy>
  <dcterms:created xsi:type="dcterms:W3CDTF">2019-01-18T02:40:45Z</dcterms:created>
  <dcterms:modified xsi:type="dcterms:W3CDTF">2024-09-11T07:01:25Z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0x0101009EB325EAE9932D42AFE1BED6D3AA7B53</vt:lpwstr>
  </property>
</Properties>
</file>