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3.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4.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5.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annak\Downloads\"/>
    </mc:Choice>
  </mc:AlternateContent>
  <xr:revisionPtr revIDLastSave="0" documentId="13_ncr:1_{438820AA-A44D-40F6-AAE3-A43ECEA6892E}" xr6:coauthVersionLast="47" xr6:coauthVersionMax="47" xr10:uidLastSave="{00000000-0000-0000-0000-000000000000}"/>
  <bookViews>
    <workbookView xWindow="4395" yWindow="518" windowWidth="15555" windowHeight="12262" xr2:uid="{1FDD27D5-E73C-4E90-AAF6-2566F703862D}"/>
  </bookViews>
  <sheets>
    <sheet name="runtime destribution" sheetId="3" r:id="rId1"/>
    <sheet name="results_dimac" sheetId="1" r:id="rId2"/>
    <sheet name="total runtime" sheetId="2" r:id="rId3"/>
    <sheet name="dominance check" sheetId="4" r:id="rId4"/>
    <sheet name="labels data" sheetId="5" r:id="rId5"/>
    <sheet name="Sheet5" sheetId="6" r:id="rId6"/>
  </sheets>
  <calcPr calcId="191029"/>
  <pivotCaches>
    <pivotCache cacheId="47"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9" i="3" l="1"/>
  <c r="G228" i="3"/>
  <c r="G227" i="3"/>
  <c r="G226" i="3"/>
  <c r="F229" i="3"/>
  <c r="F228" i="3"/>
  <c r="F227" i="3"/>
  <c r="F226" i="3"/>
  <c r="N23" i="4"/>
  <c r="N24" i="4"/>
  <c r="N25" i="4"/>
  <c r="N26" i="4"/>
  <c r="N27" i="4"/>
  <c r="N28" i="4"/>
  <c r="N29" i="4"/>
  <c r="N30" i="4"/>
  <c r="T49" i="4" s="1"/>
  <c r="N31" i="4"/>
  <c r="N32" i="4"/>
  <c r="N33" i="4"/>
  <c r="N34" i="4"/>
  <c r="N35" i="4"/>
  <c r="N36" i="4"/>
  <c r="N37" i="4"/>
  <c r="N38" i="4"/>
  <c r="N39" i="4"/>
  <c r="N40" i="4"/>
  <c r="N41" i="4"/>
  <c r="N42" i="4"/>
  <c r="N43" i="4"/>
  <c r="N44" i="4"/>
  <c r="N45" i="4"/>
  <c r="N46" i="4"/>
  <c r="N47" i="4"/>
  <c r="N48" i="4"/>
  <c r="N49" i="4"/>
  <c r="N50" i="4"/>
  <c r="N51" i="4"/>
  <c r="N52" i="4"/>
  <c r="N53" i="4"/>
  <c r="N54" i="4"/>
  <c r="R49" i="4" s="1"/>
  <c r="N55" i="4"/>
  <c r="N56" i="4"/>
  <c r="N57" i="4"/>
  <c r="N58" i="4"/>
  <c r="N59" i="4"/>
  <c r="N60" i="4"/>
  <c r="N61" i="4"/>
  <c r="R44" i="4" s="1"/>
  <c r="N62" i="4"/>
  <c r="T45" i="4" s="1"/>
  <c r="N63" i="4"/>
  <c r="N64" i="4"/>
  <c r="T47" i="4" s="1"/>
  <c r="N65" i="4"/>
  <c r="T48" i="4" s="1"/>
  <c r="N66" i="4"/>
  <c r="N22" i="4"/>
  <c r="T41" i="4" s="1"/>
  <c r="T42" i="4"/>
  <c r="T43" i="4"/>
  <c r="T46" i="4"/>
  <c r="S42" i="4"/>
  <c r="S43" i="4"/>
  <c r="S44" i="4"/>
  <c r="S45" i="4"/>
  <c r="S46" i="4"/>
  <c r="S47" i="4"/>
  <c r="S48" i="4"/>
  <c r="S49" i="4"/>
  <c r="S41" i="4"/>
  <c r="R42" i="4"/>
  <c r="R43" i="4"/>
  <c r="R46" i="4"/>
  <c r="R47" i="4"/>
  <c r="R48" i="4"/>
  <c r="R41" i="4"/>
  <c r="Q42" i="4"/>
  <c r="Q43" i="4"/>
  <c r="Q45" i="4"/>
  <c r="Q46" i="4"/>
  <c r="Q47" i="4"/>
  <c r="Q48" i="4"/>
  <c r="Q49" i="4"/>
  <c r="Q41" i="4"/>
  <c r="T37" i="4"/>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52" i="3"/>
  <c r="T28" i="4"/>
  <c r="T29" i="4"/>
  <c r="T30" i="4"/>
  <c r="T31" i="4"/>
  <c r="T32" i="4"/>
  <c r="T33" i="4"/>
  <c r="T34" i="4"/>
  <c r="T35" i="4"/>
  <c r="T27" i="4"/>
  <c r="S28" i="4"/>
  <c r="S29" i="4"/>
  <c r="S30" i="4"/>
  <c r="S31" i="4"/>
  <c r="S32" i="4"/>
  <c r="S33" i="4"/>
  <c r="S34" i="4"/>
  <c r="S35" i="4"/>
  <c r="S27" i="4"/>
  <c r="R28" i="4"/>
  <c r="R29" i="4"/>
  <c r="R30" i="4"/>
  <c r="R31" i="4"/>
  <c r="R32" i="4"/>
  <c r="R33" i="4"/>
  <c r="R34" i="4"/>
  <c r="R35" i="4"/>
  <c r="R27" i="4"/>
  <c r="Q28" i="4"/>
  <c r="Q29" i="4"/>
  <c r="Q30" i="4"/>
  <c r="Q31" i="4"/>
  <c r="Q32" i="4"/>
  <c r="Q33" i="4"/>
  <c r="Q34" i="4"/>
  <c r="Q35" i="4"/>
  <c r="Q27" i="4"/>
  <c r="S21" i="4"/>
  <c r="S22" i="4"/>
  <c r="Q18" i="4"/>
  <c r="Q19" i="4"/>
  <c r="M23" i="4"/>
  <c r="M24" i="4"/>
  <c r="M25" i="4"/>
  <c r="M26" i="4"/>
  <c r="T18" i="4" s="1"/>
  <c r="M27" i="4"/>
  <c r="T19" i="4" s="1"/>
  <c r="M28" i="4"/>
  <c r="M29" i="4"/>
  <c r="M30" i="4"/>
  <c r="M34" i="4"/>
  <c r="S14" i="4" s="1"/>
  <c r="M35" i="4"/>
  <c r="S15" i="4" s="1"/>
  <c r="M36" i="4"/>
  <c r="S16" i="4" s="1"/>
  <c r="M37" i="4"/>
  <c r="S17" i="4" s="1"/>
  <c r="M38" i="4"/>
  <c r="S18" i="4" s="1"/>
  <c r="M39" i="4"/>
  <c r="M40" i="4"/>
  <c r="M41" i="4"/>
  <c r="M42" i="4"/>
  <c r="M46" i="4"/>
  <c r="M47" i="4"/>
  <c r="R15" i="4" s="1"/>
  <c r="M48" i="4"/>
  <c r="M49" i="4"/>
  <c r="R17" i="4" s="1"/>
  <c r="M50" i="4"/>
  <c r="M51" i="4"/>
  <c r="R19" i="4" s="1"/>
  <c r="M52" i="4"/>
  <c r="R20" i="4" s="1"/>
  <c r="M53" i="4"/>
  <c r="R21" i="4" s="1"/>
  <c r="M54" i="4"/>
  <c r="R22" i="4" s="1"/>
  <c r="M58" i="4"/>
  <c r="Q14" i="4" s="1"/>
  <c r="M59" i="4"/>
  <c r="Q15" i="4" s="1"/>
  <c r="M60" i="4"/>
  <c r="Q16" i="4" s="1"/>
  <c r="M61" i="4"/>
  <c r="Q17" i="4" s="1"/>
  <c r="M62" i="4"/>
  <c r="M63" i="4"/>
  <c r="M64" i="4"/>
  <c r="Q20" i="4" s="1"/>
  <c r="M65" i="4"/>
  <c r="Q21" i="4" s="1"/>
  <c r="M66" i="4"/>
  <c r="T22" i="4" s="1"/>
  <c r="M70" i="4"/>
  <c r="M22" i="4"/>
  <c r="T14" i="4" s="1"/>
  <c r="L55" i="4"/>
  <c r="Q6" i="4"/>
  <c r="R8" i="4"/>
  <c r="S8" i="4"/>
  <c r="M3" i="4"/>
  <c r="M4" i="4"/>
  <c r="T4" i="4" s="1"/>
  <c r="M5" i="4"/>
  <c r="M6" i="4"/>
  <c r="T6" i="4" s="1"/>
  <c r="M7" i="4"/>
  <c r="M8" i="4"/>
  <c r="T8" i="4" s="1"/>
  <c r="M9" i="4"/>
  <c r="M10" i="4"/>
  <c r="T10" i="4" s="1"/>
  <c r="M2" i="4"/>
  <c r="L3" i="4"/>
  <c r="L4" i="4"/>
  <c r="L5" i="4"/>
  <c r="L6" i="4"/>
  <c r="S6" i="4" s="1"/>
  <c r="L7" i="4"/>
  <c r="L8" i="4"/>
  <c r="L9" i="4"/>
  <c r="L10" i="4"/>
  <c r="L2" i="4"/>
  <c r="K3" i="4"/>
  <c r="K4" i="4"/>
  <c r="K5" i="4"/>
  <c r="K6" i="4"/>
  <c r="R6" i="4" s="1"/>
  <c r="K7" i="4"/>
  <c r="K8" i="4"/>
  <c r="K9" i="4"/>
  <c r="K10" i="4"/>
  <c r="K2" i="4"/>
  <c r="J3" i="4"/>
  <c r="Q3" i="4" s="1"/>
  <c r="J4" i="4"/>
  <c r="Q4" i="4" s="1"/>
  <c r="J5" i="4"/>
  <c r="Q5" i="4" s="1"/>
  <c r="J6" i="4"/>
  <c r="J7" i="4"/>
  <c r="Q7" i="4" s="1"/>
  <c r="J8" i="4"/>
  <c r="Q8" i="4" s="1"/>
  <c r="J9" i="4"/>
  <c r="Q9" i="4" s="1"/>
  <c r="J10" i="4"/>
  <c r="Q10" i="4" s="1"/>
  <c r="J2" i="4"/>
  <c r="Q2" i="4" s="1"/>
  <c r="H55" i="4"/>
  <c r="G55" i="4"/>
  <c r="K4" i="5"/>
  <c r="L4" i="5"/>
  <c r="K5" i="5"/>
  <c r="L5" i="5"/>
  <c r="K6" i="5"/>
  <c r="L6" i="5"/>
  <c r="K7" i="5"/>
  <c r="L7" i="5"/>
  <c r="K8" i="5"/>
  <c r="L8" i="5"/>
  <c r="K9" i="5"/>
  <c r="L9" i="5"/>
  <c r="K10" i="5"/>
  <c r="L10" i="5"/>
  <c r="K11" i="5"/>
  <c r="L11" i="5"/>
  <c r="K15" i="5"/>
  <c r="L15" i="5"/>
  <c r="K16" i="5"/>
  <c r="L16" i="5"/>
  <c r="K17" i="5"/>
  <c r="L17" i="5"/>
  <c r="K18" i="5"/>
  <c r="L18" i="5"/>
  <c r="K19" i="5"/>
  <c r="L19" i="5"/>
  <c r="K20" i="5"/>
  <c r="L20" i="5"/>
  <c r="K21" i="5"/>
  <c r="L21" i="5"/>
  <c r="K22" i="5"/>
  <c r="L22" i="5"/>
  <c r="K23" i="5"/>
  <c r="L23" i="5"/>
  <c r="K27" i="5"/>
  <c r="L27" i="5"/>
  <c r="K28" i="5"/>
  <c r="L28" i="5"/>
  <c r="K29" i="5"/>
  <c r="L29" i="5"/>
  <c r="K30" i="5"/>
  <c r="L30" i="5"/>
  <c r="K31" i="5"/>
  <c r="L31" i="5"/>
  <c r="K32" i="5"/>
  <c r="L32" i="5"/>
  <c r="K33" i="5"/>
  <c r="L33" i="5"/>
  <c r="K34" i="5"/>
  <c r="L34" i="5"/>
  <c r="K35" i="5"/>
  <c r="L35" i="5"/>
  <c r="K39" i="5"/>
  <c r="L39" i="5"/>
  <c r="K40" i="5"/>
  <c r="L40" i="5"/>
  <c r="K41" i="5"/>
  <c r="L41" i="5"/>
  <c r="K42" i="5"/>
  <c r="L42" i="5"/>
  <c r="K43" i="5"/>
  <c r="L43" i="5"/>
  <c r="K44" i="5"/>
  <c r="L44" i="5"/>
  <c r="K45" i="5"/>
  <c r="L45" i="5"/>
  <c r="K46" i="5"/>
  <c r="L46" i="5"/>
  <c r="K47" i="5"/>
  <c r="L47" i="5"/>
  <c r="I4" i="5"/>
  <c r="J4" i="5"/>
  <c r="I5" i="5"/>
  <c r="J5" i="5"/>
  <c r="I6" i="5"/>
  <c r="J6" i="5"/>
  <c r="I7" i="5"/>
  <c r="J7" i="5"/>
  <c r="I8" i="5"/>
  <c r="J8" i="5"/>
  <c r="I9" i="5"/>
  <c r="J9" i="5"/>
  <c r="I10" i="5"/>
  <c r="J10" i="5"/>
  <c r="I11" i="5"/>
  <c r="J11" i="5"/>
  <c r="I14" i="5"/>
  <c r="I15" i="5"/>
  <c r="J15" i="5"/>
  <c r="I16" i="5"/>
  <c r="J16" i="5"/>
  <c r="I17" i="5"/>
  <c r="J17" i="5"/>
  <c r="I18" i="5"/>
  <c r="J18" i="5"/>
  <c r="I19" i="5"/>
  <c r="J19" i="5"/>
  <c r="I20" i="5"/>
  <c r="J20" i="5"/>
  <c r="I21" i="5"/>
  <c r="J21" i="5"/>
  <c r="I22" i="5"/>
  <c r="J22" i="5"/>
  <c r="I23" i="5"/>
  <c r="J23" i="5"/>
  <c r="I26" i="5"/>
  <c r="I27" i="5"/>
  <c r="J27" i="5"/>
  <c r="I28" i="5"/>
  <c r="J28" i="5"/>
  <c r="I29" i="5"/>
  <c r="J29" i="5"/>
  <c r="I30" i="5"/>
  <c r="J30" i="5"/>
  <c r="I31" i="5"/>
  <c r="J31" i="5"/>
  <c r="I32" i="5"/>
  <c r="J32" i="5"/>
  <c r="I33" i="5"/>
  <c r="J33" i="5"/>
  <c r="I34" i="5"/>
  <c r="J34" i="5"/>
  <c r="I35" i="5"/>
  <c r="J35" i="5"/>
  <c r="I38" i="5"/>
  <c r="I39" i="5"/>
  <c r="J39" i="5"/>
  <c r="I40" i="5"/>
  <c r="J40" i="5"/>
  <c r="I41" i="5"/>
  <c r="J41" i="5"/>
  <c r="I42" i="5"/>
  <c r="J42" i="5"/>
  <c r="I43" i="5"/>
  <c r="J43" i="5"/>
  <c r="I44" i="5"/>
  <c r="J44" i="5"/>
  <c r="I45" i="5"/>
  <c r="J45" i="5"/>
  <c r="I46" i="5"/>
  <c r="J46" i="5"/>
  <c r="I47" i="5"/>
  <c r="J47" i="5"/>
  <c r="L3" i="5"/>
  <c r="K3" i="5"/>
  <c r="J3" i="5"/>
  <c r="I3" i="5"/>
  <c r="P55" i="1"/>
  <c r="E10" i="4"/>
  <c r="E3" i="4"/>
  <c r="E4" i="4"/>
  <c r="E5" i="4"/>
  <c r="E6" i="4"/>
  <c r="E7" i="4"/>
  <c r="E8" i="4"/>
  <c r="E9" i="4"/>
  <c r="E2" i="4"/>
  <c r="D3" i="4"/>
  <c r="D4" i="4"/>
  <c r="D5" i="4"/>
  <c r="D6" i="4"/>
  <c r="D7" i="4"/>
  <c r="D8" i="4"/>
  <c r="D9" i="4"/>
  <c r="D10" i="4"/>
  <c r="D2" i="4"/>
  <c r="C3" i="4"/>
  <c r="C4" i="4"/>
  <c r="C5" i="4"/>
  <c r="C6" i="4"/>
  <c r="C7" i="4"/>
  <c r="C8" i="4"/>
  <c r="C9" i="4"/>
  <c r="C10" i="4"/>
  <c r="C2" i="4"/>
  <c r="C22" i="4"/>
  <c r="C23" i="4"/>
  <c r="C24" i="4"/>
  <c r="C25" i="4"/>
  <c r="C26" i="4"/>
  <c r="C27" i="4"/>
  <c r="C28" i="4"/>
  <c r="C29" i="4"/>
  <c r="C30" i="4"/>
  <c r="C34" i="4"/>
  <c r="C35" i="4"/>
  <c r="C36" i="4"/>
  <c r="C37" i="4"/>
  <c r="C38" i="4"/>
  <c r="C39" i="4"/>
  <c r="C40" i="4"/>
  <c r="C41" i="4"/>
  <c r="C42" i="4"/>
  <c r="C46" i="4"/>
  <c r="C47" i="4"/>
  <c r="C48" i="4"/>
  <c r="C49" i="4"/>
  <c r="C50" i="4"/>
  <c r="C51" i="4"/>
  <c r="C52" i="4"/>
  <c r="C53" i="4"/>
  <c r="C54" i="4"/>
  <c r="C58" i="4"/>
  <c r="C59" i="4"/>
  <c r="C60" i="4"/>
  <c r="C61" i="4"/>
  <c r="C62" i="4"/>
  <c r="C63" i="4"/>
  <c r="C64" i="4"/>
  <c r="C65" i="4"/>
  <c r="C66" i="4"/>
  <c r="B3" i="4"/>
  <c r="B4" i="4"/>
  <c r="B5" i="4"/>
  <c r="B6" i="4"/>
  <c r="B7" i="4"/>
  <c r="B8" i="4"/>
  <c r="B9" i="4"/>
  <c r="B10" i="4"/>
  <c r="B2" i="4"/>
  <c r="G47" i="3"/>
  <c r="Y35" i="3" s="1"/>
  <c r="G46" i="3"/>
  <c r="X34" i="3" s="1"/>
  <c r="G45" i="3"/>
  <c r="W33" i="3" s="1"/>
  <c r="G44" i="3"/>
  <c r="V32" i="3" s="1"/>
  <c r="G43" i="3"/>
  <c r="U31" i="3" s="1"/>
  <c r="G42" i="3"/>
  <c r="T30" i="3" s="1"/>
  <c r="G41" i="3"/>
  <c r="S29" i="3" s="1"/>
  <c r="G40" i="3"/>
  <c r="S16" i="3" s="1"/>
  <c r="G39" i="3"/>
  <c r="S39" i="3" s="1"/>
  <c r="F36" i="3"/>
  <c r="G35" i="3"/>
  <c r="G34" i="3"/>
  <c r="G33" i="3"/>
  <c r="G32" i="3"/>
  <c r="G31" i="3"/>
  <c r="G30" i="3"/>
  <c r="G29" i="3"/>
  <c r="G28" i="3"/>
  <c r="G27" i="3"/>
  <c r="F24" i="3"/>
  <c r="G23" i="3"/>
  <c r="G22" i="3"/>
  <c r="G21" i="3"/>
  <c r="G20" i="3"/>
  <c r="G19" i="3"/>
  <c r="G18" i="3"/>
  <c r="G17" i="3"/>
  <c r="G16" i="3"/>
  <c r="G15" i="3"/>
  <c r="F12" i="3"/>
  <c r="G11" i="3"/>
  <c r="G10" i="3"/>
  <c r="G9" i="3"/>
  <c r="G8" i="3"/>
  <c r="G7" i="3"/>
  <c r="G6" i="3"/>
  <c r="G5" i="3"/>
  <c r="G4" i="3"/>
  <c r="G3" i="3"/>
  <c r="S36" i="1"/>
  <c r="R36" i="1"/>
  <c r="BH4" i="1"/>
  <c r="BH5" i="1"/>
  <c r="BH6" i="1"/>
  <c r="BH7" i="1"/>
  <c r="BH8" i="1"/>
  <c r="BH9" i="1"/>
  <c r="BH10" i="1"/>
  <c r="BH11" i="1"/>
  <c r="BH3" i="1"/>
  <c r="BG4" i="1"/>
  <c r="BG5" i="1"/>
  <c r="BG6" i="1"/>
  <c r="BG7" i="1"/>
  <c r="BG8" i="1"/>
  <c r="BG9" i="1"/>
  <c r="BG10" i="1"/>
  <c r="BG11" i="1"/>
  <c r="BG3" i="1"/>
  <c r="AY16" i="1"/>
  <c r="AY17" i="1"/>
  <c r="AY18" i="1"/>
  <c r="AY19" i="1"/>
  <c r="AY20" i="1"/>
  <c r="AY21" i="1"/>
  <c r="AY22" i="1"/>
  <c r="AY23" i="1"/>
  <c r="AY15" i="1"/>
  <c r="AV16" i="1"/>
  <c r="AV17" i="1"/>
  <c r="AV18" i="1"/>
  <c r="AV19" i="1"/>
  <c r="AV20" i="1"/>
  <c r="AV21" i="1"/>
  <c r="AV22" i="1"/>
  <c r="AV23" i="1"/>
  <c r="AV15" i="1"/>
  <c r="AZ3" i="1"/>
  <c r="AV4" i="1"/>
  <c r="AV5" i="1"/>
  <c r="AV6" i="1"/>
  <c r="AV7" i="1"/>
  <c r="AV8" i="1"/>
  <c r="AV9" i="1"/>
  <c r="AV10" i="1"/>
  <c r="AV11" i="1"/>
  <c r="AV3" i="1"/>
  <c r="AY3" i="1"/>
  <c r="AY4" i="1"/>
  <c r="AY5" i="1"/>
  <c r="AY6" i="1"/>
  <c r="AY7" i="1"/>
  <c r="AY8" i="1"/>
  <c r="AY9" i="1"/>
  <c r="AY10" i="1"/>
  <c r="AY11" i="1"/>
  <c r="AZ4" i="1"/>
  <c r="AZ5" i="1"/>
  <c r="AZ6" i="1"/>
  <c r="AZ7" i="1"/>
  <c r="AZ19" i="1" s="1"/>
  <c r="AZ8" i="1"/>
  <c r="AZ9" i="1"/>
  <c r="AZ10" i="1"/>
  <c r="AZ11" i="1"/>
  <c r="Q53" i="1"/>
  <c r="P53" i="1"/>
  <c r="Q56" i="1" s="1"/>
  <c r="Q48" i="1"/>
  <c r="P48" i="1"/>
  <c r="Q36" i="1"/>
  <c r="Z36" i="1" s="1"/>
  <c r="P36" i="1"/>
  <c r="F48" i="1"/>
  <c r="AC40" i="1"/>
  <c r="AC41" i="1"/>
  <c r="AC42" i="1"/>
  <c r="AC43" i="1"/>
  <c r="AC44" i="1"/>
  <c r="AC45" i="1"/>
  <c r="AC46" i="1"/>
  <c r="AC47" i="1"/>
  <c r="AC39" i="1"/>
  <c r="AB40" i="1"/>
  <c r="AB41" i="1"/>
  <c r="AB42" i="1"/>
  <c r="AB43" i="1"/>
  <c r="AB44" i="1"/>
  <c r="AB45" i="1"/>
  <c r="AB46" i="1"/>
  <c r="AB47" i="1"/>
  <c r="AB39" i="1"/>
  <c r="AA40" i="1"/>
  <c r="AA41" i="1"/>
  <c r="AA42" i="1"/>
  <c r="AA43" i="1"/>
  <c r="AA44" i="1"/>
  <c r="AA45" i="1"/>
  <c r="AA46" i="1"/>
  <c r="AA47" i="1"/>
  <c r="AA39" i="1"/>
  <c r="AA29" i="1"/>
  <c r="AA30" i="1"/>
  <c r="AG30" i="1" s="1"/>
  <c r="AA31" i="1"/>
  <c r="AA32" i="1"/>
  <c r="AA33" i="1"/>
  <c r="AA34" i="1"/>
  <c r="AA35" i="1"/>
  <c r="AA28" i="1"/>
  <c r="Z28" i="1"/>
  <c r="Z29" i="1"/>
  <c r="AF29" i="1" s="1"/>
  <c r="Z30" i="1"/>
  <c r="Z31" i="1"/>
  <c r="Z32" i="1"/>
  <c r="Z33" i="1"/>
  <c r="Z34" i="1"/>
  <c r="Z35" i="1"/>
  <c r="Z37" i="1"/>
  <c r="Z38" i="1"/>
  <c r="Z39" i="1"/>
  <c r="Z40" i="1"/>
  <c r="Z41" i="1"/>
  <c r="Z42" i="1"/>
  <c r="Z43" i="1"/>
  <c r="Z44" i="1"/>
  <c r="Z45" i="1"/>
  <c r="Z46" i="1"/>
  <c r="AF46" i="1" s="1"/>
  <c r="Z47" i="1"/>
  <c r="G40" i="1"/>
  <c r="AT28" i="1" s="1"/>
  <c r="G41" i="1"/>
  <c r="AN29" i="1" s="1"/>
  <c r="G42" i="1"/>
  <c r="AO42" i="1" s="1"/>
  <c r="G43" i="1"/>
  <c r="AP43" i="1" s="1"/>
  <c r="G44" i="1"/>
  <c r="AQ44" i="1" s="1"/>
  <c r="G45" i="1"/>
  <c r="AP33" i="1" s="1"/>
  <c r="G46" i="1"/>
  <c r="AQ34" i="1" s="1"/>
  <c r="G47" i="1"/>
  <c r="AP47" i="1" s="1"/>
  <c r="G39" i="1"/>
  <c r="AN27" i="1" s="1"/>
  <c r="AC27" i="1"/>
  <c r="AB27" i="1"/>
  <c r="AA27" i="1"/>
  <c r="AC28" i="1"/>
  <c r="AC29" i="1"/>
  <c r="AC30" i="1"/>
  <c r="AI30" i="1" s="1"/>
  <c r="AC31" i="1"/>
  <c r="AC32" i="1"/>
  <c r="AC33" i="1"/>
  <c r="AC34" i="1"/>
  <c r="AC35" i="1"/>
  <c r="AB28" i="1"/>
  <c r="AB29" i="1"/>
  <c r="AB30" i="1"/>
  <c r="AH30" i="1" s="1"/>
  <c r="AB31" i="1"/>
  <c r="AB32" i="1"/>
  <c r="AB33" i="1"/>
  <c r="AB34" i="1"/>
  <c r="AB35" i="1"/>
  <c r="Z27" i="1"/>
  <c r="Q52" i="1"/>
  <c r="Q55" i="1" s="1"/>
  <c r="R52" i="1"/>
  <c r="S52" i="1"/>
  <c r="T52" i="1"/>
  <c r="P52" i="1"/>
  <c r="F52" i="1"/>
  <c r="F36" i="1"/>
  <c r="G28" i="1"/>
  <c r="G29" i="1"/>
  <c r="G30" i="1"/>
  <c r="G31" i="1"/>
  <c r="G32" i="1"/>
  <c r="G33" i="1"/>
  <c r="G34" i="1"/>
  <c r="G35" i="1"/>
  <c r="G27" i="1"/>
  <c r="F12" i="1"/>
  <c r="F24" i="1"/>
  <c r="BF4" i="1"/>
  <c r="BF5" i="1"/>
  <c r="BF6" i="1"/>
  <c r="BF7" i="1"/>
  <c r="BF8" i="1"/>
  <c r="BF9" i="1"/>
  <c r="BF10" i="1"/>
  <c r="BF11" i="1"/>
  <c r="BF3" i="1"/>
  <c r="BE4" i="1"/>
  <c r="BE5" i="1"/>
  <c r="BE6" i="1"/>
  <c r="BE7" i="1"/>
  <c r="BE8" i="1"/>
  <c r="BE9" i="1"/>
  <c r="BE10" i="1"/>
  <c r="BE11" i="1"/>
  <c r="BE3" i="1"/>
  <c r="AZ16" i="1"/>
  <c r="AZ17" i="1"/>
  <c r="AZ18" i="1"/>
  <c r="AZ20" i="1"/>
  <c r="AZ21" i="1"/>
  <c r="AZ22" i="1"/>
  <c r="AZ23" i="1"/>
  <c r="AZ15" i="1"/>
  <c r="R51" i="1"/>
  <c r="Q58" i="1" s="1"/>
  <c r="Q59" i="1" s="1"/>
  <c r="R50" i="1"/>
  <c r="S51" i="1"/>
  <c r="S50" i="1"/>
  <c r="Q51" i="1"/>
  <c r="Q50" i="1"/>
  <c r="P51" i="1"/>
  <c r="P50" i="1"/>
  <c r="T51" i="1"/>
  <c r="T50" i="1"/>
  <c r="F50" i="1"/>
  <c r="F51" i="1"/>
  <c r="AC16" i="1"/>
  <c r="AC17" i="1"/>
  <c r="AC18" i="1"/>
  <c r="AC19" i="1"/>
  <c r="AC20" i="1"/>
  <c r="AC21" i="1"/>
  <c r="AC22" i="1"/>
  <c r="AC23" i="1"/>
  <c r="AC15" i="1"/>
  <c r="AC4" i="1"/>
  <c r="AC5" i="1"/>
  <c r="AC6" i="1"/>
  <c r="AC7" i="1"/>
  <c r="AC8" i="1"/>
  <c r="AC9" i="1"/>
  <c r="AC10" i="1"/>
  <c r="AC11" i="1"/>
  <c r="AC3" i="1"/>
  <c r="AB16" i="1"/>
  <c r="AB17" i="1"/>
  <c r="AB18" i="1"/>
  <c r="AB19" i="1"/>
  <c r="AB20" i="1"/>
  <c r="AB21" i="1"/>
  <c r="AB22" i="1"/>
  <c r="AB23" i="1"/>
  <c r="AB15" i="1"/>
  <c r="AB4" i="1"/>
  <c r="AB5" i="1"/>
  <c r="AB6" i="1"/>
  <c r="AB7" i="1"/>
  <c r="AB8" i="1"/>
  <c r="AB9" i="1"/>
  <c r="AB10" i="1"/>
  <c r="AB11" i="1"/>
  <c r="AB3" i="1"/>
  <c r="Z4" i="1"/>
  <c r="AA4" i="1" s="1"/>
  <c r="Z5" i="1"/>
  <c r="AA5" i="1" s="1"/>
  <c r="Z6" i="1"/>
  <c r="AA6" i="1" s="1"/>
  <c r="Z7" i="1"/>
  <c r="AA7" i="1" s="1"/>
  <c r="Z8" i="1"/>
  <c r="AA8" i="1" s="1"/>
  <c r="Z9" i="1"/>
  <c r="AA9" i="1" s="1"/>
  <c r="Z10" i="1"/>
  <c r="AA10" i="1" s="1"/>
  <c r="Z11" i="1"/>
  <c r="AA11" i="1" s="1"/>
  <c r="Z3" i="1"/>
  <c r="AA3" i="1" s="1"/>
  <c r="Z16" i="1"/>
  <c r="AA16" i="1" s="1"/>
  <c r="Z17" i="1"/>
  <c r="AA17" i="1" s="1"/>
  <c r="Z18" i="1"/>
  <c r="AA18" i="1" s="1"/>
  <c r="Z19" i="1"/>
  <c r="AA19" i="1" s="1"/>
  <c r="Z20" i="1"/>
  <c r="AA20" i="1" s="1"/>
  <c r="Z21" i="1"/>
  <c r="AA21" i="1" s="1"/>
  <c r="Z22" i="1"/>
  <c r="AA22" i="1" s="1"/>
  <c r="Z23" i="1"/>
  <c r="AA23" i="1" s="1"/>
  <c r="Z15" i="1"/>
  <c r="AA15" i="1" s="1"/>
  <c r="AA12" i="1"/>
  <c r="G15" i="1"/>
  <c r="AS15" i="1" s="1"/>
  <c r="G16" i="1"/>
  <c r="AR16" i="1" s="1"/>
  <c r="G17" i="1"/>
  <c r="AS17" i="1" s="1"/>
  <c r="G18" i="1"/>
  <c r="AT18" i="1" s="1"/>
  <c r="G19" i="1"/>
  <c r="AN7" i="1" s="1"/>
  <c r="G20" i="1"/>
  <c r="AN20" i="1" s="1"/>
  <c r="G21" i="1"/>
  <c r="AO21" i="1" s="1"/>
  <c r="G22" i="1"/>
  <c r="AP22" i="1" s="1"/>
  <c r="G23" i="1"/>
  <c r="AQ23" i="1" s="1"/>
  <c r="G4" i="1"/>
  <c r="G5" i="1"/>
  <c r="G6" i="1"/>
  <c r="G7" i="1"/>
  <c r="G8" i="1"/>
  <c r="G9" i="1"/>
  <c r="G10" i="1"/>
  <c r="G11" i="1"/>
  <c r="G3" i="1"/>
  <c r="T44" i="4" l="1"/>
  <c r="Q44" i="4"/>
  <c r="R45" i="4"/>
  <c r="R16" i="4"/>
  <c r="S2" i="4"/>
  <c r="S3" i="4"/>
  <c r="C13" i="4"/>
  <c r="R9" i="4"/>
  <c r="T2" i="4"/>
  <c r="T11" i="4" s="1"/>
  <c r="T3" i="4"/>
  <c r="Q22" i="4"/>
  <c r="S5" i="4"/>
  <c r="D13" i="4"/>
  <c r="R4" i="4"/>
  <c r="R14" i="4"/>
  <c r="R23" i="4" s="1"/>
  <c r="E13" i="4"/>
  <c r="R2" i="4"/>
  <c r="R3" i="4"/>
  <c r="S4" i="4"/>
  <c r="T5" i="4"/>
  <c r="R10" i="4"/>
  <c r="S9" i="4"/>
  <c r="S20" i="4"/>
  <c r="T21" i="4"/>
  <c r="R7" i="4"/>
  <c r="M55" i="4"/>
  <c r="R18" i="4"/>
  <c r="S19" i="4"/>
  <c r="S23" i="4" s="1"/>
  <c r="T20" i="4"/>
  <c r="T17" i="4"/>
  <c r="S10" i="4"/>
  <c r="T16" i="4"/>
  <c r="T15" i="4"/>
  <c r="T9" i="4"/>
  <c r="T7" i="4"/>
  <c r="S7" i="4"/>
  <c r="R5" i="4"/>
  <c r="H43" i="5"/>
  <c r="P19" i="5" s="1"/>
  <c r="H41" i="5"/>
  <c r="R29" i="5" s="1"/>
  <c r="H39" i="5"/>
  <c r="S3" i="5" s="1"/>
  <c r="P17" i="5"/>
  <c r="P5" i="5"/>
  <c r="S31" i="5"/>
  <c r="S7" i="5"/>
  <c r="S43" i="5"/>
  <c r="S19" i="5"/>
  <c r="P43" i="5"/>
  <c r="Q7" i="5"/>
  <c r="P4" i="5"/>
  <c r="R7" i="5"/>
  <c r="P28" i="5"/>
  <c r="P7" i="5"/>
  <c r="R43" i="5"/>
  <c r="Q31" i="5"/>
  <c r="P31" i="5"/>
  <c r="R31" i="5"/>
  <c r="S5" i="5"/>
  <c r="S17" i="5"/>
  <c r="S41" i="5"/>
  <c r="Q5" i="5"/>
  <c r="Q19" i="5"/>
  <c r="R19" i="5"/>
  <c r="H47" i="5"/>
  <c r="Q23" i="5" s="1"/>
  <c r="H46" i="5"/>
  <c r="P46" i="5" s="1"/>
  <c r="H45" i="5"/>
  <c r="Q43" i="5"/>
  <c r="H44" i="5"/>
  <c r="R20" i="5" s="1"/>
  <c r="H42" i="5"/>
  <c r="Q30" i="5" s="1"/>
  <c r="H40" i="5"/>
  <c r="Q28" i="5" s="1"/>
  <c r="X10" i="3"/>
  <c r="S10" i="3"/>
  <c r="V39" i="3"/>
  <c r="T39" i="3"/>
  <c r="V10" i="3"/>
  <c r="Y47" i="3"/>
  <c r="T47" i="3"/>
  <c r="V22" i="3"/>
  <c r="Y46" i="3"/>
  <c r="Y17" i="3"/>
  <c r="X46" i="3"/>
  <c r="Y34" i="3"/>
  <c r="W45" i="3"/>
  <c r="V34" i="3"/>
  <c r="Y44" i="3"/>
  <c r="W44" i="3"/>
  <c r="U8" i="3"/>
  <c r="T33" i="3"/>
  <c r="V44" i="3"/>
  <c r="S5" i="3"/>
  <c r="T32" i="3"/>
  <c r="T42" i="3"/>
  <c r="S32" i="3"/>
  <c r="V41" i="3"/>
  <c r="U22" i="3"/>
  <c r="Y29" i="3"/>
  <c r="S46" i="3"/>
  <c r="T41" i="3"/>
  <c r="U20" i="3"/>
  <c r="X29" i="3"/>
  <c r="X45" i="3"/>
  <c r="S41" i="3"/>
  <c r="W9" i="3"/>
  <c r="S7" i="3"/>
  <c r="Y21" i="3"/>
  <c r="S19" i="3"/>
  <c r="U34" i="3"/>
  <c r="Y31" i="3"/>
  <c r="X28" i="3"/>
  <c r="X47" i="3"/>
  <c r="W46" i="3"/>
  <c r="V45" i="3"/>
  <c r="U44" i="3"/>
  <c r="T43" i="3"/>
  <c r="S42" i="3"/>
  <c r="Y40" i="3"/>
  <c r="V9" i="3"/>
  <c r="W6" i="3"/>
  <c r="V21" i="3"/>
  <c r="Y18" i="3"/>
  <c r="T34" i="3"/>
  <c r="V31" i="3"/>
  <c r="Y39" i="3"/>
  <c r="W47" i="3"/>
  <c r="V46" i="3"/>
  <c r="U45" i="3"/>
  <c r="T44" i="3"/>
  <c r="S43" i="3"/>
  <c r="Y41" i="3"/>
  <c r="X40" i="3"/>
  <c r="T19" i="3"/>
  <c r="U43" i="3"/>
  <c r="U9" i="3"/>
  <c r="T6" i="3"/>
  <c r="U21" i="3"/>
  <c r="V18" i="3"/>
  <c r="X33" i="3"/>
  <c r="S31" i="3"/>
  <c r="X39" i="3"/>
  <c r="V47" i="3"/>
  <c r="U46" i="3"/>
  <c r="T45" i="3"/>
  <c r="S44" i="3"/>
  <c r="Y42" i="3"/>
  <c r="X41" i="3"/>
  <c r="W40" i="3"/>
  <c r="T7" i="3"/>
  <c r="V8" i="3"/>
  <c r="S6" i="3"/>
  <c r="T21" i="3"/>
  <c r="S18" i="3"/>
  <c r="U33" i="3"/>
  <c r="Y30" i="3"/>
  <c r="W39" i="3"/>
  <c r="U47" i="3"/>
  <c r="T46" i="3"/>
  <c r="S45" i="3"/>
  <c r="Y43" i="3"/>
  <c r="X42" i="3"/>
  <c r="W41" i="3"/>
  <c r="V40" i="3"/>
  <c r="X30" i="3"/>
  <c r="X43" i="3"/>
  <c r="W42" i="3"/>
  <c r="U40" i="3"/>
  <c r="W10" i="3"/>
  <c r="X7" i="3"/>
  <c r="W22" i="3"/>
  <c r="T20" i="3"/>
  <c r="Y16" i="3"/>
  <c r="S33" i="3"/>
  <c r="U30" i="3"/>
  <c r="U39" i="3"/>
  <c r="S47" i="3"/>
  <c r="Y45" i="3"/>
  <c r="X44" i="3"/>
  <c r="W43" i="3"/>
  <c r="V42" i="3"/>
  <c r="U41" i="3"/>
  <c r="T40" i="3"/>
  <c r="U7" i="3"/>
  <c r="W19" i="3"/>
  <c r="V43" i="3"/>
  <c r="U42" i="3"/>
  <c r="S40" i="3"/>
  <c r="Y11" i="3"/>
  <c r="Y27" i="3"/>
  <c r="X11" i="3"/>
  <c r="Y15" i="3"/>
  <c r="V35" i="3"/>
  <c r="T11" i="3"/>
  <c r="Y8" i="3"/>
  <c r="V5" i="3"/>
  <c r="U15" i="3"/>
  <c r="T3" i="3"/>
  <c r="Y10" i="3"/>
  <c r="X9" i="3"/>
  <c r="W8" i="3"/>
  <c r="V7" i="3"/>
  <c r="U6" i="3"/>
  <c r="T5" i="3"/>
  <c r="S4" i="3"/>
  <c r="Y23" i="3"/>
  <c r="X22" i="3"/>
  <c r="W21" i="3"/>
  <c r="V20" i="3"/>
  <c r="U19" i="3"/>
  <c r="T18" i="3"/>
  <c r="S17" i="3"/>
  <c r="S27" i="3"/>
  <c r="X35" i="3"/>
  <c r="W34" i="3"/>
  <c r="V33" i="3"/>
  <c r="U32" i="3"/>
  <c r="T31" i="3"/>
  <c r="S30" i="3"/>
  <c r="Y28" i="3"/>
  <c r="W28" i="3"/>
  <c r="V28" i="3"/>
  <c r="S3" i="3"/>
  <c r="W23" i="3"/>
  <c r="X27" i="3"/>
  <c r="Y3" i="3"/>
  <c r="T8" i="3"/>
  <c r="Y5" i="3"/>
  <c r="X15" i="3"/>
  <c r="S20" i="3"/>
  <c r="X17" i="3"/>
  <c r="W27" i="3"/>
  <c r="W29" i="3"/>
  <c r="X3" i="3"/>
  <c r="V11" i="3"/>
  <c r="U10" i="3"/>
  <c r="T9" i="3"/>
  <c r="S8" i="3"/>
  <c r="Y6" i="3"/>
  <c r="X5" i="3"/>
  <c r="W4" i="3"/>
  <c r="W15" i="3"/>
  <c r="U23" i="3"/>
  <c r="T22" i="3"/>
  <c r="S21" i="3"/>
  <c r="Y19" i="3"/>
  <c r="X18" i="3"/>
  <c r="W17" i="3"/>
  <c r="V16" i="3"/>
  <c r="V27" i="3"/>
  <c r="T35" i="3"/>
  <c r="S34" i="3"/>
  <c r="Y32" i="3"/>
  <c r="X31" i="3"/>
  <c r="W30" i="3"/>
  <c r="V29" i="3"/>
  <c r="U28" i="3"/>
  <c r="X23" i="3"/>
  <c r="W35" i="3"/>
  <c r="X16" i="3"/>
  <c r="W11" i="3"/>
  <c r="X4" i="3"/>
  <c r="V23" i="3"/>
  <c r="W16" i="3"/>
  <c r="U35" i="3"/>
  <c r="W3" i="3"/>
  <c r="U11" i="3"/>
  <c r="T10" i="3"/>
  <c r="S9" i="3"/>
  <c r="Y7" i="3"/>
  <c r="X6" i="3"/>
  <c r="W5" i="3"/>
  <c r="V4" i="3"/>
  <c r="V15" i="3"/>
  <c r="T23" i="3"/>
  <c r="S22" i="3"/>
  <c r="Y20" i="3"/>
  <c r="X19" i="3"/>
  <c r="W18" i="3"/>
  <c r="V17" i="3"/>
  <c r="U16" i="3"/>
  <c r="U27" i="3"/>
  <c r="S35" i="3"/>
  <c r="Y33" i="3"/>
  <c r="X32" i="3"/>
  <c r="W31" i="3"/>
  <c r="V30" i="3"/>
  <c r="U29" i="3"/>
  <c r="T28" i="3"/>
  <c r="U17" i="3"/>
  <c r="T27" i="3"/>
  <c r="T29" i="3"/>
  <c r="S28" i="3"/>
  <c r="S15" i="3"/>
  <c r="Y4" i="3"/>
  <c r="V3" i="3"/>
  <c r="U4" i="3"/>
  <c r="S23" i="3"/>
  <c r="X20" i="3"/>
  <c r="T16" i="3"/>
  <c r="W32" i="3"/>
  <c r="U3" i="3"/>
  <c r="S11" i="3"/>
  <c r="Y9" i="3"/>
  <c r="X8" i="3"/>
  <c r="W7" i="3"/>
  <c r="V6" i="3"/>
  <c r="U5" i="3"/>
  <c r="T4" i="3"/>
  <c r="T15" i="3"/>
  <c r="Y22" i="3"/>
  <c r="X21" i="3"/>
  <c r="W20" i="3"/>
  <c r="V19" i="3"/>
  <c r="U18" i="3"/>
  <c r="T17" i="3"/>
  <c r="AS28" i="1"/>
  <c r="AH43" i="1"/>
  <c r="AH31" i="1"/>
  <c r="AI31" i="1"/>
  <c r="AF35" i="1"/>
  <c r="AF27" i="1"/>
  <c r="AI43" i="1"/>
  <c r="AI45" i="1"/>
  <c r="AS27" i="1"/>
  <c r="AQ30" i="1"/>
  <c r="AN42" i="1"/>
  <c r="AQ32" i="1"/>
  <c r="AP32" i="1"/>
  <c r="AT43" i="1"/>
  <c r="AS43" i="1"/>
  <c r="AO32" i="1"/>
  <c r="Q61" i="1"/>
  <c r="AN31" i="1"/>
  <c r="AR43" i="1"/>
  <c r="AH34" i="1"/>
  <c r="AO43" i="1"/>
  <c r="AT30" i="1"/>
  <c r="AS30" i="1"/>
  <c r="AQ42" i="1"/>
  <c r="AT27" i="1"/>
  <c r="AR30" i="1"/>
  <c r="AP42" i="1"/>
  <c r="AI44" i="1"/>
  <c r="AH47" i="1"/>
  <c r="AR47" i="1"/>
  <c r="AF45" i="1"/>
  <c r="AG45" i="1"/>
  <c r="AQ47" i="1"/>
  <c r="AN32" i="1"/>
  <c r="AP45" i="1"/>
  <c r="AG35" i="1"/>
  <c r="AH39" i="1"/>
  <c r="AG43" i="1"/>
  <c r="AT31" i="1"/>
  <c r="AT44" i="1"/>
  <c r="AN43" i="1"/>
  <c r="AF33" i="1"/>
  <c r="AG34" i="1"/>
  <c r="AG46" i="1"/>
  <c r="AG47" i="1"/>
  <c r="AI39" i="1"/>
  <c r="AI40" i="1"/>
  <c r="AS31" i="1"/>
  <c r="AO30" i="1"/>
  <c r="AP44" i="1"/>
  <c r="AT42" i="1"/>
  <c r="AH33" i="1"/>
  <c r="AI33" i="1"/>
  <c r="AI27" i="1"/>
  <c r="AF41" i="1"/>
  <c r="AI47" i="1"/>
  <c r="AP31" i="1"/>
  <c r="AN30" i="1"/>
  <c r="AO44" i="1"/>
  <c r="AS42" i="1"/>
  <c r="AH32" i="1"/>
  <c r="AI32" i="1"/>
  <c r="AF31" i="1"/>
  <c r="AH45" i="1"/>
  <c r="AO31" i="1"/>
  <c r="AN44" i="1"/>
  <c r="AR42" i="1"/>
  <c r="AS46" i="1"/>
  <c r="AT34" i="1"/>
  <c r="AT46" i="1"/>
  <c r="AN34" i="1"/>
  <c r="AN46" i="1"/>
  <c r="AO34" i="1"/>
  <c r="AI29" i="1"/>
  <c r="AG42" i="1"/>
  <c r="AI42" i="1"/>
  <c r="AG27" i="1"/>
  <c r="AG32" i="1"/>
  <c r="AG41" i="1"/>
  <c r="AQ35" i="1"/>
  <c r="AO33" i="1"/>
  <c r="AT29" i="1"/>
  <c r="AP46" i="1"/>
  <c r="AG29" i="1"/>
  <c r="AH42" i="1"/>
  <c r="AG39" i="1"/>
  <c r="AH35" i="1"/>
  <c r="AG40" i="1"/>
  <c r="AI34" i="1"/>
  <c r="AR34" i="1"/>
  <c r="AS47" i="1"/>
  <c r="AQ45" i="1"/>
  <c r="AN41" i="1"/>
  <c r="AO29" i="1"/>
  <c r="AO41" i="1"/>
  <c r="AP29" i="1"/>
  <c r="AP41" i="1"/>
  <c r="AQ29" i="1"/>
  <c r="AQ41" i="1"/>
  <c r="AR29" i="1"/>
  <c r="AP34" i="1"/>
  <c r="AO45" i="1"/>
  <c r="AO27" i="1"/>
  <c r="AO39" i="1"/>
  <c r="AP27" i="1"/>
  <c r="AP39" i="1"/>
  <c r="AQ27" i="1"/>
  <c r="AQ39" i="1"/>
  <c r="AR27" i="1"/>
  <c r="AN40" i="1"/>
  <c r="AP40" i="1"/>
  <c r="AQ40" i="1"/>
  <c r="AR40" i="1"/>
  <c r="AN28" i="1"/>
  <c r="AO28" i="1"/>
  <c r="AO40" i="1"/>
  <c r="AP28" i="1"/>
  <c r="AQ28" i="1"/>
  <c r="AH40" i="1"/>
  <c r="AF28" i="1"/>
  <c r="AF32" i="1"/>
  <c r="AG33" i="1"/>
  <c r="AH46" i="1"/>
  <c r="AF42" i="1"/>
  <c r="AT35" i="1"/>
  <c r="AR33" i="1"/>
  <c r="AR28" i="1"/>
  <c r="AN45" i="1"/>
  <c r="AT41" i="1"/>
  <c r="AT47" i="1"/>
  <c r="AN35" i="1"/>
  <c r="AN47" i="1"/>
  <c r="AO35" i="1"/>
  <c r="AO47" i="1"/>
  <c r="AP35" i="1"/>
  <c r="AI35" i="1"/>
  <c r="AF47" i="1"/>
  <c r="AF39" i="1"/>
  <c r="AG44" i="1"/>
  <c r="AI46" i="1"/>
  <c r="AI28" i="1"/>
  <c r="AI41" i="1"/>
  <c r="AS35" i="1"/>
  <c r="AQ33" i="1"/>
  <c r="AN39" i="1"/>
  <c r="AR46" i="1"/>
  <c r="AS41" i="1"/>
  <c r="AF30" i="1"/>
  <c r="AG31" i="1"/>
  <c r="AF43" i="1"/>
  <c r="AH44" i="1"/>
  <c r="AH27" i="1"/>
  <c r="AH28" i="1"/>
  <c r="AH41" i="1"/>
  <c r="AR35" i="1"/>
  <c r="AT39" i="1"/>
  <c r="AQ46" i="1"/>
  <c r="AR41" i="1"/>
  <c r="AT40" i="1"/>
  <c r="AF34" i="1"/>
  <c r="AH29" i="1"/>
  <c r="AR45" i="1"/>
  <c r="AS33" i="1"/>
  <c r="AS45" i="1"/>
  <c r="AT33" i="1"/>
  <c r="AT45" i="1"/>
  <c r="AN33" i="1"/>
  <c r="AG28" i="1"/>
  <c r="AS39" i="1"/>
  <c r="AF44" i="1"/>
  <c r="AF40" i="1"/>
  <c r="AS34" i="1"/>
  <c r="AS29" i="1"/>
  <c r="AR39" i="1"/>
  <c r="AO46" i="1"/>
  <c r="AS40" i="1"/>
  <c r="AT32" i="1"/>
  <c r="AS44" i="1"/>
  <c r="AS32" i="1"/>
  <c r="AR31" i="1"/>
  <c r="AR44" i="1"/>
  <c r="AQ43" i="1"/>
  <c r="AR32" i="1"/>
  <c r="AQ31" i="1"/>
  <c r="AP30" i="1"/>
  <c r="AV51" i="1"/>
  <c r="AV50" i="1"/>
  <c r="AG106" i="1"/>
  <c r="AH100" i="1"/>
  <c r="AG112" i="1"/>
  <c r="AG103" i="1"/>
  <c r="AH112" i="1"/>
  <c r="AG100" i="1"/>
  <c r="AG109" i="1"/>
  <c r="AI115" i="1"/>
  <c r="AH106" i="1"/>
  <c r="AI112" i="1"/>
  <c r="AH103" i="1"/>
  <c r="AI109" i="1"/>
  <c r="AI106" i="1"/>
  <c r="AI100" i="1"/>
  <c r="AF103" i="1"/>
  <c r="AG115" i="1"/>
  <c r="AH109" i="1"/>
  <c r="AF20" i="1"/>
  <c r="AF106" i="1"/>
  <c r="AF112" i="1"/>
  <c r="AH115" i="1"/>
  <c r="AI103" i="1"/>
  <c r="AF109" i="1"/>
  <c r="AF100" i="1"/>
  <c r="AF115" i="1"/>
  <c r="AH97" i="1"/>
  <c r="AG97" i="1"/>
  <c r="AH94" i="1"/>
  <c r="AI97" i="1"/>
  <c r="AG94" i="1"/>
  <c r="AF97" i="1"/>
  <c r="AG91" i="1"/>
  <c r="AF94" i="1"/>
  <c r="AI94" i="1"/>
  <c r="AI91" i="1"/>
  <c r="AF91" i="1"/>
  <c r="AH91" i="1"/>
  <c r="AG20" i="1"/>
  <c r="AG15" i="1"/>
  <c r="AG16" i="1"/>
  <c r="AG23" i="1"/>
  <c r="AG21" i="1"/>
  <c r="AG99" i="1"/>
  <c r="AH20" i="1"/>
  <c r="AI9" i="1"/>
  <c r="AG90" i="1"/>
  <c r="AG93" i="1"/>
  <c r="AH18" i="1"/>
  <c r="AG22" i="1"/>
  <c r="AG114" i="1"/>
  <c r="AH90" i="1"/>
  <c r="AH93" i="1"/>
  <c r="AH17" i="1"/>
  <c r="AI99" i="1"/>
  <c r="AI19" i="1"/>
  <c r="AG18" i="1"/>
  <c r="AS3" i="1"/>
  <c r="AG111" i="1"/>
  <c r="AH11" i="1"/>
  <c r="AH16" i="1"/>
  <c r="AI5" i="1"/>
  <c r="AI18" i="1"/>
  <c r="AQ11" i="1"/>
  <c r="AO22" i="1"/>
  <c r="AP23" i="1"/>
  <c r="AG108" i="1"/>
  <c r="AH111" i="1"/>
  <c r="AH23" i="1"/>
  <c r="AI90" i="1"/>
  <c r="AI93" i="1"/>
  <c r="AI17" i="1"/>
  <c r="AP10" i="1"/>
  <c r="AT19" i="1"/>
  <c r="AG19" i="1"/>
  <c r="AG105" i="1"/>
  <c r="AH9" i="1"/>
  <c r="AH22" i="1"/>
  <c r="AI11" i="1"/>
  <c r="AI15" i="1"/>
  <c r="AI16" i="1"/>
  <c r="AN8" i="1"/>
  <c r="AS18" i="1"/>
  <c r="AG102" i="1"/>
  <c r="AH105" i="1"/>
  <c r="AH21" i="1"/>
  <c r="AI111" i="1"/>
  <c r="AI23" i="1"/>
  <c r="AT6" i="1"/>
  <c r="AR17" i="1"/>
  <c r="AI22" i="1"/>
  <c r="AS5" i="1"/>
  <c r="AQ16" i="1"/>
  <c r="AG17" i="1"/>
  <c r="AH7" i="1"/>
  <c r="AG5" i="1"/>
  <c r="AH99" i="1"/>
  <c r="AG7" i="1"/>
  <c r="AI105" i="1"/>
  <c r="AG9" i="1"/>
  <c r="AR4" i="1"/>
  <c r="AI114" i="1"/>
  <c r="AH5" i="1"/>
  <c r="AI7" i="1"/>
  <c r="AI20" i="1"/>
  <c r="AG11" i="1"/>
  <c r="AR15" i="1"/>
  <c r="AI96" i="1"/>
  <c r="AF22" i="1"/>
  <c r="AF18" i="1"/>
  <c r="AF16" i="1"/>
  <c r="AF11" i="1"/>
  <c r="AF9" i="1"/>
  <c r="AF7" i="1"/>
  <c r="AF5" i="1"/>
  <c r="AR3" i="1"/>
  <c r="AP11" i="1"/>
  <c r="AO10" i="1"/>
  <c r="AN9" i="1"/>
  <c r="AT7" i="1"/>
  <c r="AS6" i="1"/>
  <c r="AR5" i="1"/>
  <c r="AQ4" i="1"/>
  <c r="AQ15" i="1"/>
  <c r="AO23" i="1"/>
  <c r="AN22" i="1"/>
  <c r="AT20" i="1"/>
  <c r="AS19" i="1"/>
  <c r="AR18" i="1"/>
  <c r="AQ17" i="1"/>
  <c r="AP16" i="1"/>
  <c r="AH114" i="1"/>
  <c r="AH108" i="1"/>
  <c r="AH102" i="1"/>
  <c r="AH96" i="1"/>
  <c r="AI108" i="1"/>
  <c r="AI21" i="1"/>
  <c r="AF3" i="1"/>
  <c r="AI10" i="1"/>
  <c r="AI8" i="1"/>
  <c r="AI6" i="1"/>
  <c r="AI4" i="1"/>
  <c r="AQ3" i="1"/>
  <c r="AO11" i="1"/>
  <c r="AN10" i="1"/>
  <c r="AT8" i="1"/>
  <c r="AS7" i="1"/>
  <c r="AR6" i="1"/>
  <c r="AQ5" i="1"/>
  <c r="AP4" i="1"/>
  <c r="AP15" i="1"/>
  <c r="AN23" i="1"/>
  <c r="AT21" i="1"/>
  <c r="AS20" i="1"/>
  <c r="AR19" i="1"/>
  <c r="AQ18" i="1"/>
  <c r="AP17" i="1"/>
  <c r="AO16" i="1"/>
  <c r="AG96" i="1"/>
  <c r="AH15" i="1"/>
  <c r="AH19" i="1"/>
  <c r="AI3" i="1"/>
  <c r="AH10" i="1"/>
  <c r="AH8" i="1"/>
  <c r="AH6" i="1"/>
  <c r="AH4" i="1"/>
  <c r="AP3" i="1"/>
  <c r="AN11" i="1"/>
  <c r="AT9" i="1"/>
  <c r="AS8" i="1"/>
  <c r="AR7" i="1"/>
  <c r="AQ6" i="1"/>
  <c r="AP5" i="1"/>
  <c r="AO4" i="1"/>
  <c r="AO15" i="1"/>
  <c r="AT22" i="1"/>
  <c r="AS21" i="1"/>
  <c r="AR20" i="1"/>
  <c r="AQ19" i="1"/>
  <c r="AP18" i="1"/>
  <c r="AO17" i="1"/>
  <c r="AN16" i="1"/>
  <c r="AF114" i="1"/>
  <c r="AF108" i="1"/>
  <c r="AF102" i="1"/>
  <c r="AF96" i="1"/>
  <c r="AI102" i="1"/>
  <c r="AH3" i="1"/>
  <c r="AG10" i="1"/>
  <c r="AG8" i="1"/>
  <c r="AG6" i="1"/>
  <c r="AG4" i="1"/>
  <c r="AO3" i="1"/>
  <c r="AT10" i="1"/>
  <c r="AS9" i="1"/>
  <c r="AR8" i="1"/>
  <c r="AQ7" i="1"/>
  <c r="AP6" i="1"/>
  <c r="AO5" i="1"/>
  <c r="AN4" i="1"/>
  <c r="AT23" i="1"/>
  <c r="AS22" i="1"/>
  <c r="AR21" i="1"/>
  <c r="AQ20" i="1"/>
  <c r="AP19" i="1"/>
  <c r="AO18" i="1"/>
  <c r="AN17" i="1"/>
  <c r="AF90" i="1"/>
  <c r="AF23" i="1"/>
  <c r="AF21" i="1"/>
  <c r="AF19" i="1"/>
  <c r="AF17" i="1"/>
  <c r="AG3" i="1"/>
  <c r="AF10" i="1"/>
  <c r="AF8" i="1"/>
  <c r="AF6" i="1"/>
  <c r="AF4" i="1"/>
  <c r="AT11" i="1"/>
  <c r="AS10" i="1"/>
  <c r="AR9" i="1"/>
  <c r="AQ8" i="1"/>
  <c r="AP7" i="1"/>
  <c r="AO6" i="1"/>
  <c r="AN5" i="1"/>
  <c r="AN15" i="1"/>
  <c r="AS23" i="1"/>
  <c r="AR22" i="1"/>
  <c r="AQ21" i="1"/>
  <c r="AP20" i="1"/>
  <c r="AO19" i="1"/>
  <c r="AN18" i="1"/>
  <c r="AT16" i="1"/>
  <c r="AF15" i="1"/>
  <c r="AN3" i="1"/>
  <c r="AS11" i="1"/>
  <c r="AR10" i="1"/>
  <c r="AQ9" i="1"/>
  <c r="AP8" i="1"/>
  <c r="AO7" i="1"/>
  <c r="AN6" i="1"/>
  <c r="AT4" i="1"/>
  <c r="AT15" i="1"/>
  <c r="AR23" i="1"/>
  <c r="AQ22" i="1"/>
  <c r="AP21" i="1"/>
  <c r="AO20" i="1"/>
  <c r="AN19" i="1"/>
  <c r="AT17" i="1"/>
  <c r="AS16" i="1"/>
  <c r="AO9" i="1"/>
  <c r="AN21" i="1"/>
  <c r="AT3" i="1"/>
  <c r="AR11" i="1"/>
  <c r="AQ10" i="1"/>
  <c r="AP9" i="1"/>
  <c r="AO8" i="1"/>
  <c r="AT5" i="1"/>
  <c r="AS4" i="1"/>
  <c r="AF111" i="1"/>
  <c r="AF105" i="1"/>
  <c r="AF99" i="1"/>
  <c r="AF93" i="1"/>
  <c r="AE14" i="3" l="1"/>
  <c r="AF13" i="3"/>
  <c r="AG13" i="3"/>
  <c r="W12" i="3"/>
  <c r="AI11" i="3"/>
  <c r="AI12" i="3"/>
  <c r="Y12" i="3"/>
  <c r="AK11" i="3"/>
  <c r="AJ13" i="3"/>
  <c r="AH12" i="3"/>
  <c r="AH13" i="3"/>
  <c r="AJ11" i="3"/>
  <c r="X12" i="3"/>
  <c r="V12" i="3"/>
  <c r="AH11" i="3"/>
  <c r="AI13" i="3"/>
  <c r="AK12" i="3"/>
  <c r="AG14" i="3"/>
  <c r="AH14" i="3"/>
  <c r="AJ14" i="3"/>
  <c r="AK14" i="3"/>
  <c r="S12" i="3"/>
  <c r="AE11" i="3"/>
  <c r="AF12" i="3"/>
  <c r="U12" i="3"/>
  <c r="AG11" i="3"/>
  <c r="AE12" i="3"/>
  <c r="T12" i="3"/>
  <c r="AF11" i="3"/>
  <c r="AK13" i="3"/>
  <c r="AJ12" i="3"/>
  <c r="AE13" i="3"/>
  <c r="AG12" i="3"/>
  <c r="AI14" i="3"/>
  <c r="AF14" i="3"/>
  <c r="U48" i="3"/>
  <c r="R11" i="4"/>
  <c r="S11" i="4"/>
  <c r="T23" i="4"/>
  <c r="R17" i="5"/>
  <c r="P6" i="5"/>
  <c r="R10" i="5"/>
  <c r="Q17" i="5"/>
  <c r="S29" i="5"/>
  <c r="Q35" i="5"/>
  <c r="R41" i="5"/>
  <c r="Q32" i="5"/>
  <c r="R5" i="5"/>
  <c r="P15" i="5"/>
  <c r="R3" i="5"/>
  <c r="P29" i="5"/>
  <c r="Q39" i="5"/>
  <c r="Q29" i="5"/>
  <c r="P41" i="5"/>
  <c r="P40" i="5"/>
  <c r="R35" i="5"/>
  <c r="P11" i="5"/>
  <c r="Q41" i="5"/>
  <c r="Q8" i="5"/>
  <c r="R42" i="5"/>
  <c r="P42" i="5"/>
  <c r="P39" i="5"/>
  <c r="Q44" i="5"/>
  <c r="P44" i="5"/>
  <c r="S27" i="5"/>
  <c r="S15" i="5"/>
  <c r="Q3" i="5"/>
  <c r="P27" i="5"/>
  <c r="R28" i="5"/>
  <c r="S39" i="5"/>
  <c r="R40" i="5"/>
  <c r="R15" i="5"/>
  <c r="Q47" i="5"/>
  <c r="R39" i="5"/>
  <c r="P8" i="5"/>
  <c r="Q27" i="5"/>
  <c r="P16" i="5"/>
  <c r="P35" i="5"/>
  <c r="P18" i="5"/>
  <c r="Q18" i="5"/>
  <c r="R34" i="5"/>
  <c r="R27" i="5"/>
  <c r="P3" i="5"/>
  <c r="Q15" i="5"/>
  <c r="S9" i="5"/>
  <c r="S33" i="5"/>
  <c r="S21" i="5"/>
  <c r="S45" i="5"/>
  <c r="Q22" i="5"/>
  <c r="S16" i="5"/>
  <c r="S28" i="5"/>
  <c r="S4" i="5"/>
  <c r="R4" i="5"/>
  <c r="R9" i="5"/>
  <c r="R32" i="5"/>
  <c r="P32" i="5"/>
  <c r="S46" i="5"/>
  <c r="S22" i="5"/>
  <c r="S34" i="5"/>
  <c r="S10" i="5"/>
  <c r="Q33" i="5"/>
  <c r="S18" i="5"/>
  <c r="S42" i="5"/>
  <c r="S30" i="5"/>
  <c r="S6" i="5"/>
  <c r="R8" i="5"/>
  <c r="R16" i="5"/>
  <c r="P10" i="5"/>
  <c r="R22" i="5"/>
  <c r="R44" i="5"/>
  <c r="Q42" i="5"/>
  <c r="Q34" i="5"/>
  <c r="Q21" i="5"/>
  <c r="S35" i="5"/>
  <c r="S11" i="5"/>
  <c r="S23" i="5"/>
  <c r="S47" i="5"/>
  <c r="Q45" i="5"/>
  <c r="P30" i="5"/>
  <c r="Q9" i="5"/>
  <c r="Q16" i="5"/>
  <c r="Q6" i="5"/>
  <c r="S40" i="5"/>
  <c r="Q46" i="5"/>
  <c r="Q11" i="5"/>
  <c r="P47" i="5"/>
  <c r="R45" i="5"/>
  <c r="R21" i="5"/>
  <c r="P9" i="5"/>
  <c r="R46" i="5"/>
  <c r="P33" i="5"/>
  <c r="S20" i="5"/>
  <c r="S44" i="5"/>
  <c r="S32" i="5"/>
  <c r="S8" i="5"/>
  <c r="R23" i="5"/>
  <c r="P34" i="5"/>
  <c r="P45" i="5"/>
  <c r="Q20" i="5"/>
  <c r="Q10" i="5"/>
  <c r="P23" i="5"/>
  <c r="R47" i="5"/>
  <c r="R11" i="5"/>
  <c r="R30" i="5"/>
  <c r="Q40" i="5"/>
  <c r="P20" i="5"/>
  <c r="P21" i="5"/>
  <c r="R6" i="5"/>
  <c r="R33" i="5"/>
  <c r="P22" i="5"/>
  <c r="R18" i="5"/>
  <c r="Q4" i="5"/>
  <c r="U49" i="3" l="1"/>
</calcChain>
</file>

<file path=xl/sharedStrings.xml><?xml version="1.0" encoding="utf-8"?>
<sst xmlns="http://schemas.openxmlformats.org/spreadsheetml/2006/main" count="924" uniqueCount="303">
  <si>
    <t>Route</t>
  </si>
  <si>
    <t>start_node</t>
  </si>
  <si>
    <t>end_node</t>
  </si>
  <si>
    <t>num_objectives</t>
  </si>
  <si>
    <t>MOSP_File</t>
  </si>
  <si>
    <t>Runtime</t>
  </si>
  <si>
    <t>OpenExtractionTime</t>
  </si>
  <si>
    <t>TotalTime_DominanceCheck</t>
  </si>
  <si>
    <t>TotalTime_check_COSTS</t>
  </si>
  <si>
    <t>TotalUpdateTime</t>
  </si>
  <si>
    <t>TotalTime_prune_g_cl</t>
  </si>
  <si>
    <t>TotalTime_prune_open_gop</t>
  </si>
  <si>
    <t>TotalTime_prune_COSTS</t>
  </si>
  <si>
    <t>LabelsPrunedFromGOP</t>
  </si>
  <si>
    <t>LabelsExtracted</t>
  </si>
  <si>
    <t>LabelsExpanded</t>
  </si>
  <si>
    <t>LabelsGenerated</t>
  </si>
  <si>
    <t>LabelsInserted</t>
  </si>
  <si>
    <t>NumDominanceChecks</t>
  </si>
  <si>
    <t>LabelsDominated</t>
  </si>
  <si>
    <t>Wrapper_SequentialTime</t>
  </si>
  <si>
    <t>NumSolutions</t>
  </si>
  <si>
    <t>sum</t>
  </si>
  <si>
    <t>algo 4</t>
  </si>
  <si>
    <t>algo 3</t>
  </si>
  <si>
    <t>Inserted-extracted</t>
  </si>
  <si>
    <t>generated-inserted</t>
  </si>
  <si>
    <t>Extracted - Expanded</t>
  </si>
  <si>
    <t>Label Latency</t>
  </si>
  <si>
    <t>ave runtime</t>
  </si>
  <si>
    <t>ave label lat</t>
  </si>
  <si>
    <t>ave dom checks</t>
  </si>
  <si>
    <t>ave labels extracted</t>
  </si>
  <si>
    <t>ave labels Expanded</t>
  </si>
  <si>
    <t>ave Labels Inserted</t>
  </si>
  <si>
    <t>ave labels Generated</t>
  </si>
  <si>
    <t>dom check 3</t>
  </si>
  <si>
    <t>dom check 4</t>
  </si>
  <si>
    <t>Label Latency 4</t>
  </si>
  <si>
    <t>Label Latency 3</t>
  </si>
  <si>
    <t>4 normalized to 3</t>
  </si>
  <si>
    <t>3 normolized to 3</t>
  </si>
  <si>
    <t>4 normolized to 3</t>
  </si>
  <si>
    <t xml:space="preserve">4 normolized to 3 </t>
  </si>
  <si>
    <t>algo</t>
  </si>
  <si>
    <t>Row Labels</t>
  </si>
  <si>
    <t>(blank)</t>
  </si>
  <si>
    <t>Grand Total</t>
  </si>
  <si>
    <t>35 4</t>
  </si>
  <si>
    <t>35 3</t>
  </si>
  <si>
    <t>50 4</t>
  </si>
  <si>
    <t>50 3</t>
  </si>
  <si>
    <t>6 4</t>
  </si>
  <si>
    <t>6 3</t>
  </si>
  <si>
    <t>15 4</t>
  </si>
  <si>
    <t>15 3</t>
  </si>
  <si>
    <t>37 4</t>
  </si>
  <si>
    <t>37 3</t>
  </si>
  <si>
    <t>1 4</t>
  </si>
  <si>
    <t>1 3</t>
  </si>
  <si>
    <t>17 4</t>
  </si>
  <si>
    <t>17 3</t>
  </si>
  <si>
    <t>25 4</t>
  </si>
  <si>
    <t>25 3</t>
  </si>
  <si>
    <t>8 4</t>
  </si>
  <si>
    <t>8 3</t>
  </si>
  <si>
    <t>15_4</t>
  </si>
  <si>
    <t>6_3</t>
  </si>
  <si>
    <t xml:space="preserve">algo </t>
  </si>
  <si>
    <t>Label Latency 4 to 3</t>
  </si>
  <si>
    <t>Label Latency 3 to 3</t>
  </si>
  <si>
    <t>runtime/labels processed</t>
  </si>
  <si>
    <t>algo 2</t>
  </si>
  <si>
    <t>algo 1</t>
  </si>
  <si>
    <t>2 normolised to 1</t>
  </si>
  <si>
    <t>1 normolised to 1</t>
  </si>
  <si>
    <t>35 2</t>
  </si>
  <si>
    <t>35 1</t>
  </si>
  <si>
    <t>50 2</t>
  </si>
  <si>
    <t>50 1</t>
  </si>
  <si>
    <t>6 2</t>
  </si>
  <si>
    <t>6 1</t>
  </si>
  <si>
    <t>15 2</t>
  </si>
  <si>
    <t>15 1</t>
  </si>
  <si>
    <t>37 2</t>
  </si>
  <si>
    <t>37 1</t>
  </si>
  <si>
    <t>1 2</t>
  </si>
  <si>
    <t>1 1</t>
  </si>
  <si>
    <t>17 2</t>
  </si>
  <si>
    <t>17 1</t>
  </si>
  <si>
    <t>25 2</t>
  </si>
  <si>
    <t>25 1</t>
  </si>
  <si>
    <t>8 2</t>
  </si>
  <si>
    <t>8 1</t>
  </si>
  <si>
    <t>Non-lazy reduces redundant COSTS checks at the cost of extra pruning operations.</t>
  </si>
  <si>
    <t>Lazy delays pruning, leading to more COSTS checks but avoids some pruning overhead initially.</t>
  </si>
  <si>
    <r>
      <rPr>
        <b/>
        <sz val="11"/>
        <color theme="1"/>
        <rFont val="Aptos Narrow"/>
        <family val="2"/>
        <scheme val="minor"/>
      </rPr>
      <t>Overall:</t>
    </r>
    <r>
      <rPr>
        <sz val="11"/>
        <color theme="1"/>
        <rFont val="Aptos Narrow"/>
        <family val="2"/>
        <scheme val="minor"/>
      </rPr>
      <t xml:space="preserve"> Non-lazy is more selective—prunes first, checks later—so it performs fewer COSTS checks, while lazy is more eager with COSTS checks, leading to much higher </t>
    </r>
    <r>
      <rPr>
        <sz val="10"/>
        <color theme="1"/>
        <rFont val="Arial Unicode MS"/>
      </rPr>
      <t>TotalTime_check_COSTS</t>
    </r>
    <r>
      <rPr>
        <sz val="11"/>
        <color theme="1"/>
        <rFont val="Aptos Narrow"/>
        <family val="2"/>
        <scheme val="minor"/>
      </rPr>
      <t>.</t>
    </r>
  </si>
  <si>
    <t>Check_COST behavior:</t>
  </si>
  <si>
    <r>
      <t>Lazy</t>
    </r>
    <r>
      <rPr>
        <sz val="11"/>
        <color theme="1"/>
        <rFont val="Aptos Narrow"/>
        <family val="2"/>
        <scheme val="minor"/>
      </rPr>
      <t xml:space="preserve">: performs </t>
    </r>
    <r>
      <rPr>
        <sz val="10"/>
        <color theme="1"/>
        <rFont val="Arial Unicode MS"/>
      </rPr>
      <t>check_COST</t>
    </r>
    <r>
      <rPr>
        <sz val="11"/>
        <color theme="1"/>
        <rFont val="Aptos Narrow"/>
        <family val="2"/>
        <scheme val="minor"/>
      </rPr>
      <t xml:space="preserve"> only on extracted labels → lower cost.</t>
    </r>
  </si>
  <si>
    <t>Labels generated and extracted:</t>
  </si>
  <si>
    <r>
      <t>Lazy labelsGenerated ≈ Non-Lazy labelsGenerated</t>
    </r>
    <r>
      <rPr>
        <sz val="11"/>
        <color theme="1"/>
        <rFont val="Aptos Narrow"/>
        <family val="2"/>
        <scheme val="minor"/>
      </rPr>
      <t xml:space="preserve"> → similar generation rate.</t>
    </r>
  </si>
  <si>
    <r>
      <t>Lazy labelsExtracted &gt; Non-Lazy labelsExtracted</t>
    </r>
    <r>
      <rPr>
        <sz val="11"/>
        <color theme="1"/>
        <rFont val="Aptos Narrow"/>
        <family val="2"/>
        <scheme val="minor"/>
      </rPr>
      <t xml:space="preserve"> (factor ~2.7).</t>
    </r>
  </si>
  <si>
    <r>
      <t>Non-Lazy total labels checked (Generated + Extracted) &gt; Lazy extracted labels</t>
    </r>
    <r>
      <rPr>
        <sz val="11"/>
        <color theme="1"/>
        <rFont val="Aptos Narrow"/>
        <family val="2"/>
        <scheme val="minor"/>
      </rPr>
      <t xml:space="preserve"> (factor ~1.37).</t>
    </r>
  </si>
  <si>
    <t>Timing differences:</t>
  </si>
  <si>
    <r>
      <t>Lazy</t>
    </r>
    <r>
      <rPr>
        <sz val="11"/>
        <color theme="1"/>
        <rFont val="Aptos Narrow"/>
        <family val="2"/>
        <scheme val="minor"/>
      </rPr>
      <t xml:space="preserve"> saves time in </t>
    </r>
    <r>
      <rPr>
        <sz val="10"/>
        <color theme="1"/>
        <rFont val="Arial Unicode MS"/>
      </rPr>
      <t>check_COST</t>
    </r>
    <r>
      <rPr>
        <sz val="11"/>
        <color theme="1"/>
        <rFont val="Aptos Narrow"/>
        <family val="2"/>
        <scheme val="minor"/>
      </rPr>
      <t xml:space="preserve"> because it checks fewer labels.</t>
    </r>
  </si>
  <si>
    <r>
      <t>Lazy</t>
    </r>
    <r>
      <rPr>
        <sz val="11"/>
        <color theme="1"/>
        <rFont val="Aptos Narrow"/>
        <family val="2"/>
        <scheme val="minor"/>
      </rPr>
      <t xml:space="preserve"> has higher </t>
    </r>
    <r>
      <rPr>
        <sz val="10"/>
        <color theme="1"/>
        <rFont val="Arial Unicode MS"/>
      </rPr>
      <t>OpenExtractionTime</t>
    </r>
    <r>
      <rPr>
        <sz val="11"/>
        <color theme="1"/>
        <rFont val="Aptos Narrow"/>
        <family val="2"/>
        <scheme val="minor"/>
      </rPr>
      <t xml:space="preserve"> because it extracts more labels upfront.</t>
    </r>
  </si>
  <si>
    <t>Overall trends:</t>
  </si>
  <si>
    <r>
      <t>Lazy:</t>
    </r>
    <r>
      <rPr>
        <sz val="11"/>
        <color theme="1"/>
        <rFont val="Aptos Narrow"/>
        <family val="2"/>
        <scheme val="minor"/>
      </rPr>
      <t xml:space="preserve"> more eager extraction, fewer checks → shifts cost from </t>
    </r>
    <r>
      <rPr>
        <sz val="10"/>
        <color theme="1"/>
        <rFont val="Arial Unicode MS"/>
      </rPr>
      <t>check_COST</t>
    </r>
    <r>
      <rPr>
        <sz val="11"/>
        <color theme="1"/>
        <rFont val="Aptos Narrow"/>
        <family val="2"/>
        <scheme val="minor"/>
      </rPr>
      <t xml:space="preserve"> to </t>
    </r>
    <r>
      <rPr>
        <sz val="10"/>
        <color theme="1"/>
        <rFont val="Arial Unicode MS"/>
      </rPr>
      <t>OpenExtractionTime</t>
    </r>
    <r>
      <rPr>
        <sz val="11"/>
        <color theme="1"/>
        <rFont val="Aptos Narrow"/>
        <family val="2"/>
        <scheme val="minor"/>
      </rPr>
      <t>.</t>
    </r>
  </si>
  <si>
    <r>
      <t>Non-Lazy:</t>
    </r>
    <r>
      <rPr>
        <sz val="11"/>
        <color theme="1"/>
        <rFont val="Aptos Narrow"/>
        <family val="2"/>
        <scheme val="minor"/>
      </rPr>
      <t xml:space="preserve"> more conservative, more checks per surviving label → higher </t>
    </r>
    <r>
      <rPr>
        <sz val="10"/>
        <color theme="1"/>
        <rFont val="Arial Unicode MS"/>
      </rPr>
      <t>check_COST</t>
    </r>
    <r>
      <rPr>
        <sz val="11"/>
        <color theme="1"/>
        <rFont val="Aptos Narrow"/>
        <family val="2"/>
        <scheme val="minor"/>
      </rPr>
      <t xml:space="preserve"> but less extraction time.</t>
    </r>
  </si>
  <si>
    <t>Prune/Open_G_Open behavior:</t>
  </si>
  <si>
    <r>
      <t xml:space="preserve">Non-Lazy: spends time pruning </t>
    </r>
    <r>
      <rPr>
        <sz val="10"/>
        <color theme="1"/>
        <rFont val="Arial Unicode MS"/>
      </rPr>
      <t>open_g_open</t>
    </r>
    <r>
      <rPr>
        <sz val="11"/>
        <color theme="1"/>
        <rFont val="Aptos Narrow"/>
        <family val="2"/>
        <scheme val="minor"/>
      </rPr>
      <t xml:space="preserve"> on extracted labels → more selective upfront.</t>
    </r>
  </si>
  <si>
    <r>
      <t xml:space="preserve">Lazy: spends 0s on </t>
    </r>
    <r>
      <rPr>
        <sz val="10"/>
        <color theme="1"/>
        <rFont val="Arial Unicode MS"/>
      </rPr>
      <t>open_g_open</t>
    </r>
    <r>
      <rPr>
        <sz val="11"/>
        <color theme="1"/>
        <rFont val="Aptos Narrow"/>
        <family val="2"/>
        <scheme val="minor"/>
      </rPr>
      <t xml:space="preserve"> pruning → delays pruning.</t>
    </r>
  </si>
  <si>
    <t>Labels extracted vs expanded:</t>
  </si>
  <si>
    <t>Non-Lazy: labels extracted = expanded labels → fewer labels to check.</t>
  </si>
  <si>
    <t>Lazy: labels extracted &gt; labels expanded (factor ~1.02) → more eager extraction.</t>
  </si>
  <si>
    <t>Check_COST:</t>
  </si>
  <si>
    <t>Lazy: performs check_COST on extracted labels only → higher TotalTime_check_COSTS.</t>
  </si>
  <si>
    <r>
      <t xml:space="preserve">Non-lazy does </t>
    </r>
    <r>
      <rPr>
        <b/>
        <sz val="11"/>
        <color theme="1"/>
        <rFont val="Aptos Narrow"/>
        <family val="2"/>
        <scheme val="minor"/>
      </rPr>
      <t>prune OPEN/G_OP first</t>
    </r>
    <r>
      <rPr>
        <sz val="11"/>
        <color theme="1"/>
        <rFont val="Aptos Narrow"/>
        <family val="2"/>
        <scheme val="minor"/>
      </rPr>
      <t>, and only checks COSTS for labels that survive pruning. (expanded labels)</t>
    </r>
  </si>
  <si>
    <t>Non-Lazy: spends more time in pruning operations but saves on COSTS checks.</t>
  </si>
  <si>
    <t>Lazy: avoids pruning initially but incurs more COSTS checks → higher TotalTime_check_COSTS.</t>
  </si>
  <si>
    <r>
      <t>Non-Lazy</t>
    </r>
    <r>
      <rPr>
        <sz val="11"/>
        <color theme="1"/>
        <rFont val="Aptos Narrow"/>
        <family val="2"/>
        <scheme val="minor"/>
      </rPr>
      <t xml:space="preserve">: performs </t>
    </r>
    <r>
      <rPr>
        <sz val="10"/>
        <color theme="1"/>
        <rFont val="Arial Unicode MS"/>
      </rPr>
      <t>check_COST</t>
    </r>
    <r>
      <rPr>
        <sz val="11"/>
        <color theme="1"/>
        <rFont val="Aptos Narrow"/>
        <family val="2"/>
        <scheme val="minor"/>
      </rPr>
      <t xml:space="preserve"> ywo times. On both generated + extracted labels → higher cost.</t>
    </r>
  </si>
  <si>
    <r>
      <t>Non-Lazy</t>
    </r>
    <r>
      <rPr>
        <sz val="11"/>
        <color theme="1"/>
        <rFont val="Aptos Narrow"/>
        <family val="2"/>
        <scheme val="minor"/>
      </rPr>
      <t xml:space="preserve"> spends more time on dominance checks at the end</t>
    </r>
    <r>
      <rPr>
        <sz val="10"/>
        <color theme="1"/>
        <rFont val="Arial Unicode MS"/>
      </rPr>
      <t xml:space="preserve"> because lazy doesn't do dom check</t>
    </r>
  </si>
  <si>
    <t>Dom Check:</t>
  </si>
  <si>
    <t>Lazy skips one dominance check - &gt; less time</t>
  </si>
  <si>
    <t>Labels that passed the first check</t>
  </si>
  <si>
    <t>Labels Extracted - Expanded:</t>
  </si>
  <si>
    <t>Labels that were discarded on the first check</t>
  </si>
  <si>
    <t>generated labels that got pruned/dominated and didn’t make it to OPEN.</t>
  </si>
  <si>
    <t>Labels Generated-inserted:</t>
  </si>
  <si>
    <t>Labels Inserted - extracted:</t>
  </si>
  <si>
    <t>difference between how many labels we put in open vs how many pop from open. So we can tell how the queue grows</t>
  </si>
  <si>
    <t>determined by the graph structure (# of neighbors each label can branch to)</t>
  </si>
  <si>
    <t xml:space="preserve">Labels Expanded: </t>
  </si>
  <si>
    <t>poped from open</t>
  </si>
  <si>
    <t>LabelsExtracted:</t>
  </si>
  <si>
    <t>LabelsExpanded:</t>
  </si>
  <si>
    <t>put in open</t>
  </si>
  <si>
    <t>same for alll ALGOS!</t>
  </si>
  <si>
    <t>total sum of all labels life cycles.  Same for all ALGOS!</t>
  </si>
  <si>
    <t>Prune OPEN:</t>
  </si>
  <si>
    <t>Algo 2 vs 1</t>
  </si>
  <si>
    <t>Lazy doesn't do prune Open on the goal node so it has more labels in OPEN</t>
  </si>
  <si>
    <t>Check COST:</t>
  </si>
  <si>
    <t>non-Lazy Extracted =Expanded because it does check Cost later</t>
  </si>
  <si>
    <t>Lazy Extracted &gt; Expanded because does check_COST right away</t>
  </si>
  <si>
    <t>Labes Expanded same for both algos.</t>
  </si>
  <si>
    <t>labels dominated 4</t>
  </si>
  <si>
    <t>labels dominated 3</t>
  </si>
  <si>
    <t>Runtime 4</t>
  </si>
  <si>
    <t>Runtime 3</t>
  </si>
  <si>
    <t>Runtime 2</t>
  </si>
  <si>
    <t>Runtime 1</t>
  </si>
  <si>
    <t>all to 1</t>
  </si>
  <si>
    <t>Route_Algo</t>
  </si>
  <si>
    <t>35_1</t>
  </si>
  <si>
    <t>35_2</t>
  </si>
  <si>
    <t>35_3</t>
  </si>
  <si>
    <t>35_4</t>
  </si>
  <si>
    <t>50_1</t>
  </si>
  <si>
    <t>50_2</t>
  </si>
  <si>
    <t>50_3</t>
  </si>
  <si>
    <t>50_4</t>
  </si>
  <si>
    <t>6_1</t>
  </si>
  <si>
    <t>6_2</t>
  </si>
  <si>
    <t>6_4</t>
  </si>
  <si>
    <t>15_1</t>
  </si>
  <si>
    <t>15_2</t>
  </si>
  <si>
    <t>15_3</t>
  </si>
  <si>
    <t>37_1</t>
  </si>
  <si>
    <t>37_2</t>
  </si>
  <si>
    <t>37_3</t>
  </si>
  <si>
    <t>37_4</t>
  </si>
  <si>
    <t>1_1</t>
  </si>
  <si>
    <t>1_2</t>
  </si>
  <si>
    <t>1_3</t>
  </si>
  <si>
    <t>1_4</t>
  </si>
  <si>
    <t>17_1</t>
  </si>
  <si>
    <t>17_2</t>
  </si>
  <si>
    <t>17_3</t>
  </si>
  <si>
    <t>17_4</t>
  </si>
  <si>
    <t>25_1</t>
  </si>
  <si>
    <t>25_2</t>
  </si>
  <si>
    <t>25_3</t>
  </si>
  <si>
    <t>25_4</t>
  </si>
  <si>
    <t>8_1</t>
  </si>
  <si>
    <t>8_2</t>
  </si>
  <si>
    <t>8_3</t>
  </si>
  <si>
    <t>8_4</t>
  </si>
  <si>
    <t>Algo 2 Obseravtion:</t>
  </si>
  <si>
    <r>
      <t xml:space="preserve">In </t>
    </r>
    <r>
      <rPr>
        <b/>
        <sz val="11"/>
        <color theme="1"/>
        <rFont val="Aptos Narrow"/>
        <family val="2"/>
        <scheme val="minor"/>
      </rPr>
      <t>Lazy NAMOA</t>
    </r>
    <r>
      <rPr>
        <sz val="11"/>
        <color theme="1"/>
        <rFont val="Aptos Narrow"/>
        <family val="2"/>
        <scheme val="minor"/>
      </rPr>
      <t xml:space="preserve">*, </t>
    </r>
    <r>
      <rPr>
        <b/>
        <sz val="11"/>
        <color theme="1"/>
        <rFont val="Aptos Narrow"/>
        <family val="2"/>
        <scheme val="minor"/>
      </rPr>
      <t>check_COSTS</t>
    </r>
    <r>
      <rPr>
        <sz val="11"/>
        <color theme="1"/>
        <rFont val="Aptos Narrow"/>
        <family val="2"/>
        <scheme val="minor"/>
      </rPr>
      <t xml:space="preserve"> is done </t>
    </r>
    <r>
      <rPr>
        <b/>
        <sz val="11"/>
        <color theme="1"/>
        <rFont val="Aptos Narrow"/>
        <family val="2"/>
        <scheme val="minor"/>
      </rPr>
      <t>immediately when a label is extracted</t>
    </r>
    <r>
      <rPr>
        <sz val="11"/>
        <color theme="1"/>
        <rFont val="Aptos Narrow"/>
        <family val="2"/>
        <scheme val="minor"/>
      </rPr>
      <t xml:space="preserve"> from OPEN.</t>
    </r>
  </si>
  <si>
    <r>
      <t xml:space="preserve">That means </t>
    </r>
    <r>
      <rPr>
        <b/>
        <sz val="11"/>
        <color theme="1"/>
        <rFont val="Aptos Narrow"/>
        <family val="2"/>
        <scheme val="minor"/>
      </rPr>
      <t>every extracted label hits a cost check right away</t>
    </r>
    <r>
      <rPr>
        <sz val="11"/>
        <color theme="1"/>
        <rFont val="Aptos Narrow"/>
        <family val="2"/>
        <scheme val="minor"/>
      </rPr>
      <t>, even labels that might never have been expanded in Non-Lazy.</t>
    </r>
  </si>
  <si>
    <t>Overall:</t>
  </si>
  <si>
    <t>NumDominanceChecks 4</t>
  </si>
  <si>
    <t>LabelsDominated 4</t>
  </si>
  <si>
    <t>NumDominanceChecks 3</t>
  </si>
  <si>
    <t>LabelsDominated 3</t>
  </si>
  <si>
    <t>NumDominanceChecks 2</t>
  </si>
  <si>
    <t>LabelsDominated 2</t>
  </si>
  <si>
    <t>NumDominanceChecks 1</t>
  </si>
  <si>
    <t>LabelsDominated 1</t>
  </si>
  <si>
    <t>NumDomChecks- Dom Labels 1</t>
  </si>
  <si>
    <t>NumDomChecks- Dom Labels 2</t>
  </si>
  <si>
    <t>NumDomChecks- Dom Labels 3</t>
  </si>
  <si>
    <t>NumDomChecks- Dom Labels 4</t>
  </si>
  <si>
    <t>dominated</t>
  </si>
  <si>
    <t>non dominated</t>
  </si>
  <si>
    <t>Normalized all to 1</t>
  </si>
  <si>
    <t>Normalized Data to 1</t>
  </si>
  <si>
    <t>Inserted - Extracted</t>
  </si>
  <si>
    <t>Generated - Inserted</t>
  </si>
  <si>
    <t>lgo</t>
  </si>
  <si>
    <t>dom check/labels Processed 1</t>
  </si>
  <si>
    <t>dom check/labels Processed 2</t>
  </si>
  <si>
    <t>dom check/labels Processed 3</t>
  </si>
  <si>
    <t>dom check/labels Processed 4</t>
  </si>
  <si>
    <t>Latency</t>
  </si>
  <si>
    <t>Latency 1</t>
  </si>
  <si>
    <t>Latency 2</t>
  </si>
  <si>
    <t>Latency 3</t>
  </si>
  <si>
    <t>Latency 4</t>
  </si>
  <si>
    <r>
      <t>Algorithm 1</t>
    </r>
    <r>
      <rPr>
        <sz val="11"/>
        <color theme="1"/>
        <rFont val="Aptos Narrow"/>
        <family val="2"/>
        <scheme val="minor"/>
      </rPr>
      <t xml:space="preserve"> → baseline.</t>
    </r>
  </si>
  <si>
    <t>Algorithm 1</t>
  </si>
  <si>
    <t>Algorithm 2</t>
  </si>
  <si>
    <r>
      <t>Algorithm 4</t>
    </r>
    <r>
      <rPr>
        <sz val="11"/>
        <color theme="1"/>
        <rFont val="Aptos Narrow"/>
        <family val="2"/>
        <scheme val="minor"/>
      </rPr>
      <t xml:space="preserve"> → </t>
    </r>
    <r>
      <rPr>
        <b/>
        <sz val="11"/>
        <color theme="1"/>
        <rFont val="Aptos Narrow"/>
        <family val="2"/>
        <scheme val="minor"/>
      </rPr>
      <t>almost same total dominance checks as Alg1</t>
    </r>
    <r>
      <rPr>
        <sz val="11"/>
        <color theme="1"/>
        <rFont val="Aptos Narrow"/>
        <family val="2"/>
        <scheme val="minor"/>
      </rPr>
      <t xml:space="preserve"> (slightly higher) </t>
    </r>
  </si>
  <si>
    <r>
      <t>Algorithm 2 → 1.13× baseline</t>
    </r>
    <r>
      <rPr>
        <sz val="11"/>
        <color theme="1"/>
        <rFont val="Aptos Narrow"/>
        <family val="2"/>
        <scheme val="minor"/>
      </rPr>
      <t xml:space="preserve"> → slightly slower than baseline per label.</t>
    </r>
  </si>
  <si>
    <r>
      <t>Algorithm 3 → 0.91× baseline</t>
    </r>
    <r>
      <rPr>
        <sz val="11"/>
        <color theme="1"/>
        <rFont val="Aptos Narrow"/>
        <family val="2"/>
        <scheme val="minor"/>
      </rPr>
      <t xml:space="preserve"> → slightly faster than baseline per label.</t>
    </r>
  </si>
  <si>
    <r>
      <t>Algorithm 4 → 0.28× baseline</t>
    </r>
    <r>
      <rPr>
        <sz val="11"/>
        <color theme="1"/>
        <rFont val="Aptos Narrow"/>
        <family val="2"/>
        <scheme val="minor"/>
      </rPr>
      <t xml:space="preserve"> → much faster per label → clearly the fastest.</t>
    </r>
  </si>
  <si>
    <r>
      <t>Algorithm 2 → 1.25× baseline</t>
    </r>
    <r>
      <rPr>
        <sz val="11"/>
        <color theme="1"/>
        <rFont val="Aptos Narrow"/>
        <family val="2"/>
        <scheme val="minor"/>
      </rPr>
      <t xml:space="preserve"> → more expensive per label → higher cost.</t>
    </r>
  </si>
  <si>
    <r>
      <t>Algorithm 3 → 1.23× baseline</t>
    </r>
    <r>
      <rPr>
        <sz val="11"/>
        <color theme="1"/>
        <rFont val="Aptos Narrow"/>
        <family val="2"/>
        <scheme val="minor"/>
      </rPr>
      <t xml:space="preserve"> → slightly cheaper than Algorithm 2, still more expensive than baseline.</t>
    </r>
  </si>
  <si>
    <r>
      <t>Algorithm 4 → 0.34× baseline</t>
    </r>
    <r>
      <rPr>
        <sz val="11"/>
        <color theme="1"/>
        <rFont val="Aptos Narrow"/>
        <family val="2"/>
        <scheme val="minor"/>
      </rPr>
      <t xml:space="preserve"> → extremely cheap per label → very efficient.</t>
    </r>
  </si>
  <si>
    <r>
      <t>Algorithm 1 → 1× baseline</t>
    </r>
    <r>
      <rPr>
        <sz val="11"/>
        <color theme="1"/>
        <rFont val="Aptos Narrow"/>
        <family val="2"/>
        <scheme val="minor"/>
      </rPr>
      <t xml:space="preserve"> → baseline cost.</t>
    </r>
  </si>
  <si>
    <r>
      <t>Algorithm 2 -</t>
    </r>
    <r>
      <rPr>
        <sz val="11"/>
        <color theme="1"/>
        <rFont val="Aptos Narrow"/>
        <family val="2"/>
        <scheme val="minor"/>
      </rPr>
      <t>&gt; more dominance checks (1.29)</t>
    </r>
  </si>
  <si>
    <r>
      <t>Algorithm 3</t>
    </r>
    <r>
      <rPr>
        <sz val="11"/>
        <color theme="1"/>
        <rFont val="Aptos Narrow"/>
        <family val="2"/>
        <scheme val="minor"/>
      </rPr>
      <t xml:space="preserve"> → largest total number of dominance checks (1.38)</t>
    </r>
  </si>
  <si>
    <t>Baseline in all metrics.</t>
  </si>
  <si>
    <t>Moderate number of dominance checks, baseline cost per label, baseline latency.</t>
  </si>
  <si>
    <r>
      <t xml:space="preserve">Performs </t>
    </r>
    <r>
      <rPr>
        <b/>
        <sz val="11"/>
        <color theme="1"/>
        <rFont val="Aptos Narrow"/>
        <family val="2"/>
        <scheme val="minor"/>
      </rPr>
      <t>more dominance checks per label</t>
    </r>
    <r>
      <rPr>
        <sz val="11"/>
        <color theme="1"/>
        <rFont val="Aptos Narrow"/>
        <family val="2"/>
        <scheme val="minor"/>
      </rPr>
      <t xml:space="preserve"> (1.25×) and </t>
    </r>
    <r>
      <rPr>
        <b/>
        <sz val="11"/>
        <color theme="1"/>
        <rFont val="Aptos Narrow"/>
        <family val="2"/>
        <scheme val="minor"/>
      </rPr>
      <t>slightly slower latency per label</t>
    </r>
    <r>
      <rPr>
        <sz val="11"/>
        <color theme="1"/>
        <rFont val="Aptos Narrow"/>
        <family val="2"/>
        <scheme val="minor"/>
      </rPr>
      <t xml:space="preserve"> (1.13×).</t>
    </r>
  </si>
  <si>
    <t>Total dominance checks higher than baseline (1.29×) → heavier overall workload.</t>
  </si>
  <si>
    <r>
      <t>Conclusion:</t>
    </r>
    <r>
      <rPr>
        <sz val="11"/>
        <color theme="1"/>
        <rFont val="Aptos Narrow"/>
        <family val="2"/>
        <scheme val="minor"/>
      </rPr>
      <t xml:space="preserve"> More expensive and slightly slower than baseline — not very efficient.</t>
    </r>
  </si>
  <si>
    <t>Algorithm 3</t>
  </si>
  <si>
    <r>
      <t xml:space="preserve">Performs </t>
    </r>
    <r>
      <rPr>
        <b/>
        <sz val="11"/>
        <color theme="1"/>
        <rFont val="Aptos Narrow"/>
        <family val="2"/>
        <scheme val="minor"/>
      </rPr>
      <t>slightly fewer dominance checks per label than Alg2</t>
    </r>
    <r>
      <rPr>
        <sz val="11"/>
        <color theme="1"/>
        <rFont val="Aptos Narrow"/>
        <family val="2"/>
        <scheme val="minor"/>
      </rPr>
      <t xml:space="preserve"> (1.23×), but </t>
    </r>
    <r>
      <rPr>
        <b/>
        <sz val="11"/>
        <color theme="1"/>
        <rFont val="Aptos Narrow"/>
        <family val="2"/>
        <scheme val="minor"/>
      </rPr>
      <t>largest total number of dominance checks</t>
    </r>
    <r>
      <rPr>
        <sz val="11"/>
        <color theme="1"/>
        <rFont val="Aptos Narrow"/>
        <family val="2"/>
        <scheme val="minor"/>
      </rPr>
      <t xml:space="preserve"> (1.38×).</t>
    </r>
  </si>
  <si>
    <t>Latency per label slightly faster than baseline (0.91×) → per-label speed improves, but total cost is high.</t>
  </si>
  <si>
    <r>
      <t>Conclusion:</t>
    </r>
    <r>
      <rPr>
        <sz val="11"/>
        <color theme="1"/>
        <rFont val="Aptos Narrow"/>
        <family val="2"/>
        <scheme val="minor"/>
      </rPr>
      <t xml:space="preserve"> Moderate efficiency per label, but overall most computationally heavy.</t>
    </r>
  </si>
  <si>
    <t>Algorithm 4</t>
  </si>
  <si>
    <r>
      <t>Extremely cheap per label</t>
    </r>
    <r>
      <rPr>
        <sz val="11"/>
        <color theme="1"/>
        <rFont val="Aptos Narrow"/>
        <family val="2"/>
        <scheme val="minor"/>
      </rPr>
      <t xml:space="preserve"> (0.34× dominance checks per label) and </t>
    </r>
    <r>
      <rPr>
        <b/>
        <sz val="11"/>
        <color theme="1"/>
        <rFont val="Aptos Narrow"/>
        <family val="2"/>
        <scheme val="minor"/>
      </rPr>
      <t>fastest latency</t>
    </r>
    <r>
      <rPr>
        <sz val="11"/>
        <color theme="1"/>
        <rFont val="Aptos Narrow"/>
        <family val="2"/>
        <scheme val="minor"/>
      </rPr>
      <t xml:space="preserve"> (0.28× baseline).</t>
    </r>
  </si>
  <si>
    <t>Total dominance checks almost same as baseline (slightly higher, ~1.01–1.03×).</t>
  </si>
  <si>
    <r>
      <t>Conclusion:</t>
    </r>
    <r>
      <rPr>
        <sz val="11"/>
        <color theme="1"/>
        <rFont val="Aptos Narrow"/>
        <family val="2"/>
        <scheme val="minor"/>
      </rPr>
      <t xml:space="preserve"> The most efficient algorithm — low cost per label, very fast, while maintaining similar total work as baseline.</t>
    </r>
  </si>
  <si>
    <t>For Non-Lazy, the number of labels extracted is equal to the number of expanded labels. This means fewer labels need to be checked in downstream operations, reducing unnecessary computations.</t>
  </si>
  <si>
    <r>
      <t xml:space="preserve">Non-Lazy performs </t>
    </r>
    <r>
      <rPr>
        <sz val="10"/>
        <color theme="1"/>
        <rFont val="Arial Unicode MS"/>
      </rPr>
      <t>prune OPEN/G_OPEN</t>
    </r>
    <r>
      <rPr>
        <sz val="11"/>
        <color theme="1"/>
        <rFont val="Aptos Narrow"/>
        <family val="2"/>
        <scheme val="minor"/>
      </rPr>
      <t xml:space="preserve"> first and then applies </t>
    </r>
    <r>
      <rPr>
        <sz val="10"/>
        <color theme="1"/>
        <rFont val="Arial Unicode MS"/>
      </rPr>
      <t>check_COST</t>
    </r>
    <r>
      <rPr>
        <sz val="11"/>
        <color theme="1"/>
        <rFont val="Aptos Narrow"/>
        <family val="2"/>
        <scheme val="minor"/>
      </rPr>
      <t xml:space="preserve"> only to labels that survive pruning. By filtering early, it avoids performing cost checks on labels that would ultimately be discarded.</t>
    </r>
  </si>
  <si>
    <r>
      <t xml:space="preserve">Non-Lazy spends more time on pruning operations initially, but this upfront cost saves significant time during cost checks later. By being selective, it reduces redundant </t>
    </r>
    <r>
      <rPr>
        <sz val="10"/>
        <color theme="1"/>
        <rFont val="Arial Unicode MS"/>
      </rPr>
      <t>check_COST</t>
    </r>
    <r>
      <rPr>
        <sz val="11"/>
        <color theme="1"/>
        <rFont val="Aptos Narrow"/>
        <family val="2"/>
        <scheme val="minor"/>
      </rPr>
      <t xml:space="preserve"> operations compared to Lazy NAMOA*.</t>
    </r>
  </si>
  <si>
    <r>
      <t xml:space="preserve">Non-Lazy NAMOA* prioritizes </t>
    </r>
    <r>
      <rPr>
        <b/>
        <sz val="11"/>
        <color theme="1"/>
        <rFont val="Aptos Narrow"/>
        <family val="2"/>
        <scheme val="minor"/>
      </rPr>
      <t>early pruning and selective processing</t>
    </r>
    <r>
      <rPr>
        <sz val="11"/>
        <color theme="1"/>
        <rFont val="Aptos Narrow"/>
        <family val="2"/>
        <scheme val="minor"/>
      </rPr>
      <t xml:space="preserve">, performing fewer </t>
    </r>
    <r>
      <rPr>
        <sz val="10"/>
        <color theme="1"/>
        <rFont val="Arial Unicode MS"/>
      </rPr>
      <t>check_COST</t>
    </r>
    <r>
      <rPr>
        <sz val="11"/>
        <color theme="1"/>
        <rFont val="Aptos Narrow"/>
        <family val="2"/>
        <scheme val="minor"/>
      </rPr>
      <t xml:space="preserve"> operations per label. While it incurs extra time in pruning, it ultimately reduces unnecessary work during dominance and cost checks. This makes the algorithm efficient in scenarios where avoiding redundant checks outweighs the initial pruning overhead.</t>
    </r>
  </si>
  <si>
    <t>Algo 1 Obseravtion:</t>
  </si>
  <si>
    <r>
      <t>Labels in OPEN grow larger</t>
    </r>
    <r>
      <rPr>
        <sz val="11"/>
        <color theme="1"/>
        <rFont val="Aptos Narrow"/>
        <family val="2"/>
        <scheme val="minor"/>
      </rPr>
      <t>, reflecting that prune OPEN is skipped.</t>
    </r>
  </si>
  <si>
    <t>Labels Processed 1</t>
  </si>
  <si>
    <t>Labels Processed 4</t>
  </si>
  <si>
    <t>Labels Processed 3</t>
  </si>
  <si>
    <t>Labels Processed 2</t>
  </si>
  <si>
    <t xml:space="preserve">Non-Lazy NAMOA* spends time pruning OPEN/G_OPEN at the goal node. This makes the algorithm more selective. </t>
  </si>
  <si>
    <t xml:space="preserve">It spends more time on pruning operations, but saves significant time during cost checks later. </t>
  </si>
  <si>
    <t>Algorithm 4 performs extremely lightweight dominance and cost checks per label, achieving the fastest per-label performance (dominance check per label ~0.34× baseline, cost per label ~0.28× baseline). Total dominance checks remain roughly at baseline levels (~1.01–1.03×) because it maintains sufficient pruning to avoid redundant expansions, but the algorithm aggressively reduces per-label operations through simplified checks and minimal pruning overhead. Timing data supports this: DominanceCheck and check_COSTS are significantly lower than baseline, while incresae in UpdateTime is insignificant. Overall, Algorithm 4 achieves the best efficiency by trading some upfront selectivity for ultra-low per-label computational cost, making it the fastest and most cost-effective variant while maintaining comparable total work to NAMOA*.</t>
  </si>
  <si>
    <t>Algor 3 Observation</t>
  </si>
  <si>
    <t>Algo 4 Observations</t>
  </si>
  <si>
    <t>LTMOA* skips GOP, prunes only against GCL and P , allowing more labels in OPEN.</t>
  </si>
  <si>
    <t xml:space="preserve"> Per-label dominance checks are faster (~0.91×), but total checks increase (1.38×). </t>
  </si>
  <si>
    <t>Cost checks slightly higher (~1.23×).</t>
  </si>
  <si>
    <t>Per-label operations are extremely fast (~0.3×), minimal pruning overhead.</t>
  </si>
  <si>
    <t>Cost Per label:</t>
  </si>
  <si>
    <t>Number of Dominance checks:</t>
  </si>
  <si>
    <t>cost per dom check</t>
  </si>
  <si>
    <t>Hypothesis:</t>
  </si>
  <si>
    <t>check on label extraction (line 4) lazily prunes labels from</t>
  </si>
  <si>
    <t xml:space="preserve">OPEN. </t>
  </si>
  <si>
    <t xml:space="preserve">Dominance and pruning checks are expensive, especially  as the number of non-dominated labels increases with the number of nodes and objectives. The prune OPEN full index search  is  computationally expensive. </t>
  </si>
  <si>
    <t>The prune OPEN full index search is non needed since the dominance check on label extraction (line 4) lazily prunes labels from OPEN. Tradeoff: increase in the number of labels stored in OPEN, but overall efficiency improves due to elimination of prune_OPEN at the goal node</t>
  </si>
  <si>
    <t>Since no pruning is done with labels in OPEN, there is a risk of having a larger OPEN compared to NAMOA*. LTMOA* performs
fewer dominance checks compared to NAMOA* as it does not need to operate over GOP(v(l′)) -&gt; (data shows increase!)</t>
  </si>
  <si>
    <t>runtime/Labels</t>
  </si>
  <si>
    <t>Throughput</t>
  </si>
  <si>
    <t xml:space="preserve">It doesn't do check cost on Generated labels in the end, cutting the time in check Cost. But it then puts all the generated labels into OPEN increasing it by 3.05×baseline. </t>
  </si>
  <si>
    <t xml:space="preserve">Algorithm 4 uses very lightweight checks per label,  keeping total dominance checks near baseline (~1.02×). </t>
  </si>
  <si>
    <r>
      <t xml:space="preserve">Only performing dominance checks during label extraction </t>
    </r>
    <r>
      <rPr>
        <sz val="11"/>
        <color theme="1"/>
        <rFont val="Aptos Narrow"/>
        <family val="2"/>
        <scheme val="minor"/>
      </rPr>
      <t>further reduces the number of dominance comparisons reducing the runtime.</t>
    </r>
  </si>
  <si>
    <t>Throughput 1</t>
  </si>
  <si>
    <t>Throughput 2</t>
  </si>
  <si>
    <t>Throughput 3</t>
  </si>
  <si>
    <t>Throughput 4</t>
  </si>
  <si>
    <t>LTMOA* eliminates GOP and relies on linear-time dominance checks over GCL, performing pruning only against P and GCL. As a result, labels are pruned less aggressively at generation, allowing multiple dominated labels to co-exist in OPEN. This design increases the total number of dominance checks (1.38× baseline) due to the larger OPEN and repeated checks during extraction but reduces per-label dominance check cost (average per-label latency ~0.91× baseline). Cost checks per label remain slightly higher than baseline (average ~1.23×) because fewer labels are eliminated early by GOP-based pruning. Timing data confirms this behavior: Combined time on DominanceCheck and Check_COSTS are higher than baseline, while pruning times for GCL and OPEN are lower or zero, reflecting the simplified pruning strategy. Overall, LTMOA* trades selective upfront pruning for faster per-label operations, resulting in lower latency per label but a heavier cumulative computational workload compared to NAMOA*.</t>
  </si>
  <si>
    <t>runTIME Per Label:</t>
  </si>
  <si>
    <t>Average of Runtime</t>
  </si>
  <si>
    <t>Max of Runtime4</t>
  </si>
  <si>
    <t>Min of Runtime3</t>
  </si>
  <si>
    <t>mosp</t>
  </si>
  <si>
    <t>ave</t>
  </si>
  <si>
    <t>max</t>
  </si>
  <si>
    <t>min</t>
  </si>
  <si>
    <t>median</t>
  </si>
  <si>
    <t>Runtime in seconds</t>
  </si>
  <si>
    <t>solutions</t>
  </si>
  <si>
    <t>mean</t>
  </si>
  <si>
    <t>ave speedup</t>
  </si>
  <si>
    <t>Algorithm 1 performs full pruning of OPEN/G_OPEN at the goal node, making the search highly selective. This upfront pruning reduces redundant cost and dominance checks downstream, establishing a baseline for latency per label and overall runtime</t>
  </si>
  <si>
    <r>
      <t>Algorithm 2</t>
    </r>
    <r>
      <rPr>
        <sz val="11"/>
        <color theme="1"/>
        <rFont val="Aptos Narrow"/>
        <family val="2"/>
        <scheme val="minor"/>
      </rPr>
      <t xml:space="preserve"> avoids the expensive full Prune(OPEN) operation, performing cost checks immediately when labels are extracted. This lazy pruning increases the number of dominance checks overall (~1.25× baseline) and results in larger OPEN lists, but reduces the overhead of index-based pruning. While this approach raises the total runtime slightly (average speedup 0.93×), it simplifies per-label operations compared to Algorithm 1.</t>
    </r>
  </si>
  <si>
    <t xml:space="preserve">Lazy NAMOA* avoids the computationally expensive full Prune(OPEN), reducing overhead from index-based pruning. Instead, it performs check_COST immediately upon label extraction, which raises the total time spent on cost checks. Because OPEN pruning is skipped at goal nodes, the algorithm executes more dominance checks overall ( 1.29×baseline), especially in the later stages. Consequently, OPEN tends to grow larger at goal nodes increasing the number of dominance checks per label (1.25×) and resulting in the higher latency per label (1.13×). </t>
  </si>
  <si>
    <r>
      <t xml:space="preserve">On each extraction, Algorithm 1  performs a full </t>
    </r>
    <r>
      <rPr>
        <sz val="10"/>
        <color theme="1"/>
        <rFont val="Arial Unicode MS"/>
      </rPr>
      <t>Prune(OPEN)</t>
    </r>
    <r>
      <rPr>
        <sz val="11"/>
        <color theme="1"/>
        <rFont val="Aptos Narrow"/>
        <family val="2"/>
        <scheme val="minor"/>
      </rPr>
      <t xml:space="preserve"> at the goal node, making the search highly selective upfront. Because pruning happens before checking, extracted = expanded and </t>
    </r>
    <r>
      <rPr>
        <sz val="10"/>
        <color theme="1"/>
        <rFont val="Arial Unicode MS"/>
      </rPr>
      <t>check_COST</t>
    </r>
    <r>
      <rPr>
        <sz val="11"/>
        <color theme="1"/>
        <rFont val="Aptos Narrow"/>
        <family val="2"/>
        <scheme val="minor"/>
      </rPr>
      <t xml:space="preserve"> is applied only to labels that survive (</t>
    </r>
    <r>
      <rPr>
        <sz val="10"/>
        <color theme="1"/>
        <rFont val="Arial Unicode MS"/>
      </rPr>
      <t>NotDominated</t>
    </r>
    <r>
      <rPr>
        <sz val="11"/>
        <color theme="1"/>
        <rFont val="Aptos Narrow"/>
        <family val="2"/>
        <scheme val="minor"/>
      </rPr>
      <t>)—reducing redundant cost checks. This trades extra pruning work (including the expensive goal-node OPEN prune) for fewer cost and dominance checks downstream, yielding baseline cost per label and baseline latency that serve as the reference for other variants.</t>
    </r>
  </si>
  <si>
    <r>
      <t>Algorithm 3</t>
    </r>
    <r>
      <rPr>
        <sz val="11"/>
        <color theme="1"/>
        <rFont val="Aptos Narrow"/>
        <family val="2"/>
        <scheme val="minor"/>
      </rPr>
      <t xml:space="preserve"> further eliminates pruning over GOP, performing linear-time dominance checks only against GCL and P. This allows multiple dominated labels to co-exist in OPEN, increasing the total number of dominance checks (1.38× baseline) but decreasing the cost per check (~0.91× baseline). The overall effect is a slight runtime improvement over Algorithm 1 (1.05× speedup) despite a higher cumulative computational workload.</t>
    </r>
  </si>
  <si>
    <r>
      <t>Algorithm 4</t>
    </r>
    <r>
      <rPr>
        <sz val="11"/>
        <color theme="1"/>
        <rFont val="Aptos Narrow"/>
        <family val="2"/>
        <scheme val="minor"/>
      </rPr>
      <t xml:space="preserve"> employs extremely lightweight per-label dominance and cost checks while maintaining baseline-level pruning. Per-label operations are dramatically faster (~0.34–0.28× baseline), and the total number of dominance checks stays near baseline (~1.01–1.03×). As a result, Algorithm 4 achieves the fastest runtime (1.33× speedup) while maintaining comparable total work, demonstrating that minimal pruning combined with efficient per-label operations provides the best performance.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</si>
</sst>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rial Unicode MS"/>
    </font>
    <font>
      <sz val="8"/>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theme="3" tint="0.89999084444715716"/>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6" tint="0.59999389629810485"/>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0">
    <xf numFmtId="0" fontId="0" fillId="0" borderId="0" xfId="0"/>
    <xf numFmtId="0" fontId="0" fillId="33" borderId="0" xfId="0" applyFill="1"/>
    <xf numFmtId="0" fontId="0" fillId="0" borderId="0" xfId="0" applyAlignment="1">
      <alignment vertical="center" wrapText="1"/>
    </xf>
    <xf numFmtId="9" fontId="0" fillId="0" borderId="0" xfId="1" applyFont="1"/>
    <xf numFmtId="2" fontId="0" fillId="0" borderId="0" xfId="1" applyNumberFormat="1" applyFont="1"/>
    <xf numFmtId="164" fontId="0" fillId="0" borderId="0" xfId="1" applyNumberFormat="1" applyFont="1"/>
    <xf numFmtId="164" fontId="0" fillId="0" borderId="0" xfId="0" applyNumberFormat="1"/>
    <xf numFmtId="0" fontId="18" fillId="0" borderId="0" xfId="0" applyFont="1"/>
    <xf numFmtId="0" fontId="0" fillId="34" borderId="0" xfId="0" applyFill="1"/>
    <xf numFmtId="0" fontId="0" fillId="35" borderId="0" xfId="0" applyFill="1"/>
    <xf numFmtId="1"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6" fillId="0" borderId="0" xfId="0" applyFont="1" applyBorder="1" applyAlignment="1">
      <alignment horizontal="center" vertical="top"/>
    </xf>
    <xf numFmtId="0" fontId="0" fillId="0" borderId="0" xfId="0"/>
    <xf numFmtId="0" fontId="0" fillId="0" borderId="0" xfId="0" applyBorder="1"/>
    <xf numFmtId="0" fontId="0" fillId="33" borderId="0" xfId="0" applyFill="1" applyBorder="1"/>
    <xf numFmtId="0" fontId="0" fillId="36" borderId="0" xfId="0" applyFill="1"/>
    <xf numFmtId="0" fontId="0" fillId="37" borderId="0" xfId="0" applyFill="1"/>
    <xf numFmtId="2" fontId="0" fillId="0" borderId="0" xfId="0" applyNumberFormat="1"/>
    <xf numFmtId="0" fontId="16" fillId="0" borderId="0" xfId="0" applyFont="1" applyAlignment="1">
      <alignment horizontal="center" vertical="center" wrapText="1"/>
    </xf>
    <xf numFmtId="0" fontId="16" fillId="0" borderId="0" xfId="0" applyFont="1"/>
    <xf numFmtId="0" fontId="16" fillId="0" borderId="0" xfId="0" applyFont="1" applyAlignment="1">
      <alignment horizontal="left" vertical="center" indent="1"/>
    </xf>
    <xf numFmtId="0" fontId="0" fillId="0" borderId="0" xfId="0" applyAlignment="1">
      <alignment horizontal="left" vertical="center" indent="1"/>
    </xf>
    <xf numFmtId="0" fontId="0" fillId="0" borderId="0" xfId="0" applyAlignment="1">
      <alignment horizontal="left" vertical="center" indent="2"/>
    </xf>
    <xf numFmtId="0" fontId="0" fillId="0" borderId="0" xfId="0" applyFont="1"/>
    <xf numFmtId="0" fontId="0" fillId="0" borderId="0" xfId="0" applyAlignment="1">
      <alignment wrapText="1"/>
    </xf>
    <xf numFmtId="0" fontId="18" fillId="0" borderId="0" xfId="0" applyFont="1" applyAlignment="1">
      <alignment horizontal="left" vertical="center" indent="1"/>
    </xf>
    <xf numFmtId="4" fontId="0" fillId="0" borderId="0" xfId="0" applyNumberFormat="1" applyAlignment="1">
      <alignment vertical="center" wrapText="1"/>
    </xf>
    <xf numFmtId="11" fontId="0" fillId="0" borderId="0" xfId="0" applyNumberFormat="1" applyAlignment="1">
      <alignment vertical="center" wrapText="1"/>
    </xf>
    <xf numFmtId="0" fontId="0" fillId="38" borderId="0" xfId="0" applyFill="1"/>
    <xf numFmtId="0" fontId="0" fillId="0" borderId="0" xfId="0" applyFont="1" applyAlignment="1">
      <alignment wrapText="1"/>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3" xfId="0" applyBorder="1" applyAlignment="1">
      <alignment horizontal="left"/>
    </xf>
    <xf numFmtId="0" fontId="0" fillId="0" borderId="0" xfId="0" applyNumberFormat="1" applyBorder="1"/>
    <xf numFmtId="0" fontId="0" fillId="0" borderId="15" xfId="0" applyBorder="1" applyAlignment="1">
      <alignment horizontal="left"/>
    </xf>
    <xf numFmtId="0" fontId="0" fillId="0" borderId="16" xfId="0" applyNumberFormat="1" applyBorder="1"/>
    <xf numFmtId="0" fontId="0" fillId="0" borderId="17" xfId="0" applyBorder="1"/>
    <xf numFmtId="0" fontId="0" fillId="0" borderId="12" xfId="0" applyFill="1" applyBorder="1" applyAlignment="1">
      <alignment horizontal="left"/>
    </xf>
    <xf numFmtId="0" fontId="0" fillId="0" borderId="15" xfId="0" applyBorder="1"/>
    <xf numFmtId="0" fontId="0" fillId="0" borderId="18" xfId="0" applyBorder="1"/>
    <xf numFmtId="0" fontId="0" fillId="0" borderId="19" xfId="0" applyFill="1" applyBorder="1"/>
    <xf numFmtId="0" fontId="0" fillId="0" borderId="19" xfId="0" applyBorder="1"/>
    <xf numFmtId="0" fontId="0" fillId="0" borderId="20" xfId="0" applyBorder="1"/>
    <xf numFmtId="0" fontId="16" fillId="0" borderId="0" xfId="0" applyFont="1" applyAlignment="1">
      <alignment wrapTex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colors>
    <mruColors>
      <color rgb="FFEA7432"/>
      <color rgb="FFF2B4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all to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'runtime destribution'!$R$51</c:f>
              <c:strCache>
                <c:ptCount val="1"/>
                <c:pt idx="0">
                  <c:v>OpenExtractionTime</c:v>
                </c:pt>
              </c:strCache>
            </c:strRef>
          </c:tx>
          <c:spPr>
            <a:solidFill>
              <a:srgbClr val="0070C0"/>
            </a:solidFill>
            <a:ln>
              <a:noFill/>
            </a:ln>
            <a:effectLst/>
          </c:spPr>
          <c:invertIfNegative val="0"/>
          <c:cat>
            <c:strRef>
              <c:f>'runtime destribution'!$Q$52:$Q$95</c:f>
              <c:strCache>
                <c:ptCount val="44"/>
                <c:pt idx="0">
                  <c:v>35_1</c:v>
                </c:pt>
                <c:pt idx="1">
                  <c:v>35_2</c:v>
                </c:pt>
                <c:pt idx="2">
                  <c:v>35_3</c:v>
                </c:pt>
                <c:pt idx="3">
                  <c:v>35_4</c:v>
                </c:pt>
                <c:pt idx="5">
                  <c:v>50_1</c:v>
                </c:pt>
                <c:pt idx="6">
                  <c:v>50_2</c:v>
                </c:pt>
                <c:pt idx="7">
                  <c:v>50_3</c:v>
                </c:pt>
                <c:pt idx="8">
                  <c:v>50_4</c:v>
                </c:pt>
                <c:pt idx="10">
                  <c:v>6_1</c:v>
                </c:pt>
                <c:pt idx="11">
                  <c:v>6_2</c:v>
                </c:pt>
                <c:pt idx="12">
                  <c:v>6_3</c:v>
                </c:pt>
                <c:pt idx="13">
                  <c:v>6_4</c:v>
                </c:pt>
                <c:pt idx="15">
                  <c:v>15_1</c:v>
                </c:pt>
                <c:pt idx="16">
                  <c:v>15_2</c:v>
                </c:pt>
                <c:pt idx="17">
                  <c:v>15_3</c:v>
                </c:pt>
                <c:pt idx="18">
                  <c:v>15_4</c:v>
                </c:pt>
                <c:pt idx="20">
                  <c:v>37_1</c:v>
                </c:pt>
                <c:pt idx="21">
                  <c:v>37_2</c:v>
                </c:pt>
                <c:pt idx="22">
                  <c:v>37_3</c:v>
                </c:pt>
                <c:pt idx="23">
                  <c:v>37_4</c:v>
                </c:pt>
                <c:pt idx="25">
                  <c:v>1_1</c:v>
                </c:pt>
                <c:pt idx="26">
                  <c:v>1_2</c:v>
                </c:pt>
                <c:pt idx="27">
                  <c:v>1_3</c:v>
                </c:pt>
                <c:pt idx="28">
                  <c:v>1_4</c:v>
                </c:pt>
                <c:pt idx="30">
                  <c:v>17_1</c:v>
                </c:pt>
                <c:pt idx="31">
                  <c:v>17_2</c:v>
                </c:pt>
                <c:pt idx="32">
                  <c:v>17_3</c:v>
                </c:pt>
                <c:pt idx="33">
                  <c:v>17_4</c:v>
                </c:pt>
                <c:pt idx="35">
                  <c:v>25_1</c:v>
                </c:pt>
                <c:pt idx="36">
                  <c:v>25_2</c:v>
                </c:pt>
                <c:pt idx="37">
                  <c:v>25_3</c:v>
                </c:pt>
                <c:pt idx="38">
                  <c:v>25_4</c:v>
                </c:pt>
                <c:pt idx="40">
                  <c:v>8_1</c:v>
                </c:pt>
                <c:pt idx="41">
                  <c:v>8_2</c:v>
                </c:pt>
                <c:pt idx="42">
                  <c:v>8_3</c:v>
                </c:pt>
                <c:pt idx="43">
                  <c:v>8_4</c:v>
                </c:pt>
              </c:strCache>
            </c:strRef>
          </c:cat>
          <c:val>
            <c:numRef>
              <c:f>'runtime destribution'!$R$52:$R$95</c:f>
              <c:numCache>
                <c:formatCode>General</c:formatCode>
                <c:ptCount val="44"/>
                <c:pt idx="0">
                  <c:v>9.1846299999999992E-3</c:v>
                </c:pt>
                <c:pt idx="1">
                  <c:v>9.9364640000000008E-3</c:v>
                </c:pt>
                <c:pt idx="2">
                  <c:v>9.593552E-3</c:v>
                </c:pt>
                <c:pt idx="3">
                  <c:v>2.9222995000000002E-2</c:v>
                </c:pt>
                <c:pt idx="4">
                  <c:v>0</c:v>
                </c:pt>
                <c:pt idx="5">
                  <c:v>3.9243940000000003E-3</c:v>
                </c:pt>
                <c:pt idx="6">
                  <c:v>4.8771700000000001E-3</c:v>
                </c:pt>
                <c:pt idx="7">
                  <c:v>4.4644929999999999E-3</c:v>
                </c:pt>
                <c:pt idx="8">
                  <c:v>1.5535129999999999E-2</c:v>
                </c:pt>
                <c:pt idx="9">
                  <c:v>0</c:v>
                </c:pt>
                <c:pt idx="10">
                  <c:v>9.2030200000000001E-4</c:v>
                </c:pt>
                <c:pt idx="11">
                  <c:v>1.1313650000000001E-3</c:v>
                </c:pt>
                <c:pt idx="12">
                  <c:v>1.058306E-3</c:v>
                </c:pt>
                <c:pt idx="13">
                  <c:v>2.6335809999999999E-3</c:v>
                </c:pt>
                <c:pt idx="14">
                  <c:v>0</c:v>
                </c:pt>
                <c:pt idx="15">
                  <c:v>1.2198053E-2</c:v>
                </c:pt>
                <c:pt idx="16">
                  <c:v>1.3931966E-2</c:v>
                </c:pt>
                <c:pt idx="17">
                  <c:v>1.2233803999999999E-2</c:v>
                </c:pt>
                <c:pt idx="18">
                  <c:v>2.5750453999999999E-2</c:v>
                </c:pt>
                <c:pt idx="19">
                  <c:v>0</c:v>
                </c:pt>
                <c:pt idx="20">
                  <c:v>2.1259460000000001E-3</c:v>
                </c:pt>
                <c:pt idx="21">
                  <c:v>2.4761940000000001E-3</c:v>
                </c:pt>
                <c:pt idx="22">
                  <c:v>2.4249409999999999E-3</c:v>
                </c:pt>
                <c:pt idx="23">
                  <c:v>7.6213979999999997E-3</c:v>
                </c:pt>
                <c:pt idx="24">
                  <c:v>0</c:v>
                </c:pt>
                <c:pt idx="25">
                  <c:v>1.627592E-3</c:v>
                </c:pt>
                <c:pt idx="26">
                  <c:v>2.437214E-3</c:v>
                </c:pt>
                <c:pt idx="27">
                  <c:v>2.2476240000000001E-3</c:v>
                </c:pt>
                <c:pt idx="28">
                  <c:v>6.8230820000000003E-3</c:v>
                </c:pt>
                <c:pt idx="29">
                  <c:v>0</c:v>
                </c:pt>
                <c:pt idx="30">
                  <c:v>2.5602060000000002E-3</c:v>
                </c:pt>
                <c:pt idx="31">
                  <c:v>3.0566640000000002E-3</c:v>
                </c:pt>
                <c:pt idx="32">
                  <c:v>2.4547990000000001E-3</c:v>
                </c:pt>
                <c:pt idx="33">
                  <c:v>6.6226260000000004E-3</c:v>
                </c:pt>
                <c:pt idx="34">
                  <c:v>0</c:v>
                </c:pt>
                <c:pt idx="35">
                  <c:v>7.2251659999999999E-3</c:v>
                </c:pt>
                <c:pt idx="36">
                  <c:v>8.3071050000000004E-3</c:v>
                </c:pt>
                <c:pt idx="37">
                  <c:v>7.2442840000000001E-3</c:v>
                </c:pt>
                <c:pt idx="38">
                  <c:v>1.7732255999999998E-2</c:v>
                </c:pt>
                <c:pt idx="39">
                  <c:v>0</c:v>
                </c:pt>
                <c:pt idx="40">
                  <c:v>1.7423580000000001E-3</c:v>
                </c:pt>
                <c:pt idx="41">
                  <c:v>1.9692469999999999E-3</c:v>
                </c:pt>
                <c:pt idx="42">
                  <c:v>1.6706920000000001E-3</c:v>
                </c:pt>
                <c:pt idx="43">
                  <c:v>4.1853359999999996E-3</c:v>
                </c:pt>
              </c:numCache>
            </c:numRef>
          </c:val>
          <c:extLst>
            <c:ext xmlns:c16="http://schemas.microsoft.com/office/drawing/2014/chart" uri="{C3380CC4-5D6E-409C-BE32-E72D297353CC}">
              <c16:uniqueId val="{00000000-50C6-409A-A986-3AB46FB4A6D4}"/>
            </c:ext>
          </c:extLst>
        </c:ser>
        <c:ser>
          <c:idx val="1"/>
          <c:order val="1"/>
          <c:tx>
            <c:strRef>
              <c:f>'runtime destribution'!$S$51</c:f>
              <c:strCache>
                <c:ptCount val="1"/>
                <c:pt idx="0">
                  <c:v>TotalTime_DominanceCheck</c:v>
                </c:pt>
              </c:strCache>
            </c:strRef>
          </c:tx>
          <c:spPr>
            <a:solidFill>
              <a:schemeClr val="accent2"/>
            </a:solidFill>
            <a:ln>
              <a:noFill/>
            </a:ln>
            <a:effectLst/>
          </c:spPr>
          <c:invertIfNegative val="0"/>
          <c:cat>
            <c:strRef>
              <c:f>'runtime destribution'!$Q$52:$Q$95</c:f>
              <c:strCache>
                <c:ptCount val="44"/>
                <c:pt idx="0">
                  <c:v>35_1</c:v>
                </c:pt>
                <c:pt idx="1">
                  <c:v>35_2</c:v>
                </c:pt>
                <c:pt idx="2">
                  <c:v>35_3</c:v>
                </c:pt>
                <c:pt idx="3">
                  <c:v>35_4</c:v>
                </c:pt>
                <c:pt idx="5">
                  <c:v>50_1</c:v>
                </c:pt>
                <c:pt idx="6">
                  <c:v>50_2</c:v>
                </c:pt>
                <c:pt idx="7">
                  <c:v>50_3</c:v>
                </c:pt>
                <c:pt idx="8">
                  <c:v>50_4</c:v>
                </c:pt>
                <c:pt idx="10">
                  <c:v>6_1</c:v>
                </c:pt>
                <c:pt idx="11">
                  <c:v>6_2</c:v>
                </c:pt>
                <c:pt idx="12">
                  <c:v>6_3</c:v>
                </c:pt>
                <c:pt idx="13">
                  <c:v>6_4</c:v>
                </c:pt>
                <c:pt idx="15">
                  <c:v>15_1</c:v>
                </c:pt>
                <c:pt idx="16">
                  <c:v>15_2</c:v>
                </c:pt>
                <c:pt idx="17">
                  <c:v>15_3</c:v>
                </c:pt>
                <c:pt idx="18">
                  <c:v>15_4</c:v>
                </c:pt>
                <c:pt idx="20">
                  <c:v>37_1</c:v>
                </c:pt>
                <c:pt idx="21">
                  <c:v>37_2</c:v>
                </c:pt>
                <c:pt idx="22">
                  <c:v>37_3</c:v>
                </c:pt>
                <c:pt idx="23">
                  <c:v>37_4</c:v>
                </c:pt>
                <c:pt idx="25">
                  <c:v>1_1</c:v>
                </c:pt>
                <c:pt idx="26">
                  <c:v>1_2</c:v>
                </c:pt>
                <c:pt idx="27">
                  <c:v>1_3</c:v>
                </c:pt>
                <c:pt idx="28">
                  <c:v>1_4</c:v>
                </c:pt>
                <c:pt idx="30">
                  <c:v>17_1</c:v>
                </c:pt>
                <c:pt idx="31">
                  <c:v>17_2</c:v>
                </c:pt>
                <c:pt idx="32">
                  <c:v>17_3</c:v>
                </c:pt>
                <c:pt idx="33">
                  <c:v>17_4</c:v>
                </c:pt>
                <c:pt idx="35">
                  <c:v>25_1</c:v>
                </c:pt>
                <c:pt idx="36">
                  <c:v>25_2</c:v>
                </c:pt>
                <c:pt idx="37">
                  <c:v>25_3</c:v>
                </c:pt>
                <c:pt idx="38">
                  <c:v>25_4</c:v>
                </c:pt>
                <c:pt idx="40">
                  <c:v>8_1</c:v>
                </c:pt>
                <c:pt idx="41">
                  <c:v>8_2</c:v>
                </c:pt>
                <c:pt idx="42">
                  <c:v>8_3</c:v>
                </c:pt>
                <c:pt idx="43">
                  <c:v>8_4</c:v>
                </c:pt>
              </c:strCache>
            </c:strRef>
          </c:cat>
          <c:val>
            <c:numRef>
              <c:f>'runtime destribution'!$S$52:$S$95</c:f>
              <c:numCache>
                <c:formatCode>General</c:formatCode>
                <c:ptCount val="44"/>
                <c:pt idx="0">
                  <c:v>0.22263297300000001</c:v>
                </c:pt>
                <c:pt idx="1">
                  <c:v>0.22546649999999999</c:v>
                </c:pt>
                <c:pt idx="2">
                  <c:v>0.198749073</c:v>
                </c:pt>
                <c:pt idx="3">
                  <c:v>0.148833673</c:v>
                </c:pt>
                <c:pt idx="4">
                  <c:v>0</c:v>
                </c:pt>
                <c:pt idx="5">
                  <c:v>0.33067755999999998</c:v>
                </c:pt>
                <c:pt idx="6">
                  <c:v>0.33827206500000001</c:v>
                </c:pt>
                <c:pt idx="7">
                  <c:v>0.261723504</c:v>
                </c:pt>
                <c:pt idx="8">
                  <c:v>0.227947447</c:v>
                </c:pt>
                <c:pt idx="9">
                  <c:v>0</c:v>
                </c:pt>
                <c:pt idx="10">
                  <c:v>0.212714191</c:v>
                </c:pt>
                <c:pt idx="11">
                  <c:v>0.21166615699999999</c:v>
                </c:pt>
                <c:pt idx="12">
                  <c:v>0.16818972700000001</c:v>
                </c:pt>
                <c:pt idx="13">
                  <c:v>0.12777923599999999</c:v>
                </c:pt>
                <c:pt idx="14">
                  <c:v>0</c:v>
                </c:pt>
                <c:pt idx="15">
                  <c:v>0.25473441499999999</c:v>
                </c:pt>
                <c:pt idx="16">
                  <c:v>0.27104261699999999</c:v>
                </c:pt>
                <c:pt idx="17">
                  <c:v>0.23375612800000001</c:v>
                </c:pt>
                <c:pt idx="18">
                  <c:v>0.173271657</c:v>
                </c:pt>
                <c:pt idx="19">
                  <c:v>0</c:v>
                </c:pt>
                <c:pt idx="20">
                  <c:v>0.24767467600000001</c:v>
                </c:pt>
                <c:pt idx="21">
                  <c:v>0.25040927299999999</c:v>
                </c:pt>
                <c:pt idx="22">
                  <c:v>0.18765278799999999</c:v>
                </c:pt>
                <c:pt idx="23">
                  <c:v>0.151596749</c:v>
                </c:pt>
                <c:pt idx="24">
                  <c:v>0</c:v>
                </c:pt>
                <c:pt idx="25">
                  <c:v>0.223020317</c:v>
                </c:pt>
                <c:pt idx="26">
                  <c:v>0.22858014199999999</c:v>
                </c:pt>
                <c:pt idx="27">
                  <c:v>0.17853728699999999</c:v>
                </c:pt>
                <c:pt idx="28">
                  <c:v>0.12825705000000001</c:v>
                </c:pt>
                <c:pt idx="29">
                  <c:v>0</c:v>
                </c:pt>
                <c:pt idx="30">
                  <c:v>0.31343494500000002</c:v>
                </c:pt>
                <c:pt idx="31">
                  <c:v>0.32117537800000001</c:v>
                </c:pt>
                <c:pt idx="32">
                  <c:v>0.246964234</c:v>
                </c:pt>
                <c:pt idx="33">
                  <c:v>0.19415028200000001</c:v>
                </c:pt>
                <c:pt idx="34">
                  <c:v>0</c:v>
                </c:pt>
                <c:pt idx="35">
                  <c:v>0.225814338</c:v>
                </c:pt>
                <c:pt idx="36">
                  <c:v>0.233166497</c:v>
                </c:pt>
                <c:pt idx="37">
                  <c:v>0.17404513299999999</c:v>
                </c:pt>
                <c:pt idx="38">
                  <c:v>0.12820508899999999</c:v>
                </c:pt>
                <c:pt idx="39">
                  <c:v>0</c:v>
                </c:pt>
                <c:pt idx="40">
                  <c:v>0.244481008</c:v>
                </c:pt>
                <c:pt idx="41">
                  <c:v>0.247754155</c:v>
                </c:pt>
                <c:pt idx="42">
                  <c:v>0.19905968499999999</c:v>
                </c:pt>
                <c:pt idx="43">
                  <c:v>0.15221979399999999</c:v>
                </c:pt>
              </c:numCache>
            </c:numRef>
          </c:val>
          <c:extLst>
            <c:ext xmlns:c16="http://schemas.microsoft.com/office/drawing/2014/chart" uri="{C3380CC4-5D6E-409C-BE32-E72D297353CC}">
              <c16:uniqueId val="{00000001-50C6-409A-A986-3AB46FB4A6D4}"/>
            </c:ext>
          </c:extLst>
        </c:ser>
        <c:ser>
          <c:idx val="2"/>
          <c:order val="2"/>
          <c:tx>
            <c:strRef>
              <c:f>'runtime destribution'!$T$51</c:f>
              <c:strCache>
                <c:ptCount val="1"/>
                <c:pt idx="0">
                  <c:v>TotalTime_check_COSTS</c:v>
                </c:pt>
              </c:strCache>
            </c:strRef>
          </c:tx>
          <c:spPr>
            <a:solidFill>
              <a:schemeClr val="accent3"/>
            </a:solidFill>
            <a:ln>
              <a:noFill/>
            </a:ln>
            <a:effectLst/>
          </c:spPr>
          <c:invertIfNegative val="0"/>
          <c:cat>
            <c:strRef>
              <c:f>'runtime destribution'!$Q$52:$Q$95</c:f>
              <c:strCache>
                <c:ptCount val="44"/>
                <c:pt idx="0">
                  <c:v>35_1</c:v>
                </c:pt>
                <c:pt idx="1">
                  <c:v>35_2</c:v>
                </c:pt>
                <c:pt idx="2">
                  <c:v>35_3</c:v>
                </c:pt>
                <c:pt idx="3">
                  <c:v>35_4</c:v>
                </c:pt>
                <c:pt idx="5">
                  <c:v>50_1</c:v>
                </c:pt>
                <c:pt idx="6">
                  <c:v>50_2</c:v>
                </c:pt>
                <c:pt idx="7">
                  <c:v>50_3</c:v>
                </c:pt>
                <c:pt idx="8">
                  <c:v>50_4</c:v>
                </c:pt>
                <c:pt idx="10">
                  <c:v>6_1</c:v>
                </c:pt>
                <c:pt idx="11">
                  <c:v>6_2</c:v>
                </c:pt>
                <c:pt idx="12">
                  <c:v>6_3</c:v>
                </c:pt>
                <c:pt idx="13">
                  <c:v>6_4</c:v>
                </c:pt>
                <c:pt idx="15">
                  <c:v>15_1</c:v>
                </c:pt>
                <c:pt idx="16">
                  <c:v>15_2</c:v>
                </c:pt>
                <c:pt idx="17">
                  <c:v>15_3</c:v>
                </c:pt>
                <c:pt idx="18">
                  <c:v>15_4</c:v>
                </c:pt>
                <c:pt idx="20">
                  <c:v>37_1</c:v>
                </c:pt>
                <c:pt idx="21">
                  <c:v>37_2</c:v>
                </c:pt>
                <c:pt idx="22">
                  <c:v>37_3</c:v>
                </c:pt>
                <c:pt idx="23">
                  <c:v>37_4</c:v>
                </c:pt>
                <c:pt idx="25">
                  <c:v>1_1</c:v>
                </c:pt>
                <c:pt idx="26">
                  <c:v>1_2</c:v>
                </c:pt>
                <c:pt idx="27">
                  <c:v>1_3</c:v>
                </c:pt>
                <c:pt idx="28">
                  <c:v>1_4</c:v>
                </c:pt>
                <c:pt idx="30">
                  <c:v>17_1</c:v>
                </c:pt>
                <c:pt idx="31">
                  <c:v>17_2</c:v>
                </c:pt>
                <c:pt idx="32">
                  <c:v>17_3</c:v>
                </c:pt>
                <c:pt idx="33">
                  <c:v>17_4</c:v>
                </c:pt>
                <c:pt idx="35">
                  <c:v>25_1</c:v>
                </c:pt>
                <c:pt idx="36">
                  <c:v>25_2</c:v>
                </c:pt>
                <c:pt idx="37">
                  <c:v>25_3</c:v>
                </c:pt>
                <c:pt idx="38">
                  <c:v>25_4</c:v>
                </c:pt>
                <c:pt idx="40">
                  <c:v>8_1</c:v>
                </c:pt>
                <c:pt idx="41">
                  <c:v>8_2</c:v>
                </c:pt>
                <c:pt idx="42">
                  <c:v>8_3</c:v>
                </c:pt>
                <c:pt idx="43">
                  <c:v>8_4</c:v>
                </c:pt>
              </c:strCache>
            </c:strRef>
          </c:cat>
          <c:val>
            <c:numRef>
              <c:f>'runtime destribution'!$T$52:$T$95</c:f>
              <c:numCache>
                <c:formatCode>General</c:formatCode>
                <c:ptCount val="44"/>
                <c:pt idx="0">
                  <c:v>0.61788144499999997</c:v>
                </c:pt>
                <c:pt idx="1">
                  <c:v>0.92025738800000001</c:v>
                </c:pt>
                <c:pt idx="2">
                  <c:v>0.82453295699999996</c:v>
                </c:pt>
                <c:pt idx="3">
                  <c:v>0.63023934000000004</c:v>
                </c:pt>
                <c:pt idx="4">
                  <c:v>0</c:v>
                </c:pt>
                <c:pt idx="5">
                  <c:v>0.50583305700000003</c:v>
                </c:pt>
                <c:pt idx="6">
                  <c:v>0.72911931699999999</c:v>
                </c:pt>
                <c:pt idx="7">
                  <c:v>0.65781205600000003</c:v>
                </c:pt>
                <c:pt idx="8">
                  <c:v>0.480538831</c:v>
                </c:pt>
                <c:pt idx="9">
                  <c:v>0</c:v>
                </c:pt>
                <c:pt idx="10">
                  <c:v>0.57417391600000001</c:v>
                </c:pt>
                <c:pt idx="11">
                  <c:v>0.76055755599999997</c:v>
                </c:pt>
                <c:pt idx="12">
                  <c:v>0.72754447099999997</c:v>
                </c:pt>
                <c:pt idx="13">
                  <c:v>0.54988335099999996</c:v>
                </c:pt>
                <c:pt idx="14">
                  <c:v>0</c:v>
                </c:pt>
                <c:pt idx="15">
                  <c:v>0.49674919899999997</c:v>
                </c:pt>
                <c:pt idx="16">
                  <c:v>0.74388825999999997</c:v>
                </c:pt>
                <c:pt idx="17">
                  <c:v>0.66444283500000001</c:v>
                </c:pt>
                <c:pt idx="18">
                  <c:v>0.47275120700000001</c:v>
                </c:pt>
                <c:pt idx="19">
                  <c:v>0</c:v>
                </c:pt>
                <c:pt idx="20">
                  <c:v>0.61793243099999995</c:v>
                </c:pt>
                <c:pt idx="21">
                  <c:v>0.84451198400000005</c:v>
                </c:pt>
                <c:pt idx="22">
                  <c:v>0.82155291100000005</c:v>
                </c:pt>
                <c:pt idx="23">
                  <c:v>0.60922597300000003</c:v>
                </c:pt>
                <c:pt idx="24">
                  <c:v>0</c:v>
                </c:pt>
                <c:pt idx="25">
                  <c:v>0.63469866399999997</c:v>
                </c:pt>
                <c:pt idx="26">
                  <c:v>0.92365383099999998</c:v>
                </c:pt>
                <c:pt idx="27">
                  <c:v>0.797872527</c:v>
                </c:pt>
                <c:pt idx="28">
                  <c:v>0.60082886700000004</c:v>
                </c:pt>
                <c:pt idx="29">
                  <c:v>0</c:v>
                </c:pt>
                <c:pt idx="30">
                  <c:v>0.47261746900000001</c:v>
                </c:pt>
                <c:pt idx="31">
                  <c:v>0.65523377299999996</c:v>
                </c:pt>
                <c:pt idx="32">
                  <c:v>0.61814323500000001</c:v>
                </c:pt>
                <c:pt idx="33">
                  <c:v>0.45654126099999998</c:v>
                </c:pt>
                <c:pt idx="34">
                  <c:v>0</c:v>
                </c:pt>
                <c:pt idx="35">
                  <c:v>0.63081115600000004</c:v>
                </c:pt>
                <c:pt idx="36">
                  <c:v>0.89413451099999997</c:v>
                </c:pt>
                <c:pt idx="37">
                  <c:v>0.82758033200000003</c:v>
                </c:pt>
                <c:pt idx="38">
                  <c:v>0.61072237200000001</c:v>
                </c:pt>
                <c:pt idx="39">
                  <c:v>0</c:v>
                </c:pt>
                <c:pt idx="40">
                  <c:v>0.59765651799999997</c:v>
                </c:pt>
                <c:pt idx="41">
                  <c:v>0.82684850700000001</c:v>
                </c:pt>
                <c:pt idx="42">
                  <c:v>0.77837050699999999</c:v>
                </c:pt>
                <c:pt idx="43">
                  <c:v>0.57791835199999997</c:v>
                </c:pt>
              </c:numCache>
            </c:numRef>
          </c:val>
          <c:extLst>
            <c:ext xmlns:c16="http://schemas.microsoft.com/office/drawing/2014/chart" uri="{C3380CC4-5D6E-409C-BE32-E72D297353CC}">
              <c16:uniqueId val="{00000002-50C6-409A-A986-3AB46FB4A6D4}"/>
            </c:ext>
          </c:extLst>
        </c:ser>
        <c:ser>
          <c:idx val="3"/>
          <c:order val="3"/>
          <c:tx>
            <c:strRef>
              <c:f>'runtime destribution'!$U$51</c:f>
              <c:strCache>
                <c:ptCount val="1"/>
                <c:pt idx="0">
                  <c:v>TotalUpdateTime</c:v>
                </c:pt>
              </c:strCache>
            </c:strRef>
          </c:tx>
          <c:spPr>
            <a:solidFill>
              <a:schemeClr val="accent1">
                <a:lumMod val="60000"/>
                <a:lumOff val="40000"/>
              </a:schemeClr>
            </a:solidFill>
            <a:ln>
              <a:noFill/>
            </a:ln>
            <a:effectLst/>
          </c:spPr>
          <c:invertIfNegative val="0"/>
          <c:cat>
            <c:strRef>
              <c:f>'runtime destribution'!$Q$52:$Q$95</c:f>
              <c:strCache>
                <c:ptCount val="44"/>
                <c:pt idx="0">
                  <c:v>35_1</c:v>
                </c:pt>
                <c:pt idx="1">
                  <c:v>35_2</c:v>
                </c:pt>
                <c:pt idx="2">
                  <c:v>35_3</c:v>
                </c:pt>
                <c:pt idx="3">
                  <c:v>35_4</c:v>
                </c:pt>
                <c:pt idx="5">
                  <c:v>50_1</c:v>
                </c:pt>
                <c:pt idx="6">
                  <c:v>50_2</c:v>
                </c:pt>
                <c:pt idx="7">
                  <c:v>50_3</c:v>
                </c:pt>
                <c:pt idx="8">
                  <c:v>50_4</c:v>
                </c:pt>
                <c:pt idx="10">
                  <c:v>6_1</c:v>
                </c:pt>
                <c:pt idx="11">
                  <c:v>6_2</c:v>
                </c:pt>
                <c:pt idx="12">
                  <c:v>6_3</c:v>
                </c:pt>
                <c:pt idx="13">
                  <c:v>6_4</c:v>
                </c:pt>
                <c:pt idx="15">
                  <c:v>15_1</c:v>
                </c:pt>
                <c:pt idx="16">
                  <c:v>15_2</c:v>
                </c:pt>
                <c:pt idx="17">
                  <c:v>15_3</c:v>
                </c:pt>
                <c:pt idx="18">
                  <c:v>15_4</c:v>
                </c:pt>
                <c:pt idx="20">
                  <c:v>37_1</c:v>
                </c:pt>
                <c:pt idx="21">
                  <c:v>37_2</c:v>
                </c:pt>
                <c:pt idx="22">
                  <c:v>37_3</c:v>
                </c:pt>
                <c:pt idx="23">
                  <c:v>37_4</c:v>
                </c:pt>
                <c:pt idx="25">
                  <c:v>1_1</c:v>
                </c:pt>
                <c:pt idx="26">
                  <c:v>1_2</c:v>
                </c:pt>
                <c:pt idx="27">
                  <c:v>1_3</c:v>
                </c:pt>
                <c:pt idx="28">
                  <c:v>1_4</c:v>
                </c:pt>
                <c:pt idx="30">
                  <c:v>17_1</c:v>
                </c:pt>
                <c:pt idx="31">
                  <c:v>17_2</c:v>
                </c:pt>
                <c:pt idx="32">
                  <c:v>17_3</c:v>
                </c:pt>
                <c:pt idx="33">
                  <c:v>17_4</c:v>
                </c:pt>
                <c:pt idx="35">
                  <c:v>25_1</c:v>
                </c:pt>
                <c:pt idx="36">
                  <c:v>25_2</c:v>
                </c:pt>
                <c:pt idx="37">
                  <c:v>25_3</c:v>
                </c:pt>
                <c:pt idx="38">
                  <c:v>25_4</c:v>
                </c:pt>
                <c:pt idx="40">
                  <c:v>8_1</c:v>
                </c:pt>
                <c:pt idx="41">
                  <c:v>8_2</c:v>
                </c:pt>
                <c:pt idx="42">
                  <c:v>8_3</c:v>
                </c:pt>
                <c:pt idx="43">
                  <c:v>8_4</c:v>
                </c:pt>
              </c:strCache>
            </c:strRef>
          </c:cat>
          <c:val>
            <c:numRef>
              <c:f>'runtime destribution'!$U$52:$U$95</c:f>
              <c:numCache>
                <c:formatCode>General</c:formatCode>
                <c:ptCount val="44"/>
                <c:pt idx="0">
                  <c:v>4.0950695000000002E-2</c:v>
                </c:pt>
                <c:pt idx="1">
                  <c:v>4.4027359000000002E-2</c:v>
                </c:pt>
                <c:pt idx="2">
                  <c:v>2.7570648999999999E-2</c:v>
                </c:pt>
                <c:pt idx="3">
                  <c:v>0.10837527299999999</c:v>
                </c:pt>
                <c:pt idx="4">
                  <c:v>0</c:v>
                </c:pt>
                <c:pt idx="5">
                  <c:v>2.4123393E-2</c:v>
                </c:pt>
                <c:pt idx="6">
                  <c:v>2.8473470000000001E-2</c:v>
                </c:pt>
                <c:pt idx="7">
                  <c:v>2.1280678000000001E-2</c:v>
                </c:pt>
                <c:pt idx="8">
                  <c:v>8.8501721000000005E-2</c:v>
                </c:pt>
                <c:pt idx="9">
                  <c:v>0</c:v>
                </c:pt>
                <c:pt idx="10">
                  <c:v>9.6139109999999993E-3</c:v>
                </c:pt>
                <c:pt idx="11">
                  <c:v>1.1077111000000001E-2</c:v>
                </c:pt>
                <c:pt idx="12">
                  <c:v>8.6271460000000005E-3</c:v>
                </c:pt>
                <c:pt idx="13">
                  <c:v>2.6637425999999999E-2</c:v>
                </c:pt>
                <c:pt idx="14">
                  <c:v>0</c:v>
                </c:pt>
                <c:pt idx="15">
                  <c:v>7.4265608999999996E-2</c:v>
                </c:pt>
                <c:pt idx="16">
                  <c:v>8.0493215000000007E-2</c:v>
                </c:pt>
                <c:pt idx="17">
                  <c:v>5.8490747000000003E-2</c:v>
                </c:pt>
                <c:pt idx="18">
                  <c:v>0.12235557800000001</c:v>
                </c:pt>
                <c:pt idx="19">
                  <c:v>0</c:v>
                </c:pt>
                <c:pt idx="20">
                  <c:v>1.5111212000000001E-2</c:v>
                </c:pt>
                <c:pt idx="21">
                  <c:v>2.0368252999999999E-2</c:v>
                </c:pt>
                <c:pt idx="22">
                  <c:v>1.5900228999999998E-2</c:v>
                </c:pt>
                <c:pt idx="23">
                  <c:v>5.2002567E-2</c:v>
                </c:pt>
                <c:pt idx="24">
                  <c:v>0</c:v>
                </c:pt>
                <c:pt idx="25">
                  <c:v>1.0150558E-2</c:v>
                </c:pt>
                <c:pt idx="26">
                  <c:v>1.5777736000000001E-2</c:v>
                </c:pt>
                <c:pt idx="27">
                  <c:v>1.2371006E-2</c:v>
                </c:pt>
                <c:pt idx="28">
                  <c:v>3.9262314E-2</c:v>
                </c:pt>
                <c:pt idx="29">
                  <c:v>0</c:v>
                </c:pt>
                <c:pt idx="30">
                  <c:v>2.1265395999999999E-2</c:v>
                </c:pt>
                <c:pt idx="31">
                  <c:v>2.6041953999999999E-2</c:v>
                </c:pt>
                <c:pt idx="32">
                  <c:v>1.9277318000000002E-2</c:v>
                </c:pt>
                <c:pt idx="33">
                  <c:v>6.3840587000000004E-2</c:v>
                </c:pt>
                <c:pt idx="34">
                  <c:v>0</c:v>
                </c:pt>
                <c:pt idx="35">
                  <c:v>4.5458038999999999E-2</c:v>
                </c:pt>
                <c:pt idx="36">
                  <c:v>5.0629021000000003E-2</c:v>
                </c:pt>
                <c:pt idx="37">
                  <c:v>3.6503032999999997E-2</c:v>
                </c:pt>
                <c:pt idx="38">
                  <c:v>0.100491628</c:v>
                </c:pt>
                <c:pt idx="39">
                  <c:v>0</c:v>
                </c:pt>
                <c:pt idx="40">
                  <c:v>1.265351E-2</c:v>
                </c:pt>
                <c:pt idx="41">
                  <c:v>1.6349977000000002E-2</c:v>
                </c:pt>
                <c:pt idx="42">
                  <c:v>1.2234695E-2</c:v>
                </c:pt>
                <c:pt idx="43">
                  <c:v>3.5287766999999998E-2</c:v>
                </c:pt>
              </c:numCache>
            </c:numRef>
          </c:val>
          <c:extLst>
            <c:ext xmlns:c16="http://schemas.microsoft.com/office/drawing/2014/chart" uri="{C3380CC4-5D6E-409C-BE32-E72D297353CC}">
              <c16:uniqueId val="{00000003-50C6-409A-A986-3AB46FB4A6D4}"/>
            </c:ext>
          </c:extLst>
        </c:ser>
        <c:ser>
          <c:idx val="4"/>
          <c:order val="4"/>
          <c:tx>
            <c:strRef>
              <c:f>'runtime destribution'!$V$51</c:f>
              <c:strCache>
                <c:ptCount val="1"/>
                <c:pt idx="0">
                  <c:v>TotalTime_prune_g_cl</c:v>
                </c:pt>
              </c:strCache>
            </c:strRef>
          </c:tx>
          <c:spPr>
            <a:solidFill>
              <a:schemeClr val="accent5"/>
            </a:solidFill>
            <a:ln>
              <a:noFill/>
            </a:ln>
            <a:effectLst/>
          </c:spPr>
          <c:invertIfNegative val="0"/>
          <c:cat>
            <c:strRef>
              <c:f>'runtime destribution'!$Q$52:$Q$95</c:f>
              <c:strCache>
                <c:ptCount val="44"/>
                <c:pt idx="0">
                  <c:v>35_1</c:v>
                </c:pt>
                <c:pt idx="1">
                  <c:v>35_2</c:v>
                </c:pt>
                <c:pt idx="2">
                  <c:v>35_3</c:v>
                </c:pt>
                <c:pt idx="3">
                  <c:v>35_4</c:v>
                </c:pt>
                <c:pt idx="5">
                  <c:v>50_1</c:v>
                </c:pt>
                <c:pt idx="6">
                  <c:v>50_2</c:v>
                </c:pt>
                <c:pt idx="7">
                  <c:v>50_3</c:v>
                </c:pt>
                <c:pt idx="8">
                  <c:v>50_4</c:v>
                </c:pt>
                <c:pt idx="10">
                  <c:v>6_1</c:v>
                </c:pt>
                <c:pt idx="11">
                  <c:v>6_2</c:v>
                </c:pt>
                <c:pt idx="12">
                  <c:v>6_3</c:v>
                </c:pt>
                <c:pt idx="13">
                  <c:v>6_4</c:v>
                </c:pt>
                <c:pt idx="15">
                  <c:v>15_1</c:v>
                </c:pt>
                <c:pt idx="16">
                  <c:v>15_2</c:v>
                </c:pt>
                <c:pt idx="17">
                  <c:v>15_3</c:v>
                </c:pt>
                <c:pt idx="18">
                  <c:v>15_4</c:v>
                </c:pt>
                <c:pt idx="20">
                  <c:v>37_1</c:v>
                </c:pt>
                <c:pt idx="21">
                  <c:v>37_2</c:v>
                </c:pt>
                <c:pt idx="22">
                  <c:v>37_3</c:v>
                </c:pt>
                <c:pt idx="23">
                  <c:v>37_4</c:v>
                </c:pt>
                <c:pt idx="25">
                  <c:v>1_1</c:v>
                </c:pt>
                <c:pt idx="26">
                  <c:v>1_2</c:v>
                </c:pt>
                <c:pt idx="27">
                  <c:v>1_3</c:v>
                </c:pt>
                <c:pt idx="28">
                  <c:v>1_4</c:v>
                </c:pt>
                <c:pt idx="30">
                  <c:v>17_1</c:v>
                </c:pt>
                <c:pt idx="31">
                  <c:v>17_2</c:v>
                </c:pt>
                <c:pt idx="32">
                  <c:v>17_3</c:v>
                </c:pt>
                <c:pt idx="33">
                  <c:v>17_4</c:v>
                </c:pt>
                <c:pt idx="35">
                  <c:v>25_1</c:v>
                </c:pt>
                <c:pt idx="36">
                  <c:v>25_2</c:v>
                </c:pt>
                <c:pt idx="37">
                  <c:v>25_3</c:v>
                </c:pt>
                <c:pt idx="38">
                  <c:v>25_4</c:v>
                </c:pt>
                <c:pt idx="40">
                  <c:v>8_1</c:v>
                </c:pt>
                <c:pt idx="41">
                  <c:v>8_2</c:v>
                </c:pt>
                <c:pt idx="42">
                  <c:v>8_3</c:v>
                </c:pt>
                <c:pt idx="43">
                  <c:v>8_4</c:v>
                </c:pt>
              </c:strCache>
            </c:strRef>
          </c:cat>
          <c:val>
            <c:numRef>
              <c:f>'runtime destribution'!$V$52:$V$95</c:f>
              <c:numCache>
                <c:formatCode>General</c:formatCode>
                <c:ptCount val="44"/>
                <c:pt idx="0">
                  <c:v>6.1497748999999997E-2</c:v>
                </c:pt>
                <c:pt idx="1">
                  <c:v>6.2023216999999999E-2</c:v>
                </c:pt>
                <c:pt idx="2">
                  <c:v>4.6447492999999999E-2</c:v>
                </c:pt>
                <c:pt idx="3">
                  <c:v>4.6471072000000002E-2</c:v>
                </c:pt>
                <c:pt idx="4">
                  <c:v>0</c:v>
                </c:pt>
                <c:pt idx="5">
                  <c:v>8.0782146999999999E-2</c:v>
                </c:pt>
                <c:pt idx="6">
                  <c:v>8.0728969999999997E-2</c:v>
                </c:pt>
                <c:pt idx="7">
                  <c:v>5.3174793999999997E-2</c:v>
                </c:pt>
                <c:pt idx="8">
                  <c:v>5.3126140000000002E-2</c:v>
                </c:pt>
                <c:pt idx="9">
                  <c:v>0</c:v>
                </c:pt>
                <c:pt idx="10">
                  <c:v>5.4159370999999998E-2</c:v>
                </c:pt>
                <c:pt idx="11">
                  <c:v>5.3235068000000003E-2</c:v>
                </c:pt>
                <c:pt idx="12">
                  <c:v>2.2264072999999999E-2</c:v>
                </c:pt>
                <c:pt idx="13">
                  <c:v>2.1931084999999999E-2</c:v>
                </c:pt>
                <c:pt idx="14">
                  <c:v>0</c:v>
                </c:pt>
                <c:pt idx="15">
                  <c:v>7.3664366999999994E-2</c:v>
                </c:pt>
                <c:pt idx="16">
                  <c:v>7.3931936000000004E-2</c:v>
                </c:pt>
                <c:pt idx="17">
                  <c:v>5.2865282999999999E-2</c:v>
                </c:pt>
                <c:pt idx="18">
                  <c:v>5.2613453999999997E-2</c:v>
                </c:pt>
                <c:pt idx="19">
                  <c:v>0</c:v>
                </c:pt>
                <c:pt idx="20">
                  <c:v>4.3052952999999998E-2</c:v>
                </c:pt>
                <c:pt idx="21">
                  <c:v>4.2352107E-2</c:v>
                </c:pt>
                <c:pt idx="22">
                  <c:v>2.5406261999999999E-2</c:v>
                </c:pt>
                <c:pt idx="23">
                  <c:v>2.5363692E-2</c:v>
                </c:pt>
                <c:pt idx="24">
                  <c:v>0</c:v>
                </c:pt>
                <c:pt idx="25">
                  <c:v>5.1060120000000001E-2</c:v>
                </c:pt>
                <c:pt idx="26">
                  <c:v>5.3121679999999998E-2</c:v>
                </c:pt>
                <c:pt idx="27">
                  <c:v>3.2897982999999999E-2</c:v>
                </c:pt>
                <c:pt idx="28">
                  <c:v>3.2868674000000001E-2</c:v>
                </c:pt>
                <c:pt idx="29">
                  <c:v>0</c:v>
                </c:pt>
                <c:pt idx="30">
                  <c:v>5.7721705999999998E-2</c:v>
                </c:pt>
                <c:pt idx="31">
                  <c:v>5.7677005000000003E-2</c:v>
                </c:pt>
                <c:pt idx="32">
                  <c:v>3.0499594000000001E-2</c:v>
                </c:pt>
                <c:pt idx="33">
                  <c:v>3.0536778000000001E-2</c:v>
                </c:pt>
                <c:pt idx="34">
                  <c:v>0</c:v>
                </c:pt>
                <c:pt idx="35">
                  <c:v>4.5170762000000003E-2</c:v>
                </c:pt>
                <c:pt idx="36">
                  <c:v>4.5091476999999998E-2</c:v>
                </c:pt>
                <c:pt idx="37">
                  <c:v>3.0361349999999999E-2</c:v>
                </c:pt>
                <c:pt idx="38">
                  <c:v>3.0302384000000002E-2</c:v>
                </c:pt>
                <c:pt idx="39">
                  <c:v>0</c:v>
                </c:pt>
                <c:pt idx="40">
                  <c:v>5.1991669999999997E-2</c:v>
                </c:pt>
                <c:pt idx="41">
                  <c:v>5.2353987999999997E-2</c:v>
                </c:pt>
                <c:pt idx="42">
                  <c:v>2.4984721000000001E-2</c:v>
                </c:pt>
                <c:pt idx="43">
                  <c:v>2.4938355999999998E-2</c:v>
                </c:pt>
              </c:numCache>
            </c:numRef>
          </c:val>
          <c:extLst>
            <c:ext xmlns:c16="http://schemas.microsoft.com/office/drawing/2014/chart" uri="{C3380CC4-5D6E-409C-BE32-E72D297353CC}">
              <c16:uniqueId val="{00000004-50C6-409A-A986-3AB46FB4A6D4}"/>
            </c:ext>
          </c:extLst>
        </c:ser>
        <c:ser>
          <c:idx val="5"/>
          <c:order val="5"/>
          <c:tx>
            <c:strRef>
              <c:f>'runtime destribution'!$W$51</c:f>
              <c:strCache>
                <c:ptCount val="1"/>
                <c:pt idx="0">
                  <c:v>TotalTime_prune_open_gop</c:v>
                </c:pt>
              </c:strCache>
            </c:strRef>
          </c:tx>
          <c:spPr>
            <a:solidFill>
              <a:srgbClr val="92D050"/>
            </a:solidFill>
            <a:ln>
              <a:noFill/>
            </a:ln>
            <a:effectLst/>
          </c:spPr>
          <c:invertIfNegative val="0"/>
          <c:cat>
            <c:strRef>
              <c:f>'runtime destribution'!$Q$52:$Q$95</c:f>
              <c:strCache>
                <c:ptCount val="44"/>
                <c:pt idx="0">
                  <c:v>35_1</c:v>
                </c:pt>
                <c:pt idx="1">
                  <c:v>35_2</c:v>
                </c:pt>
                <c:pt idx="2">
                  <c:v>35_3</c:v>
                </c:pt>
                <c:pt idx="3">
                  <c:v>35_4</c:v>
                </c:pt>
                <c:pt idx="5">
                  <c:v>50_1</c:v>
                </c:pt>
                <c:pt idx="6">
                  <c:v>50_2</c:v>
                </c:pt>
                <c:pt idx="7">
                  <c:v>50_3</c:v>
                </c:pt>
                <c:pt idx="8">
                  <c:v>50_4</c:v>
                </c:pt>
                <c:pt idx="10">
                  <c:v>6_1</c:v>
                </c:pt>
                <c:pt idx="11">
                  <c:v>6_2</c:v>
                </c:pt>
                <c:pt idx="12">
                  <c:v>6_3</c:v>
                </c:pt>
                <c:pt idx="13">
                  <c:v>6_4</c:v>
                </c:pt>
                <c:pt idx="15">
                  <c:v>15_1</c:v>
                </c:pt>
                <c:pt idx="16">
                  <c:v>15_2</c:v>
                </c:pt>
                <c:pt idx="17">
                  <c:v>15_3</c:v>
                </c:pt>
                <c:pt idx="18">
                  <c:v>15_4</c:v>
                </c:pt>
                <c:pt idx="20">
                  <c:v>37_1</c:v>
                </c:pt>
                <c:pt idx="21">
                  <c:v>37_2</c:v>
                </c:pt>
                <c:pt idx="22">
                  <c:v>37_3</c:v>
                </c:pt>
                <c:pt idx="23">
                  <c:v>37_4</c:v>
                </c:pt>
                <c:pt idx="25">
                  <c:v>1_1</c:v>
                </c:pt>
                <c:pt idx="26">
                  <c:v>1_2</c:v>
                </c:pt>
                <c:pt idx="27">
                  <c:v>1_3</c:v>
                </c:pt>
                <c:pt idx="28">
                  <c:v>1_4</c:v>
                </c:pt>
                <c:pt idx="30">
                  <c:v>17_1</c:v>
                </c:pt>
                <c:pt idx="31">
                  <c:v>17_2</c:v>
                </c:pt>
                <c:pt idx="32">
                  <c:v>17_3</c:v>
                </c:pt>
                <c:pt idx="33">
                  <c:v>17_4</c:v>
                </c:pt>
                <c:pt idx="35">
                  <c:v>25_1</c:v>
                </c:pt>
                <c:pt idx="36">
                  <c:v>25_2</c:v>
                </c:pt>
                <c:pt idx="37">
                  <c:v>25_3</c:v>
                </c:pt>
                <c:pt idx="38">
                  <c:v>25_4</c:v>
                </c:pt>
                <c:pt idx="40">
                  <c:v>8_1</c:v>
                </c:pt>
                <c:pt idx="41">
                  <c:v>8_2</c:v>
                </c:pt>
                <c:pt idx="42">
                  <c:v>8_3</c:v>
                </c:pt>
                <c:pt idx="43">
                  <c:v>8_4</c:v>
                </c:pt>
              </c:strCache>
            </c:strRef>
          </c:cat>
          <c:val>
            <c:numRef>
              <c:f>'runtime destribution'!$W$52:$W$95</c:f>
              <c:numCache>
                <c:formatCode>General</c:formatCode>
                <c:ptCount val="44"/>
                <c:pt idx="0">
                  <c:v>4.3364195000000001E-2</c:v>
                </c:pt>
                <c:pt idx="1">
                  <c:v>0</c:v>
                </c:pt>
                <c:pt idx="2">
                  <c:v>0</c:v>
                </c:pt>
                <c:pt idx="3">
                  <c:v>0</c:v>
                </c:pt>
                <c:pt idx="4">
                  <c:v>0</c:v>
                </c:pt>
                <c:pt idx="5">
                  <c:v>5.3631711999999998E-2</c:v>
                </c:pt>
                <c:pt idx="6">
                  <c:v>0</c:v>
                </c:pt>
                <c:pt idx="7">
                  <c:v>0</c:v>
                </c:pt>
                <c:pt idx="8">
                  <c:v>0</c:v>
                </c:pt>
                <c:pt idx="9">
                  <c:v>0</c:v>
                </c:pt>
                <c:pt idx="10">
                  <c:v>0.147793013</c:v>
                </c:pt>
                <c:pt idx="11">
                  <c:v>0</c:v>
                </c:pt>
                <c:pt idx="12">
                  <c:v>0</c:v>
                </c:pt>
                <c:pt idx="13">
                  <c:v>0</c:v>
                </c:pt>
                <c:pt idx="14">
                  <c:v>0</c:v>
                </c:pt>
                <c:pt idx="15">
                  <c:v>8.7004578999999999E-2</c:v>
                </c:pt>
                <c:pt idx="16">
                  <c:v>0</c:v>
                </c:pt>
                <c:pt idx="17">
                  <c:v>0</c:v>
                </c:pt>
                <c:pt idx="18">
                  <c:v>0</c:v>
                </c:pt>
                <c:pt idx="19">
                  <c:v>0</c:v>
                </c:pt>
                <c:pt idx="20">
                  <c:v>7.3596024999999995E-2</c:v>
                </c:pt>
                <c:pt idx="21">
                  <c:v>0</c:v>
                </c:pt>
                <c:pt idx="22">
                  <c:v>0</c:v>
                </c:pt>
                <c:pt idx="23">
                  <c:v>0</c:v>
                </c:pt>
                <c:pt idx="24">
                  <c:v>0</c:v>
                </c:pt>
                <c:pt idx="25">
                  <c:v>7.7120334999999998E-2</c:v>
                </c:pt>
                <c:pt idx="26">
                  <c:v>0</c:v>
                </c:pt>
                <c:pt idx="27">
                  <c:v>0</c:v>
                </c:pt>
                <c:pt idx="28">
                  <c:v>0</c:v>
                </c:pt>
                <c:pt idx="29">
                  <c:v>0</c:v>
                </c:pt>
                <c:pt idx="30">
                  <c:v>0.13201132700000001</c:v>
                </c:pt>
                <c:pt idx="31">
                  <c:v>0</c:v>
                </c:pt>
                <c:pt idx="32">
                  <c:v>0</c:v>
                </c:pt>
                <c:pt idx="33">
                  <c:v>0</c:v>
                </c:pt>
                <c:pt idx="34">
                  <c:v>0</c:v>
                </c:pt>
                <c:pt idx="35">
                  <c:v>4.5196159999999999E-2</c:v>
                </c:pt>
                <c:pt idx="36">
                  <c:v>0</c:v>
                </c:pt>
                <c:pt idx="37">
                  <c:v>0</c:v>
                </c:pt>
                <c:pt idx="38">
                  <c:v>0</c:v>
                </c:pt>
                <c:pt idx="39">
                  <c:v>0</c:v>
                </c:pt>
                <c:pt idx="40">
                  <c:v>9.0856972999999994E-2</c:v>
                </c:pt>
                <c:pt idx="41">
                  <c:v>0</c:v>
                </c:pt>
                <c:pt idx="42">
                  <c:v>0</c:v>
                </c:pt>
                <c:pt idx="43">
                  <c:v>0</c:v>
                </c:pt>
              </c:numCache>
            </c:numRef>
          </c:val>
          <c:extLst>
            <c:ext xmlns:c16="http://schemas.microsoft.com/office/drawing/2014/chart" uri="{C3380CC4-5D6E-409C-BE32-E72D297353CC}">
              <c16:uniqueId val="{00000005-50C6-409A-A986-3AB46FB4A6D4}"/>
            </c:ext>
          </c:extLst>
        </c:ser>
        <c:ser>
          <c:idx val="6"/>
          <c:order val="6"/>
          <c:tx>
            <c:strRef>
              <c:f>'runtime destribution'!$X$51</c:f>
              <c:strCache>
                <c:ptCount val="1"/>
                <c:pt idx="0">
                  <c:v>TotalTime_prune_COSTS</c:v>
                </c:pt>
              </c:strCache>
            </c:strRef>
          </c:tx>
          <c:spPr>
            <a:solidFill>
              <a:srgbClr val="FF0000"/>
            </a:solidFill>
            <a:ln>
              <a:noFill/>
            </a:ln>
            <a:effectLst/>
          </c:spPr>
          <c:invertIfNegative val="0"/>
          <c:cat>
            <c:strRef>
              <c:f>'runtime destribution'!$Q$52:$Q$95</c:f>
              <c:strCache>
                <c:ptCount val="44"/>
                <c:pt idx="0">
                  <c:v>35_1</c:v>
                </c:pt>
                <c:pt idx="1">
                  <c:v>35_2</c:v>
                </c:pt>
                <c:pt idx="2">
                  <c:v>35_3</c:v>
                </c:pt>
                <c:pt idx="3">
                  <c:v>35_4</c:v>
                </c:pt>
                <c:pt idx="5">
                  <c:v>50_1</c:v>
                </c:pt>
                <c:pt idx="6">
                  <c:v>50_2</c:v>
                </c:pt>
                <c:pt idx="7">
                  <c:v>50_3</c:v>
                </c:pt>
                <c:pt idx="8">
                  <c:v>50_4</c:v>
                </c:pt>
                <c:pt idx="10">
                  <c:v>6_1</c:v>
                </c:pt>
                <c:pt idx="11">
                  <c:v>6_2</c:v>
                </c:pt>
                <c:pt idx="12">
                  <c:v>6_3</c:v>
                </c:pt>
                <c:pt idx="13">
                  <c:v>6_4</c:v>
                </c:pt>
                <c:pt idx="15">
                  <c:v>15_1</c:v>
                </c:pt>
                <c:pt idx="16">
                  <c:v>15_2</c:v>
                </c:pt>
                <c:pt idx="17">
                  <c:v>15_3</c:v>
                </c:pt>
                <c:pt idx="18">
                  <c:v>15_4</c:v>
                </c:pt>
                <c:pt idx="20">
                  <c:v>37_1</c:v>
                </c:pt>
                <c:pt idx="21">
                  <c:v>37_2</c:v>
                </c:pt>
                <c:pt idx="22">
                  <c:v>37_3</c:v>
                </c:pt>
                <c:pt idx="23">
                  <c:v>37_4</c:v>
                </c:pt>
                <c:pt idx="25">
                  <c:v>1_1</c:v>
                </c:pt>
                <c:pt idx="26">
                  <c:v>1_2</c:v>
                </c:pt>
                <c:pt idx="27">
                  <c:v>1_3</c:v>
                </c:pt>
                <c:pt idx="28">
                  <c:v>1_4</c:v>
                </c:pt>
                <c:pt idx="30">
                  <c:v>17_1</c:v>
                </c:pt>
                <c:pt idx="31">
                  <c:v>17_2</c:v>
                </c:pt>
                <c:pt idx="32">
                  <c:v>17_3</c:v>
                </c:pt>
                <c:pt idx="33">
                  <c:v>17_4</c:v>
                </c:pt>
                <c:pt idx="35">
                  <c:v>25_1</c:v>
                </c:pt>
                <c:pt idx="36">
                  <c:v>25_2</c:v>
                </c:pt>
                <c:pt idx="37">
                  <c:v>25_3</c:v>
                </c:pt>
                <c:pt idx="38">
                  <c:v>25_4</c:v>
                </c:pt>
                <c:pt idx="40">
                  <c:v>8_1</c:v>
                </c:pt>
                <c:pt idx="41">
                  <c:v>8_2</c:v>
                </c:pt>
                <c:pt idx="42">
                  <c:v>8_3</c:v>
                </c:pt>
                <c:pt idx="43">
                  <c:v>8_4</c:v>
                </c:pt>
              </c:strCache>
            </c:strRef>
          </c:cat>
          <c:val>
            <c:numRef>
              <c:f>'runtime destribution'!$X$52:$X$95</c:f>
              <c:numCache>
                <c:formatCode>General</c:formatCode>
                <c:ptCount val="44"/>
                <c:pt idx="0">
                  <c:v>4.4883129999999999E-3</c:v>
                </c:pt>
                <c:pt idx="1">
                  <c:v>4.4714919999999997E-3</c:v>
                </c:pt>
                <c:pt idx="2">
                  <c:v>4.5272539999999997E-3</c:v>
                </c:pt>
                <c:pt idx="3">
                  <c:v>4.4816680000000003E-3</c:v>
                </c:pt>
                <c:pt idx="4">
                  <c:v>0</c:v>
                </c:pt>
                <c:pt idx="5">
                  <c:v>1.027736E-3</c:v>
                </c:pt>
                <c:pt idx="6">
                  <c:v>1.02513E-3</c:v>
                </c:pt>
                <c:pt idx="7">
                  <c:v>1.0421269999999999E-3</c:v>
                </c:pt>
                <c:pt idx="8">
                  <c:v>1.0398060000000001E-3</c:v>
                </c:pt>
                <c:pt idx="9">
                  <c:v>0</c:v>
                </c:pt>
                <c:pt idx="10">
                  <c:v>6.25295E-4</c:v>
                </c:pt>
                <c:pt idx="11">
                  <c:v>6.2464400000000005E-4</c:v>
                </c:pt>
                <c:pt idx="12">
                  <c:v>6.3153500000000002E-4</c:v>
                </c:pt>
                <c:pt idx="13">
                  <c:v>6.3239199999999996E-4</c:v>
                </c:pt>
                <c:pt idx="14">
                  <c:v>0</c:v>
                </c:pt>
                <c:pt idx="15">
                  <c:v>1.383778E-3</c:v>
                </c:pt>
                <c:pt idx="16">
                  <c:v>1.3772840000000001E-3</c:v>
                </c:pt>
                <c:pt idx="17">
                  <c:v>1.4087290000000001E-3</c:v>
                </c:pt>
                <c:pt idx="18">
                  <c:v>1.397779E-3</c:v>
                </c:pt>
                <c:pt idx="19">
                  <c:v>0</c:v>
                </c:pt>
                <c:pt idx="20">
                  <c:v>5.0675700000000004E-4</c:v>
                </c:pt>
                <c:pt idx="21">
                  <c:v>5.05095E-4</c:v>
                </c:pt>
                <c:pt idx="22">
                  <c:v>5.1197099999999995E-4</c:v>
                </c:pt>
                <c:pt idx="23">
                  <c:v>5.0982600000000001E-4</c:v>
                </c:pt>
                <c:pt idx="24">
                  <c:v>0</c:v>
                </c:pt>
                <c:pt idx="25">
                  <c:v>2.322415E-3</c:v>
                </c:pt>
                <c:pt idx="26">
                  <c:v>2.3161420000000002E-3</c:v>
                </c:pt>
                <c:pt idx="27">
                  <c:v>2.3507430000000002E-3</c:v>
                </c:pt>
                <c:pt idx="28">
                  <c:v>2.3461979999999999E-3</c:v>
                </c:pt>
                <c:pt idx="29">
                  <c:v>0</c:v>
                </c:pt>
                <c:pt idx="30">
                  <c:v>3.8895100000000001E-4</c:v>
                </c:pt>
                <c:pt idx="31">
                  <c:v>3.8803299999999998E-4</c:v>
                </c:pt>
                <c:pt idx="32">
                  <c:v>3.91061E-4</c:v>
                </c:pt>
                <c:pt idx="33">
                  <c:v>3.8874100000000001E-4</c:v>
                </c:pt>
                <c:pt idx="34">
                  <c:v>0</c:v>
                </c:pt>
                <c:pt idx="35">
                  <c:v>3.2437900000000002E-4</c:v>
                </c:pt>
                <c:pt idx="36">
                  <c:v>3.2221399999999997E-4</c:v>
                </c:pt>
                <c:pt idx="37">
                  <c:v>3.2869699999999997E-4</c:v>
                </c:pt>
                <c:pt idx="38">
                  <c:v>3.2834599999999998E-4</c:v>
                </c:pt>
                <c:pt idx="39">
                  <c:v>0</c:v>
                </c:pt>
                <c:pt idx="40">
                  <c:v>6.1796300000000002E-4</c:v>
                </c:pt>
                <c:pt idx="41">
                  <c:v>6.1567499999999999E-4</c:v>
                </c:pt>
                <c:pt idx="42">
                  <c:v>6.2925199999999996E-4</c:v>
                </c:pt>
                <c:pt idx="43">
                  <c:v>6.2401199999999996E-4</c:v>
                </c:pt>
              </c:numCache>
            </c:numRef>
          </c:val>
          <c:extLst>
            <c:ext xmlns:c16="http://schemas.microsoft.com/office/drawing/2014/chart" uri="{C3380CC4-5D6E-409C-BE32-E72D297353CC}">
              <c16:uniqueId val="{00000006-50C6-409A-A986-3AB46FB4A6D4}"/>
            </c:ext>
          </c:extLst>
        </c:ser>
        <c:dLbls>
          <c:showLegendKey val="0"/>
          <c:showVal val="0"/>
          <c:showCatName val="0"/>
          <c:showSerName val="0"/>
          <c:showPercent val="0"/>
          <c:showBubbleSize val="0"/>
        </c:dLbls>
        <c:gapWidth val="7"/>
        <c:overlap val="100"/>
        <c:axId val="1538877472"/>
        <c:axId val="1538870272"/>
      </c:barChart>
      <c:catAx>
        <c:axId val="153887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870272"/>
        <c:crosses val="autoZero"/>
        <c:auto val="1"/>
        <c:lblAlgn val="ctr"/>
        <c:lblOffset val="100"/>
        <c:noMultiLvlLbl val="0"/>
      </c:catAx>
      <c:valAx>
        <c:axId val="153887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877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Relative Label Lifecycle (Algo 1 Baseline)</a:t>
            </a:r>
            <a:endParaRPr lang="en-US"/>
          </a:p>
        </c:rich>
      </c:tx>
      <c:layout>
        <c:manualLayout>
          <c:xMode val="edge"/>
          <c:yMode val="edge"/>
          <c:x val="0.40696526570542318"/>
          <c:y val="2.98919987626259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'labels data'!$C$50</c:f>
              <c:strCache>
                <c:ptCount val="1"/>
                <c:pt idx="0">
                  <c:v>LabelsExpanded</c:v>
                </c:pt>
              </c:strCache>
            </c:strRef>
          </c:tx>
          <c:spPr>
            <a:solidFill>
              <a:schemeClr val="accent1"/>
            </a:solidFill>
            <a:ln>
              <a:noFill/>
            </a:ln>
            <a:effectLst/>
          </c:spPr>
          <c:invertIfNegative val="0"/>
          <c:cat>
            <c:strRef>
              <c:f>'labels data'!$B$51:$B$94</c:f>
              <c:strCache>
                <c:ptCount val="44"/>
                <c:pt idx="0">
                  <c:v>35_1</c:v>
                </c:pt>
                <c:pt idx="1">
                  <c:v>35_2</c:v>
                </c:pt>
                <c:pt idx="2">
                  <c:v>35_3</c:v>
                </c:pt>
                <c:pt idx="3">
                  <c:v>35_4</c:v>
                </c:pt>
                <c:pt idx="5">
                  <c:v>50_1</c:v>
                </c:pt>
                <c:pt idx="6">
                  <c:v>50_2</c:v>
                </c:pt>
                <c:pt idx="7">
                  <c:v>50_3</c:v>
                </c:pt>
                <c:pt idx="8">
                  <c:v>50_4</c:v>
                </c:pt>
                <c:pt idx="10">
                  <c:v>6_1</c:v>
                </c:pt>
                <c:pt idx="11">
                  <c:v>6_2</c:v>
                </c:pt>
                <c:pt idx="12">
                  <c:v>6_3</c:v>
                </c:pt>
                <c:pt idx="13">
                  <c:v>6_4</c:v>
                </c:pt>
                <c:pt idx="15">
                  <c:v>15_1</c:v>
                </c:pt>
                <c:pt idx="16">
                  <c:v>15_2</c:v>
                </c:pt>
                <c:pt idx="17">
                  <c:v>15_3</c:v>
                </c:pt>
                <c:pt idx="18">
                  <c:v>15_4</c:v>
                </c:pt>
                <c:pt idx="20">
                  <c:v>37_1</c:v>
                </c:pt>
                <c:pt idx="21">
                  <c:v>37_2</c:v>
                </c:pt>
                <c:pt idx="22">
                  <c:v>37_3</c:v>
                </c:pt>
                <c:pt idx="23">
                  <c:v>37_4</c:v>
                </c:pt>
                <c:pt idx="25">
                  <c:v>1_1</c:v>
                </c:pt>
                <c:pt idx="26">
                  <c:v>1_2</c:v>
                </c:pt>
                <c:pt idx="27">
                  <c:v>1_3</c:v>
                </c:pt>
                <c:pt idx="28">
                  <c:v>1_4</c:v>
                </c:pt>
                <c:pt idx="30">
                  <c:v>17_1</c:v>
                </c:pt>
                <c:pt idx="31">
                  <c:v>17_2</c:v>
                </c:pt>
                <c:pt idx="32">
                  <c:v>17_3</c:v>
                </c:pt>
                <c:pt idx="33">
                  <c:v>17_4</c:v>
                </c:pt>
                <c:pt idx="35">
                  <c:v>25_1</c:v>
                </c:pt>
                <c:pt idx="36">
                  <c:v>25_2</c:v>
                </c:pt>
                <c:pt idx="37">
                  <c:v>25_3</c:v>
                </c:pt>
                <c:pt idx="38">
                  <c:v>25_4</c:v>
                </c:pt>
                <c:pt idx="40">
                  <c:v>8_1</c:v>
                </c:pt>
                <c:pt idx="41">
                  <c:v>8_2</c:v>
                </c:pt>
                <c:pt idx="42">
                  <c:v>8_3</c:v>
                </c:pt>
                <c:pt idx="43">
                  <c:v>8_4</c:v>
                </c:pt>
              </c:strCache>
            </c:strRef>
          </c:cat>
          <c:val>
            <c:numRef>
              <c:f>'labels data'!$C$51:$C$94</c:f>
              <c:numCache>
                <c:formatCode>General</c:formatCode>
                <c:ptCount val="44"/>
                <c:pt idx="0">
                  <c:v>0.33688938000000002</c:v>
                </c:pt>
                <c:pt idx="1">
                  <c:v>0.33688938000000002</c:v>
                </c:pt>
                <c:pt idx="2">
                  <c:v>0.33688938000000002</c:v>
                </c:pt>
                <c:pt idx="3">
                  <c:v>0.33688938000000002</c:v>
                </c:pt>
                <c:pt idx="4">
                  <c:v>0</c:v>
                </c:pt>
                <c:pt idx="5">
                  <c:v>0.33264685300000002</c:v>
                </c:pt>
                <c:pt idx="6">
                  <c:v>0.33264685300000002</c:v>
                </c:pt>
                <c:pt idx="7">
                  <c:v>0.33264685300000002</c:v>
                </c:pt>
                <c:pt idx="8">
                  <c:v>0.33264685300000002</c:v>
                </c:pt>
                <c:pt idx="9">
                  <c:v>0</c:v>
                </c:pt>
                <c:pt idx="10">
                  <c:v>0.292271846</c:v>
                </c:pt>
                <c:pt idx="11">
                  <c:v>0.292271846</c:v>
                </c:pt>
                <c:pt idx="12">
                  <c:v>0.292271846</c:v>
                </c:pt>
                <c:pt idx="13">
                  <c:v>0.292271846</c:v>
                </c:pt>
                <c:pt idx="14">
                  <c:v>0</c:v>
                </c:pt>
                <c:pt idx="15">
                  <c:v>0.38273115800000002</c:v>
                </c:pt>
                <c:pt idx="16">
                  <c:v>0.38273115800000002</c:v>
                </c:pt>
                <c:pt idx="17">
                  <c:v>0.38273115800000002</c:v>
                </c:pt>
                <c:pt idx="18">
                  <c:v>0.38273115800000002</c:v>
                </c:pt>
                <c:pt idx="19">
                  <c:v>0</c:v>
                </c:pt>
                <c:pt idx="20">
                  <c:v>0.32788404399999999</c:v>
                </c:pt>
                <c:pt idx="21">
                  <c:v>0.32788404399999999</c:v>
                </c:pt>
                <c:pt idx="22">
                  <c:v>0.32788404399999999</c:v>
                </c:pt>
                <c:pt idx="23">
                  <c:v>0.32788404399999999</c:v>
                </c:pt>
                <c:pt idx="24">
                  <c:v>0</c:v>
                </c:pt>
                <c:pt idx="25">
                  <c:v>0.319550689</c:v>
                </c:pt>
                <c:pt idx="26">
                  <c:v>0.319550689</c:v>
                </c:pt>
                <c:pt idx="27">
                  <c:v>0.319550689</c:v>
                </c:pt>
                <c:pt idx="28">
                  <c:v>0.319550689</c:v>
                </c:pt>
                <c:pt idx="29">
                  <c:v>0</c:v>
                </c:pt>
                <c:pt idx="30">
                  <c:v>0.29799281399999999</c:v>
                </c:pt>
                <c:pt idx="31">
                  <c:v>0.29799281399999999</c:v>
                </c:pt>
                <c:pt idx="32">
                  <c:v>0.29799281399999999</c:v>
                </c:pt>
                <c:pt idx="33">
                  <c:v>0.29799281399999999</c:v>
                </c:pt>
                <c:pt idx="34">
                  <c:v>0</c:v>
                </c:pt>
                <c:pt idx="35">
                  <c:v>0.32959561799999998</c:v>
                </c:pt>
                <c:pt idx="36">
                  <c:v>0.32959561799999998</c:v>
                </c:pt>
                <c:pt idx="37">
                  <c:v>0.32959561799999998</c:v>
                </c:pt>
                <c:pt idx="38">
                  <c:v>0.32959561799999998</c:v>
                </c:pt>
                <c:pt idx="39">
                  <c:v>0</c:v>
                </c:pt>
                <c:pt idx="40">
                  <c:v>0.322900258</c:v>
                </c:pt>
                <c:pt idx="41">
                  <c:v>0.322900258</c:v>
                </c:pt>
                <c:pt idx="42">
                  <c:v>0.322900258</c:v>
                </c:pt>
                <c:pt idx="43">
                  <c:v>0.322900258</c:v>
                </c:pt>
              </c:numCache>
            </c:numRef>
          </c:val>
          <c:extLst>
            <c:ext xmlns:c16="http://schemas.microsoft.com/office/drawing/2014/chart" uri="{C3380CC4-5D6E-409C-BE32-E72D297353CC}">
              <c16:uniqueId val="{00000000-B640-488B-A93D-72BF418AC4B5}"/>
            </c:ext>
          </c:extLst>
        </c:ser>
        <c:ser>
          <c:idx val="1"/>
          <c:order val="1"/>
          <c:tx>
            <c:strRef>
              <c:f>'labels data'!$D$50</c:f>
              <c:strCache>
                <c:ptCount val="1"/>
                <c:pt idx="0">
                  <c:v>Extracted - Expanded</c:v>
                </c:pt>
              </c:strCache>
            </c:strRef>
          </c:tx>
          <c:spPr>
            <a:solidFill>
              <a:schemeClr val="accent2"/>
            </a:solidFill>
            <a:ln>
              <a:noFill/>
            </a:ln>
            <a:effectLst/>
          </c:spPr>
          <c:invertIfNegative val="0"/>
          <c:cat>
            <c:strRef>
              <c:f>'labels data'!$B$51:$B$94</c:f>
              <c:strCache>
                <c:ptCount val="44"/>
                <c:pt idx="0">
                  <c:v>35_1</c:v>
                </c:pt>
                <c:pt idx="1">
                  <c:v>35_2</c:v>
                </c:pt>
                <c:pt idx="2">
                  <c:v>35_3</c:v>
                </c:pt>
                <c:pt idx="3">
                  <c:v>35_4</c:v>
                </c:pt>
                <c:pt idx="5">
                  <c:v>50_1</c:v>
                </c:pt>
                <c:pt idx="6">
                  <c:v>50_2</c:v>
                </c:pt>
                <c:pt idx="7">
                  <c:v>50_3</c:v>
                </c:pt>
                <c:pt idx="8">
                  <c:v>50_4</c:v>
                </c:pt>
                <c:pt idx="10">
                  <c:v>6_1</c:v>
                </c:pt>
                <c:pt idx="11">
                  <c:v>6_2</c:v>
                </c:pt>
                <c:pt idx="12">
                  <c:v>6_3</c:v>
                </c:pt>
                <c:pt idx="13">
                  <c:v>6_4</c:v>
                </c:pt>
                <c:pt idx="15">
                  <c:v>15_1</c:v>
                </c:pt>
                <c:pt idx="16">
                  <c:v>15_2</c:v>
                </c:pt>
                <c:pt idx="17">
                  <c:v>15_3</c:v>
                </c:pt>
                <c:pt idx="18">
                  <c:v>15_4</c:v>
                </c:pt>
                <c:pt idx="20">
                  <c:v>37_1</c:v>
                </c:pt>
                <c:pt idx="21">
                  <c:v>37_2</c:v>
                </c:pt>
                <c:pt idx="22">
                  <c:v>37_3</c:v>
                </c:pt>
                <c:pt idx="23">
                  <c:v>37_4</c:v>
                </c:pt>
                <c:pt idx="25">
                  <c:v>1_1</c:v>
                </c:pt>
                <c:pt idx="26">
                  <c:v>1_2</c:v>
                </c:pt>
                <c:pt idx="27">
                  <c:v>1_3</c:v>
                </c:pt>
                <c:pt idx="28">
                  <c:v>1_4</c:v>
                </c:pt>
                <c:pt idx="30">
                  <c:v>17_1</c:v>
                </c:pt>
                <c:pt idx="31">
                  <c:v>17_2</c:v>
                </c:pt>
                <c:pt idx="32">
                  <c:v>17_3</c:v>
                </c:pt>
                <c:pt idx="33">
                  <c:v>17_4</c:v>
                </c:pt>
                <c:pt idx="35">
                  <c:v>25_1</c:v>
                </c:pt>
                <c:pt idx="36">
                  <c:v>25_2</c:v>
                </c:pt>
                <c:pt idx="37">
                  <c:v>25_3</c:v>
                </c:pt>
                <c:pt idx="38">
                  <c:v>25_4</c:v>
                </c:pt>
                <c:pt idx="40">
                  <c:v>8_1</c:v>
                </c:pt>
                <c:pt idx="41">
                  <c:v>8_2</c:v>
                </c:pt>
                <c:pt idx="42">
                  <c:v>8_3</c:v>
                </c:pt>
                <c:pt idx="43">
                  <c:v>8_4</c:v>
                </c:pt>
              </c:strCache>
            </c:strRef>
          </c:cat>
          <c:val>
            <c:numRef>
              <c:f>'labels data'!$D$51:$D$94</c:f>
              <c:numCache>
                <c:formatCode>General</c:formatCode>
                <c:ptCount val="44"/>
                <c:pt idx="0">
                  <c:v>0</c:v>
                </c:pt>
                <c:pt idx="1">
                  <c:v>1.3327359E-2</c:v>
                </c:pt>
                <c:pt idx="2">
                  <c:v>3.1041597000000001E-2</c:v>
                </c:pt>
                <c:pt idx="3">
                  <c:v>0.66297099000000004</c:v>
                </c:pt>
                <c:pt idx="4">
                  <c:v>0</c:v>
                </c:pt>
                <c:pt idx="5">
                  <c:v>0</c:v>
                </c:pt>
                <c:pt idx="6">
                  <c:v>2.8345969999999999E-3</c:v>
                </c:pt>
                <c:pt idx="7">
                  <c:v>3.3362823E-2</c:v>
                </c:pt>
                <c:pt idx="8">
                  <c:v>0.66348207000000003</c:v>
                </c:pt>
                <c:pt idx="9">
                  <c:v>0</c:v>
                </c:pt>
                <c:pt idx="10">
                  <c:v>0</c:v>
                </c:pt>
                <c:pt idx="11">
                  <c:v>1.6338677999999999E-2</c:v>
                </c:pt>
                <c:pt idx="12">
                  <c:v>6.4715522999999997E-2</c:v>
                </c:pt>
                <c:pt idx="13">
                  <c:v>0.70525025699999999</c:v>
                </c:pt>
                <c:pt idx="14">
                  <c:v>0</c:v>
                </c:pt>
                <c:pt idx="15">
                  <c:v>0</c:v>
                </c:pt>
                <c:pt idx="16">
                  <c:v>1.1739575E-2</c:v>
                </c:pt>
                <c:pt idx="17">
                  <c:v>4.414208E-2</c:v>
                </c:pt>
                <c:pt idx="18">
                  <c:v>0.61336423100000004</c:v>
                </c:pt>
                <c:pt idx="19">
                  <c:v>0</c:v>
                </c:pt>
                <c:pt idx="20">
                  <c:v>0</c:v>
                </c:pt>
                <c:pt idx="21">
                  <c:v>1.090955E-2</c:v>
                </c:pt>
                <c:pt idx="22">
                  <c:v>4.6214849000000002E-2</c:v>
                </c:pt>
                <c:pt idx="23">
                  <c:v>0.66478238300000003</c:v>
                </c:pt>
                <c:pt idx="24">
                  <c:v>0</c:v>
                </c:pt>
                <c:pt idx="25">
                  <c:v>0</c:v>
                </c:pt>
                <c:pt idx="26">
                  <c:v>1.3492960999999999E-2</c:v>
                </c:pt>
                <c:pt idx="27">
                  <c:v>4.8362387999999999E-2</c:v>
                </c:pt>
                <c:pt idx="28">
                  <c:v>0.67572668899999999</c:v>
                </c:pt>
                <c:pt idx="29">
                  <c:v>0</c:v>
                </c:pt>
                <c:pt idx="30">
                  <c:v>0</c:v>
                </c:pt>
                <c:pt idx="31">
                  <c:v>9.2397620000000003E-3</c:v>
                </c:pt>
                <c:pt idx="32">
                  <c:v>4.6907401000000001E-2</c:v>
                </c:pt>
                <c:pt idx="33">
                  <c:v>0.70051435699999998</c:v>
                </c:pt>
                <c:pt idx="34">
                  <c:v>0</c:v>
                </c:pt>
                <c:pt idx="35">
                  <c:v>0</c:v>
                </c:pt>
                <c:pt idx="36">
                  <c:v>3.287884E-3</c:v>
                </c:pt>
                <c:pt idx="37">
                  <c:v>3.9912414E-2</c:v>
                </c:pt>
                <c:pt idx="38">
                  <c:v>0.66602399899999998</c:v>
                </c:pt>
                <c:pt idx="39">
                  <c:v>0</c:v>
                </c:pt>
                <c:pt idx="40">
                  <c:v>0</c:v>
                </c:pt>
                <c:pt idx="41">
                  <c:v>6.0070829999999999E-3</c:v>
                </c:pt>
                <c:pt idx="42">
                  <c:v>3.0089777000000002E-2</c:v>
                </c:pt>
                <c:pt idx="43">
                  <c:v>0.67503760099999999</c:v>
                </c:pt>
              </c:numCache>
            </c:numRef>
          </c:val>
          <c:extLst>
            <c:ext xmlns:c16="http://schemas.microsoft.com/office/drawing/2014/chart" uri="{C3380CC4-5D6E-409C-BE32-E72D297353CC}">
              <c16:uniqueId val="{00000001-B640-488B-A93D-72BF418AC4B5}"/>
            </c:ext>
          </c:extLst>
        </c:ser>
        <c:ser>
          <c:idx val="2"/>
          <c:order val="2"/>
          <c:tx>
            <c:strRef>
              <c:f>'labels data'!$E$50</c:f>
              <c:strCache>
                <c:ptCount val="1"/>
                <c:pt idx="0">
                  <c:v>Inserted - Extracted</c:v>
                </c:pt>
              </c:strCache>
            </c:strRef>
          </c:tx>
          <c:spPr>
            <a:solidFill>
              <a:schemeClr val="accent3"/>
            </a:solidFill>
            <a:ln>
              <a:noFill/>
            </a:ln>
            <a:effectLst/>
          </c:spPr>
          <c:invertIfNegative val="0"/>
          <c:cat>
            <c:strRef>
              <c:f>'labels data'!$B$51:$B$94</c:f>
              <c:strCache>
                <c:ptCount val="44"/>
                <c:pt idx="0">
                  <c:v>35_1</c:v>
                </c:pt>
                <c:pt idx="1">
                  <c:v>35_2</c:v>
                </c:pt>
                <c:pt idx="2">
                  <c:v>35_3</c:v>
                </c:pt>
                <c:pt idx="3">
                  <c:v>35_4</c:v>
                </c:pt>
                <c:pt idx="5">
                  <c:v>50_1</c:v>
                </c:pt>
                <c:pt idx="6">
                  <c:v>50_2</c:v>
                </c:pt>
                <c:pt idx="7">
                  <c:v>50_3</c:v>
                </c:pt>
                <c:pt idx="8">
                  <c:v>50_4</c:v>
                </c:pt>
                <c:pt idx="10">
                  <c:v>6_1</c:v>
                </c:pt>
                <c:pt idx="11">
                  <c:v>6_2</c:v>
                </c:pt>
                <c:pt idx="12">
                  <c:v>6_3</c:v>
                </c:pt>
                <c:pt idx="13">
                  <c:v>6_4</c:v>
                </c:pt>
                <c:pt idx="15">
                  <c:v>15_1</c:v>
                </c:pt>
                <c:pt idx="16">
                  <c:v>15_2</c:v>
                </c:pt>
                <c:pt idx="17">
                  <c:v>15_3</c:v>
                </c:pt>
                <c:pt idx="18">
                  <c:v>15_4</c:v>
                </c:pt>
                <c:pt idx="20">
                  <c:v>37_1</c:v>
                </c:pt>
                <c:pt idx="21">
                  <c:v>37_2</c:v>
                </c:pt>
                <c:pt idx="22">
                  <c:v>37_3</c:v>
                </c:pt>
                <c:pt idx="23">
                  <c:v>37_4</c:v>
                </c:pt>
                <c:pt idx="25">
                  <c:v>1_1</c:v>
                </c:pt>
                <c:pt idx="26">
                  <c:v>1_2</c:v>
                </c:pt>
                <c:pt idx="27">
                  <c:v>1_3</c:v>
                </c:pt>
                <c:pt idx="28">
                  <c:v>1_4</c:v>
                </c:pt>
                <c:pt idx="30">
                  <c:v>17_1</c:v>
                </c:pt>
                <c:pt idx="31">
                  <c:v>17_2</c:v>
                </c:pt>
                <c:pt idx="32">
                  <c:v>17_3</c:v>
                </c:pt>
                <c:pt idx="33">
                  <c:v>17_4</c:v>
                </c:pt>
                <c:pt idx="35">
                  <c:v>25_1</c:v>
                </c:pt>
                <c:pt idx="36">
                  <c:v>25_2</c:v>
                </c:pt>
                <c:pt idx="37">
                  <c:v>25_3</c:v>
                </c:pt>
                <c:pt idx="38">
                  <c:v>25_4</c:v>
                </c:pt>
                <c:pt idx="40">
                  <c:v>8_1</c:v>
                </c:pt>
                <c:pt idx="41">
                  <c:v>8_2</c:v>
                </c:pt>
                <c:pt idx="42">
                  <c:v>8_3</c:v>
                </c:pt>
                <c:pt idx="43">
                  <c:v>8_4</c:v>
                </c:pt>
              </c:strCache>
            </c:strRef>
          </c:cat>
          <c:val>
            <c:numRef>
              <c:f>'labels data'!$E$51:$E$94</c:f>
              <c:numCache>
                <c:formatCode>General</c:formatCode>
                <c:ptCount val="44"/>
                <c:pt idx="0">
                  <c:v>2.5225075E-2</c:v>
                </c:pt>
                <c:pt idx="1">
                  <c:v>1.1897715999999999E-2</c:v>
                </c:pt>
                <c:pt idx="2">
                  <c:v>6.8773E-5</c:v>
                </c:pt>
                <c:pt idx="3">
                  <c:v>1.3962999999999999E-4</c:v>
                </c:pt>
                <c:pt idx="4">
                  <c:v>0</c:v>
                </c:pt>
                <c:pt idx="5">
                  <c:v>2.2423469000000001E-2</c:v>
                </c:pt>
                <c:pt idx="6">
                  <c:v>1.9588872E-2</c:v>
                </c:pt>
                <c:pt idx="7">
                  <c:v>1.6588040000000001E-3</c:v>
                </c:pt>
                <c:pt idx="8">
                  <c:v>3.8710770000000001E-3</c:v>
                </c:pt>
                <c:pt idx="9">
                  <c:v>0</c:v>
                </c:pt>
                <c:pt idx="10">
                  <c:v>4.8104682000000003E-2</c:v>
                </c:pt>
                <c:pt idx="11">
                  <c:v>3.1766005E-2</c:v>
                </c:pt>
                <c:pt idx="12">
                  <c:v>9.7513899999999998E-4</c:v>
                </c:pt>
                <c:pt idx="13">
                  <c:v>2.4778970000000002E-3</c:v>
                </c:pt>
                <c:pt idx="14">
                  <c:v>0</c:v>
                </c:pt>
                <c:pt idx="15">
                  <c:v>2.8614249000000001E-2</c:v>
                </c:pt>
                <c:pt idx="16">
                  <c:v>1.6874673999999999E-2</c:v>
                </c:pt>
                <c:pt idx="17">
                  <c:v>1.7026039999999999E-3</c:v>
                </c:pt>
                <c:pt idx="18">
                  <c:v>3.9046110000000001E-3</c:v>
                </c:pt>
                <c:pt idx="19">
                  <c:v>0</c:v>
                </c:pt>
                <c:pt idx="20">
                  <c:v>3.6931290999999998E-2</c:v>
                </c:pt>
                <c:pt idx="21">
                  <c:v>2.6021741000000001E-2</c:v>
                </c:pt>
                <c:pt idx="22">
                  <c:v>3.2517100000000001E-3</c:v>
                </c:pt>
                <c:pt idx="23">
                  <c:v>7.3335730000000003E-3</c:v>
                </c:pt>
                <c:pt idx="24">
                  <c:v>0</c:v>
                </c:pt>
                <c:pt idx="25">
                  <c:v>3.4143501999999999E-2</c:v>
                </c:pt>
                <c:pt idx="26">
                  <c:v>2.0650541000000001E-2</c:v>
                </c:pt>
                <c:pt idx="27">
                  <c:v>1.0064099999999999E-3</c:v>
                </c:pt>
                <c:pt idx="28">
                  <c:v>4.7226220000000001E-3</c:v>
                </c:pt>
                <c:pt idx="29">
                  <c:v>0</c:v>
                </c:pt>
                <c:pt idx="30">
                  <c:v>3.3078859000000002E-2</c:v>
                </c:pt>
                <c:pt idx="31">
                  <c:v>2.3839097E-2</c:v>
                </c:pt>
                <c:pt idx="32">
                  <c:v>5.4111899999999995E-4</c:v>
                </c:pt>
                <c:pt idx="33">
                  <c:v>1.4928299999999999E-3</c:v>
                </c:pt>
                <c:pt idx="34">
                  <c:v>0</c:v>
                </c:pt>
                <c:pt idx="35">
                  <c:v>2.5187609E-2</c:v>
                </c:pt>
                <c:pt idx="36">
                  <c:v>2.1899724999999998E-2</c:v>
                </c:pt>
                <c:pt idx="37">
                  <c:v>1.793764E-3</c:v>
                </c:pt>
                <c:pt idx="38">
                  <c:v>4.3803820000000004E-3</c:v>
                </c:pt>
                <c:pt idx="39">
                  <c:v>0</c:v>
                </c:pt>
                <c:pt idx="40">
                  <c:v>2.0785001000000001E-2</c:v>
                </c:pt>
                <c:pt idx="41">
                  <c:v>1.4777917999999999E-2</c:v>
                </c:pt>
                <c:pt idx="42">
                  <c:v>6.5665099999999996E-4</c:v>
                </c:pt>
                <c:pt idx="43">
                  <c:v>2.0621400000000001E-3</c:v>
                </c:pt>
              </c:numCache>
            </c:numRef>
          </c:val>
          <c:extLst>
            <c:ext xmlns:c16="http://schemas.microsoft.com/office/drawing/2014/chart" uri="{C3380CC4-5D6E-409C-BE32-E72D297353CC}">
              <c16:uniqueId val="{00000002-B640-488B-A93D-72BF418AC4B5}"/>
            </c:ext>
          </c:extLst>
        </c:ser>
        <c:ser>
          <c:idx val="3"/>
          <c:order val="3"/>
          <c:tx>
            <c:strRef>
              <c:f>'labels data'!$F$50</c:f>
              <c:strCache>
                <c:ptCount val="1"/>
                <c:pt idx="0">
                  <c:v>Generated - Inserted</c:v>
                </c:pt>
              </c:strCache>
            </c:strRef>
          </c:tx>
          <c:spPr>
            <a:solidFill>
              <a:schemeClr val="accent4"/>
            </a:solidFill>
            <a:ln>
              <a:noFill/>
            </a:ln>
            <a:effectLst/>
          </c:spPr>
          <c:invertIfNegative val="0"/>
          <c:cat>
            <c:strRef>
              <c:f>'labels data'!$B$51:$B$94</c:f>
              <c:strCache>
                <c:ptCount val="44"/>
                <c:pt idx="0">
                  <c:v>35_1</c:v>
                </c:pt>
                <c:pt idx="1">
                  <c:v>35_2</c:v>
                </c:pt>
                <c:pt idx="2">
                  <c:v>35_3</c:v>
                </c:pt>
                <c:pt idx="3">
                  <c:v>35_4</c:v>
                </c:pt>
                <c:pt idx="5">
                  <c:v>50_1</c:v>
                </c:pt>
                <c:pt idx="6">
                  <c:v>50_2</c:v>
                </c:pt>
                <c:pt idx="7">
                  <c:v>50_3</c:v>
                </c:pt>
                <c:pt idx="8">
                  <c:v>50_4</c:v>
                </c:pt>
                <c:pt idx="10">
                  <c:v>6_1</c:v>
                </c:pt>
                <c:pt idx="11">
                  <c:v>6_2</c:v>
                </c:pt>
                <c:pt idx="12">
                  <c:v>6_3</c:v>
                </c:pt>
                <c:pt idx="13">
                  <c:v>6_4</c:v>
                </c:pt>
                <c:pt idx="15">
                  <c:v>15_1</c:v>
                </c:pt>
                <c:pt idx="16">
                  <c:v>15_2</c:v>
                </c:pt>
                <c:pt idx="17">
                  <c:v>15_3</c:v>
                </c:pt>
                <c:pt idx="18">
                  <c:v>15_4</c:v>
                </c:pt>
                <c:pt idx="20">
                  <c:v>37_1</c:v>
                </c:pt>
                <c:pt idx="21">
                  <c:v>37_2</c:v>
                </c:pt>
                <c:pt idx="22">
                  <c:v>37_3</c:v>
                </c:pt>
                <c:pt idx="23">
                  <c:v>37_4</c:v>
                </c:pt>
                <c:pt idx="25">
                  <c:v>1_1</c:v>
                </c:pt>
                <c:pt idx="26">
                  <c:v>1_2</c:v>
                </c:pt>
                <c:pt idx="27">
                  <c:v>1_3</c:v>
                </c:pt>
                <c:pt idx="28">
                  <c:v>1_4</c:v>
                </c:pt>
                <c:pt idx="30">
                  <c:v>17_1</c:v>
                </c:pt>
                <c:pt idx="31">
                  <c:v>17_2</c:v>
                </c:pt>
                <c:pt idx="32">
                  <c:v>17_3</c:v>
                </c:pt>
                <c:pt idx="33">
                  <c:v>17_4</c:v>
                </c:pt>
                <c:pt idx="35">
                  <c:v>25_1</c:v>
                </c:pt>
                <c:pt idx="36">
                  <c:v>25_2</c:v>
                </c:pt>
                <c:pt idx="37">
                  <c:v>25_3</c:v>
                </c:pt>
                <c:pt idx="38">
                  <c:v>25_4</c:v>
                </c:pt>
                <c:pt idx="40">
                  <c:v>8_1</c:v>
                </c:pt>
                <c:pt idx="41">
                  <c:v>8_2</c:v>
                </c:pt>
                <c:pt idx="42">
                  <c:v>8_3</c:v>
                </c:pt>
                <c:pt idx="43">
                  <c:v>8_4</c:v>
                </c:pt>
              </c:strCache>
            </c:strRef>
          </c:cat>
          <c:val>
            <c:numRef>
              <c:f>'labels data'!$F$51:$F$94</c:f>
              <c:numCache>
                <c:formatCode>General</c:formatCode>
                <c:ptCount val="44"/>
                <c:pt idx="0">
                  <c:v>0.63788554500000005</c:v>
                </c:pt>
                <c:pt idx="1">
                  <c:v>0.63788554500000005</c:v>
                </c:pt>
                <c:pt idx="2">
                  <c:v>0.63200025000000004</c:v>
                </c:pt>
                <c:pt idx="3">
                  <c:v>0</c:v>
                </c:pt>
                <c:pt idx="4">
                  <c:v>0</c:v>
                </c:pt>
                <c:pt idx="5">
                  <c:v>0.64492967800000001</c:v>
                </c:pt>
                <c:pt idx="6">
                  <c:v>0.64492967800000001</c:v>
                </c:pt>
                <c:pt idx="7">
                  <c:v>0.63233152100000001</c:v>
                </c:pt>
                <c:pt idx="8">
                  <c:v>0</c:v>
                </c:pt>
                <c:pt idx="9">
                  <c:v>0</c:v>
                </c:pt>
                <c:pt idx="10">
                  <c:v>0.65962347200000004</c:v>
                </c:pt>
                <c:pt idx="11">
                  <c:v>0.65962347200000004</c:v>
                </c:pt>
                <c:pt idx="12">
                  <c:v>0.64203749300000001</c:v>
                </c:pt>
                <c:pt idx="13">
                  <c:v>0</c:v>
                </c:pt>
                <c:pt idx="14">
                  <c:v>0</c:v>
                </c:pt>
                <c:pt idx="15">
                  <c:v>0.588654593</c:v>
                </c:pt>
                <c:pt idx="16">
                  <c:v>0.588654593</c:v>
                </c:pt>
                <c:pt idx="17">
                  <c:v>0.57142415800000002</c:v>
                </c:pt>
                <c:pt idx="18">
                  <c:v>0</c:v>
                </c:pt>
                <c:pt idx="19">
                  <c:v>0</c:v>
                </c:pt>
                <c:pt idx="20">
                  <c:v>0.63518466600000001</c:v>
                </c:pt>
                <c:pt idx="21">
                  <c:v>0.63518466600000001</c:v>
                </c:pt>
                <c:pt idx="22">
                  <c:v>0.62264939699999999</c:v>
                </c:pt>
                <c:pt idx="23">
                  <c:v>0</c:v>
                </c:pt>
                <c:pt idx="24">
                  <c:v>0</c:v>
                </c:pt>
                <c:pt idx="25">
                  <c:v>0.64630580900000001</c:v>
                </c:pt>
                <c:pt idx="26">
                  <c:v>0.64630580900000001</c:v>
                </c:pt>
                <c:pt idx="27">
                  <c:v>0.63108051200000004</c:v>
                </c:pt>
                <c:pt idx="28">
                  <c:v>0</c:v>
                </c:pt>
                <c:pt idx="29">
                  <c:v>0</c:v>
                </c:pt>
                <c:pt idx="30">
                  <c:v>0.66892832800000002</c:v>
                </c:pt>
                <c:pt idx="31">
                  <c:v>0.66892832800000002</c:v>
                </c:pt>
                <c:pt idx="32">
                  <c:v>0.65455866600000001</c:v>
                </c:pt>
                <c:pt idx="33">
                  <c:v>0</c:v>
                </c:pt>
                <c:pt idx="34">
                  <c:v>0</c:v>
                </c:pt>
                <c:pt idx="35">
                  <c:v>0.64521677200000005</c:v>
                </c:pt>
                <c:pt idx="36">
                  <c:v>0.64521677200000005</c:v>
                </c:pt>
                <c:pt idx="37">
                  <c:v>0.62869820300000001</c:v>
                </c:pt>
                <c:pt idx="38">
                  <c:v>0</c:v>
                </c:pt>
                <c:pt idx="39">
                  <c:v>0</c:v>
                </c:pt>
                <c:pt idx="40">
                  <c:v>0.65631474099999998</c:v>
                </c:pt>
                <c:pt idx="41">
                  <c:v>0.65631474099999998</c:v>
                </c:pt>
                <c:pt idx="42">
                  <c:v>0.64635331399999996</c:v>
                </c:pt>
                <c:pt idx="43">
                  <c:v>0</c:v>
                </c:pt>
              </c:numCache>
            </c:numRef>
          </c:val>
          <c:extLst>
            <c:ext xmlns:c16="http://schemas.microsoft.com/office/drawing/2014/chart" uri="{C3380CC4-5D6E-409C-BE32-E72D297353CC}">
              <c16:uniqueId val="{00000003-B640-488B-A93D-72BF418AC4B5}"/>
            </c:ext>
          </c:extLst>
        </c:ser>
        <c:dLbls>
          <c:showLegendKey val="0"/>
          <c:showVal val="0"/>
          <c:showCatName val="0"/>
          <c:showSerName val="0"/>
          <c:showPercent val="0"/>
          <c:showBubbleSize val="0"/>
        </c:dLbls>
        <c:gapWidth val="12"/>
        <c:overlap val="100"/>
        <c:axId val="1329057424"/>
        <c:axId val="1329051184"/>
      </c:barChart>
      <c:catAx>
        <c:axId val="132905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051184"/>
        <c:crosses val="autoZero"/>
        <c:auto val="1"/>
        <c:lblAlgn val="ctr"/>
        <c:lblOffset val="100"/>
        <c:noMultiLvlLbl val="0"/>
      </c:catAx>
      <c:valAx>
        <c:axId val="1329051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057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dominance checks relative</a:t>
            </a:r>
            <a:r>
              <a:rPr lang="en-US" baseline="0"/>
              <a:t> to Algo 1</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'dominance check'!$B$1</c:f>
              <c:strCache>
                <c:ptCount val="1"/>
                <c:pt idx="0">
                  <c:v>NumDominanceChecks 1</c:v>
                </c:pt>
              </c:strCache>
            </c:strRef>
          </c:tx>
          <c:spPr>
            <a:solidFill>
              <a:schemeClr val="accent2"/>
            </a:solidFill>
            <a:ln>
              <a:noFill/>
            </a:ln>
            <a:effectLst/>
          </c:spPr>
          <c:invertIfNegative val="0"/>
          <c:cat>
            <c:numRef>
              <c:f>'dominance check'!$A$2:$A$10</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check'!$B$2:$B$10</c:f>
              <c:numCache>
                <c:formatCode>General</c:formatCode>
                <c:ptCount val="9"/>
                <c:pt idx="0">
                  <c:v>1</c:v>
                </c:pt>
                <c:pt idx="1">
                  <c:v>1</c:v>
                </c:pt>
                <c:pt idx="2">
                  <c:v>1</c:v>
                </c:pt>
                <c:pt idx="3">
                  <c:v>1</c:v>
                </c:pt>
                <c:pt idx="4">
                  <c:v>1</c:v>
                </c:pt>
                <c:pt idx="5">
                  <c:v>1</c:v>
                </c:pt>
                <c:pt idx="6">
                  <c:v>1</c:v>
                </c:pt>
                <c:pt idx="7">
                  <c:v>1</c:v>
                </c:pt>
                <c:pt idx="8">
                  <c:v>1</c:v>
                </c:pt>
              </c:numCache>
            </c:numRef>
          </c:val>
          <c:extLst>
            <c:ext xmlns:c16="http://schemas.microsoft.com/office/drawing/2014/chart" uri="{C3380CC4-5D6E-409C-BE32-E72D297353CC}">
              <c16:uniqueId val="{00000000-F557-40C7-B110-3BE0C09FE793}"/>
            </c:ext>
          </c:extLst>
        </c:ser>
        <c:ser>
          <c:idx val="2"/>
          <c:order val="2"/>
          <c:tx>
            <c:strRef>
              <c:f>'dominance check'!$C$1</c:f>
              <c:strCache>
                <c:ptCount val="1"/>
                <c:pt idx="0">
                  <c:v>NumDominanceChecks 2</c:v>
                </c:pt>
              </c:strCache>
            </c:strRef>
          </c:tx>
          <c:spPr>
            <a:solidFill>
              <a:schemeClr val="accent3"/>
            </a:solidFill>
            <a:ln>
              <a:noFill/>
            </a:ln>
            <a:effectLst/>
          </c:spPr>
          <c:invertIfNegative val="0"/>
          <c:cat>
            <c:numRef>
              <c:f>'dominance check'!$A$2:$A$10</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check'!$C$2:$C$10</c:f>
              <c:numCache>
                <c:formatCode>General</c:formatCode>
                <c:ptCount val="9"/>
                <c:pt idx="0">
                  <c:v>1.3284589930302459</c:v>
                </c:pt>
                <c:pt idx="1">
                  <c:v>1.2673287907287241</c:v>
                </c:pt>
                <c:pt idx="2">
                  <c:v>1.2567938187644849</c:v>
                </c:pt>
                <c:pt idx="3">
                  <c:v>1.2938578563546335</c:v>
                </c:pt>
                <c:pt idx="4">
                  <c:v>1.3019184654177396</c:v>
                </c:pt>
                <c:pt idx="5">
                  <c:v>1.288222361020118</c:v>
                </c:pt>
                <c:pt idx="6">
                  <c:v>1.278274407724503</c:v>
                </c:pt>
                <c:pt idx="7">
                  <c:v>1.3045109440865279</c:v>
                </c:pt>
                <c:pt idx="8">
                  <c:v>1.2976403034121411</c:v>
                </c:pt>
              </c:numCache>
            </c:numRef>
          </c:val>
          <c:extLst>
            <c:ext xmlns:c16="http://schemas.microsoft.com/office/drawing/2014/chart" uri="{C3380CC4-5D6E-409C-BE32-E72D297353CC}">
              <c16:uniqueId val="{00000001-F557-40C7-B110-3BE0C09FE793}"/>
            </c:ext>
          </c:extLst>
        </c:ser>
        <c:ser>
          <c:idx val="3"/>
          <c:order val="3"/>
          <c:tx>
            <c:strRef>
              <c:f>'dominance check'!$D$1</c:f>
              <c:strCache>
                <c:ptCount val="1"/>
                <c:pt idx="0">
                  <c:v>NumDominanceChecks 3</c:v>
                </c:pt>
              </c:strCache>
            </c:strRef>
          </c:tx>
          <c:spPr>
            <a:solidFill>
              <a:schemeClr val="accent4"/>
            </a:solidFill>
            <a:ln>
              <a:noFill/>
            </a:ln>
            <a:effectLst/>
          </c:spPr>
          <c:invertIfNegative val="0"/>
          <c:cat>
            <c:numRef>
              <c:f>'dominance check'!$A$2:$A$10</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check'!$D$2:$D$10</c:f>
              <c:numCache>
                <c:formatCode>General</c:formatCode>
                <c:ptCount val="9"/>
                <c:pt idx="0">
                  <c:v>1.4126551261447273</c:v>
                </c:pt>
                <c:pt idx="1">
                  <c:v>1.4091817113386431</c:v>
                </c:pt>
                <c:pt idx="2">
                  <c:v>1.3562178365684474</c:v>
                </c:pt>
                <c:pt idx="3">
                  <c:v>1.4048458569577607</c:v>
                </c:pt>
                <c:pt idx="4">
                  <c:v>1.3863336138054012</c:v>
                </c:pt>
                <c:pt idx="5">
                  <c:v>1.3769331861129575</c:v>
                </c:pt>
                <c:pt idx="6">
                  <c:v>1.3915868526312907</c:v>
                </c:pt>
                <c:pt idx="7">
                  <c:v>1.3930475298691782</c:v>
                </c:pt>
                <c:pt idx="8">
                  <c:v>1.3786321872227179</c:v>
                </c:pt>
              </c:numCache>
            </c:numRef>
          </c:val>
          <c:extLst>
            <c:ext xmlns:c16="http://schemas.microsoft.com/office/drawing/2014/chart" uri="{C3380CC4-5D6E-409C-BE32-E72D297353CC}">
              <c16:uniqueId val="{00000002-F557-40C7-B110-3BE0C09FE793}"/>
            </c:ext>
          </c:extLst>
        </c:ser>
        <c:ser>
          <c:idx val="4"/>
          <c:order val="4"/>
          <c:tx>
            <c:strRef>
              <c:f>'dominance check'!$E$1</c:f>
              <c:strCache>
                <c:ptCount val="1"/>
                <c:pt idx="0">
                  <c:v>NumDominanceChecks 4</c:v>
                </c:pt>
              </c:strCache>
            </c:strRef>
          </c:tx>
          <c:spPr>
            <a:solidFill>
              <a:schemeClr val="accent5"/>
            </a:solidFill>
            <a:ln>
              <a:noFill/>
            </a:ln>
            <a:effectLst/>
          </c:spPr>
          <c:invertIfNegative val="0"/>
          <c:cat>
            <c:numRef>
              <c:f>'dominance check'!$A$2:$A$10</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check'!$E$2:$E$10</c:f>
              <c:numCache>
                <c:formatCode>General</c:formatCode>
                <c:ptCount val="9"/>
                <c:pt idx="0">
                  <c:v>1.004019273013274</c:v>
                </c:pt>
                <c:pt idx="1">
                  <c:v>1.0289058560849584</c:v>
                </c:pt>
                <c:pt idx="2">
                  <c:v>1.0264860335326464</c:v>
                </c:pt>
                <c:pt idx="3">
                  <c:v>1.0067749051582588</c:v>
                </c:pt>
                <c:pt idx="4">
                  <c:v>1.0075850598233269</c:v>
                </c:pt>
                <c:pt idx="5">
                  <c:v>1.0122854337940572</c:v>
                </c:pt>
                <c:pt idx="6">
                  <c:v>1.0242841331030803</c:v>
                </c:pt>
                <c:pt idx="7">
                  <c:v>1.0095138049107653</c:v>
                </c:pt>
                <c:pt idx="8">
                  <c:v>1.0119277683738326</c:v>
                </c:pt>
              </c:numCache>
            </c:numRef>
          </c:val>
          <c:extLst>
            <c:ext xmlns:c16="http://schemas.microsoft.com/office/drawing/2014/chart" uri="{C3380CC4-5D6E-409C-BE32-E72D297353CC}">
              <c16:uniqueId val="{00000003-F557-40C7-B110-3BE0C09FE793}"/>
            </c:ext>
          </c:extLst>
        </c:ser>
        <c:dLbls>
          <c:showLegendKey val="0"/>
          <c:showVal val="0"/>
          <c:showCatName val="0"/>
          <c:showSerName val="0"/>
          <c:showPercent val="0"/>
          <c:showBubbleSize val="0"/>
        </c:dLbls>
        <c:gapWidth val="219"/>
        <c:overlap val="-27"/>
        <c:axId val="100280256"/>
        <c:axId val="100263936"/>
        <c:extLst>
          <c:ext xmlns:c15="http://schemas.microsoft.com/office/drawing/2012/chart" uri="{02D57815-91ED-43cb-92C2-25804820EDAC}">
            <c15:filteredBarSeries>
              <c15:ser>
                <c:idx val="0"/>
                <c:order val="0"/>
                <c:tx>
                  <c:strRef>
                    <c:extLst>
                      <c:ext uri="{02D57815-91ED-43cb-92C2-25804820EDAC}">
                        <c15:formulaRef>
                          <c15:sqref>'dominance check'!$A$1</c15:sqref>
                        </c15:formulaRef>
                      </c:ext>
                    </c:extLst>
                    <c:strCache>
                      <c:ptCount val="1"/>
                      <c:pt idx="0">
                        <c:v>Route</c:v>
                      </c:pt>
                    </c:strCache>
                  </c:strRef>
                </c:tx>
                <c:spPr>
                  <a:solidFill>
                    <a:schemeClr val="accent1"/>
                  </a:solidFill>
                  <a:ln>
                    <a:noFill/>
                  </a:ln>
                  <a:effectLst/>
                </c:spPr>
                <c:invertIfNegative val="0"/>
                <c:cat>
                  <c:numRef>
                    <c:extLst>
                      <c:ext uri="{02D57815-91ED-43cb-92C2-25804820EDAC}">
                        <c15:formulaRef>
                          <c15:sqref>'dominance check'!$A$2:$A$10</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cat>
                <c:val>
                  <c:numRef>
                    <c:extLst>
                      <c:ext uri="{02D57815-91ED-43cb-92C2-25804820EDAC}">
                        <c15:formulaRef>
                          <c15:sqref>'dominance check'!$A$2:$A$10</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val>
                <c:extLst>
                  <c:ext xmlns:c16="http://schemas.microsoft.com/office/drawing/2014/chart" uri="{C3380CC4-5D6E-409C-BE32-E72D297353CC}">
                    <c16:uniqueId val="{00000004-F557-40C7-B110-3BE0C09FE793}"/>
                  </c:ext>
                </c:extLst>
              </c15:ser>
            </c15:filteredBarSeries>
          </c:ext>
        </c:extLst>
      </c:barChart>
      <c:catAx>
        <c:axId val="10028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63936"/>
        <c:crosses val="autoZero"/>
        <c:auto val="1"/>
        <c:lblAlgn val="ctr"/>
        <c:lblOffset val="100"/>
        <c:noMultiLvlLbl val="0"/>
      </c:catAx>
      <c:valAx>
        <c:axId val="100263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80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 Per Processed Label Relative to Algo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'dominance check'!$Q$1</c:f>
              <c:strCache>
                <c:ptCount val="1"/>
                <c:pt idx="0">
                  <c:v>dom check/labels Processed 1</c:v>
                </c:pt>
              </c:strCache>
            </c:strRef>
          </c:tx>
          <c:spPr>
            <a:solidFill>
              <a:schemeClr val="accent2"/>
            </a:solidFill>
            <a:ln>
              <a:noFill/>
            </a:ln>
            <a:effectLst/>
          </c:spPr>
          <c:invertIfNegative val="0"/>
          <c:cat>
            <c:numRef>
              <c:f>'dominance check'!$P$2:$P$10</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check'!$Q$2:$Q$10</c:f>
              <c:numCache>
                <c:formatCode>General</c:formatCode>
                <c:ptCount val="9"/>
                <c:pt idx="0">
                  <c:v>1</c:v>
                </c:pt>
                <c:pt idx="1">
                  <c:v>1</c:v>
                </c:pt>
                <c:pt idx="2">
                  <c:v>1</c:v>
                </c:pt>
                <c:pt idx="3">
                  <c:v>1</c:v>
                </c:pt>
                <c:pt idx="4">
                  <c:v>1</c:v>
                </c:pt>
                <c:pt idx="5">
                  <c:v>1</c:v>
                </c:pt>
                <c:pt idx="6">
                  <c:v>1</c:v>
                </c:pt>
                <c:pt idx="7">
                  <c:v>1</c:v>
                </c:pt>
                <c:pt idx="8">
                  <c:v>1</c:v>
                </c:pt>
              </c:numCache>
            </c:numRef>
          </c:val>
          <c:extLst>
            <c:ext xmlns:c16="http://schemas.microsoft.com/office/drawing/2014/chart" uri="{C3380CC4-5D6E-409C-BE32-E72D297353CC}">
              <c16:uniqueId val="{00000000-1BF1-4D26-9DDD-BDC50BC4786E}"/>
            </c:ext>
          </c:extLst>
        </c:ser>
        <c:ser>
          <c:idx val="2"/>
          <c:order val="2"/>
          <c:tx>
            <c:strRef>
              <c:f>'dominance check'!$R$1</c:f>
              <c:strCache>
                <c:ptCount val="1"/>
                <c:pt idx="0">
                  <c:v>dom check/labels Processed 2</c:v>
                </c:pt>
              </c:strCache>
            </c:strRef>
          </c:tx>
          <c:spPr>
            <a:solidFill>
              <a:schemeClr val="accent3"/>
            </a:solidFill>
            <a:ln>
              <a:noFill/>
            </a:ln>
            <a:effectLst/>
          </c:spPr>
          <c:invertIfNegative val="0"/>
          <c:cat>
            <c:numRef>
              <c:f>'dominance check'!$P$2:$P$10</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check'!$R$2:$R$10</c:f>
              <c:numCache>
                <c:formatCode>General</c:formatCode>
                <c:ptCount val="9"/>
                <c:pt idx="0">
                  <c:v>1.2779050128553648</c:v>
                </c:pt>
                <c:pt idx="1">
                  <c:v>1.25662069868405</c:v>
                </c:pt>
                <c:pt idx="2">
                  <c:v>1.1902557471683897</c:v>
                </c:pt>
                <c:pt idx="3">
                  <c:v>1.2553522326165976</c:v>
                </c:pt>
                <c:pt idx="4">
                  <c:v>1.2599951697416514</c:v>
                </c:pt>
                <c:pt idx="5">
                  <c:v>1.2360312027258977</c:v>
                </c:pt>
                <c:pt idx="6">
                  <c:v>1.2398313786494211</c:v>
                </c:pt>
                <c:pt idx="7">
                  <c:v>1.2916263139673325</c:v>
                </c:pt>
                <c:pt idx="8">
                  <c:v>1.2739405204606085</c:v>
                </c:pt>
              </c:numCache>
            </c:numRef>
          </c:val>
          <c:extLst>
            <c:ext xmlns:c16="http://schemas.microsoft.com/office/drawing/2014/chart" uri="{C3380CC4-5D6E-409C-BE32-E72D297353CC}">
              <c16:uniqueId val="{00000001-1BF1-4D26-9DDD-BDC50BC4786E}"/>
            </c:ext>
          </c:extLst>
        </c:ser>
        <c:ser>
          <c:idx val="3"/>
          <c:order val="3"/>
          <c:tx>
            <c:strRef>
              <c:f>'dominance check'!$S$1</c:f>
              <c:strCache>
                <c:ptCount val="1"/>
                <c:pt idx="0">
                  <c:v>dom check/labels Processed 3</c:v>
                </c:pt>
              </c:strCache>
            </c:strRef>
          </c:tx>
          <c:spPr>
            <a:solidFill>
              <a:schemeClr val="accent4"/>
            </a:solidFill>
            <a:ln>
              <a:noFill/>
            </a:ln>
            <a:effectLst/>
          </c:spPr>
          <c:invertIfNegative val="0"/>
          <c:cat>
            <c:numRef>
              <c:f>'dominance check'!$P$2:$P$10</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check'!$S$2:$S$10</c:f>
              <c:numCache>
                <c:formatCode>General</c:formatCode>
                <c:ptCount val="9"/>
                <c:pt idx="0">
                  <c:v>1.2934722517767043</c:v>
                </c:pt>
                <c:pt idx="1">
                  <c:v>1.2807307912777788</c:v>
                </c:pt>
                <c:pt idx="2">
                  <c:v>1.1103594282435354</c:v>
                </c:pt>
                <c:pt idx="3">
                  <c:v>1.2595736490807188</c:v>
                </c:pt>
                <c:pt idx="4">
                  <c:v>1.2150708802958676</c:v>
                </c:pt>
                <c:pt idx="5">
                  <c:v>1.1959345175019809</c:v>
                </c:pt>
                <c:pt idx="6">
                  <c:v>1.202327120248188</c:v>
                </c:pt>
                <c:pt idx="7">
                  <c:v>1.2425774855572889</c:v>
                </c:pt>
                <c:pt idx="8">
                  <c:v>1.2611140411962802</c:v>
                </c:pt>
              </c:numCache>
            </c:numRef>
          </c:val>
          <c:extLst>
            <c:ext xmlns:c16="http://schemas.microsoft.com/office/drawing/2014/chart" uri="{C3380CC4-5D6E-409C-BE32-E72D297353CC}">
              <c16:uniqueId val="{00000002-1BF1-4D26-9DDD-BDC50BC4786E}"/>
            </c:ext>
          </c:extLst>
        </c:ser>
        <c:ser>
          <c:idx val="4"/>
          <c:order val="4"/>
          <c:tx>
            <c:strRef>
              <c:f>'dominance check'!$T$1</c:f>
              <c:strCache>
                <c:ptCount val="1"/>
                <c:pt idx="0">
                  <c:v>dom check/labels Processed 4</c:v>
                </c:pt>
              </c:strCache>
            </c:strRef>
          </c:tx>
          <c:spPr>
            <a:solidFill>
              <a:schemeClr val="accent5"/>
            </a:solidFill>
            <a:ln>
              <a:noFill/>
            </a:ln>
            <a:effectLst/>
          </c:spPr>
          <c:invertIfNegative val="0"/>
          <c:cat>
            <c:numRef>
              <c:f>'dominance check'!$P$2:$P$10</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check'!$T$2:$T$10</c:f>
              <c:numCache>
                <c:formatCode>General</c:formatCode>
                <c:ptCount val="9"/>
                <c:pt idx="0">
                  <c:v>0.33829066566983712</c:v>
                </c:pt>
                <c:pt idx="1">
                  <c:v>0.34359236732964815</c:v>
                </c:pt>
                <c:pt idx="2">
                  <c:v>0.30075821595470703</c:v>
                </c:pt>
                <c:pt idx="3">
                  <c:v>0.38683456372370245</c:v>
                </c:pt>
                <c:pt idx="4">
                  <c:v>0.33281176333208923</c:v>
                </c:pt>
                <c:pt idx="5">
                  <c:v>0.32501141417366114</c:v>
                </c:pt>
                <c:pt idx="6">
                  <c:v>0.30568564759789807</c:v>
                </c:pt>
                <c:pt idx="7">
                  <c:v>0.33419522974264421</c:v>
                </c:pt>
                <c:pt idx="8">
                  <c:v>0.32742693805553286</c:v>
                </c:pt>
              </c:numCache>
            </c:numRef>
          </c:val>
          <c:extLst>
            <c:ext xmlns:c16="http://schemas.microsoft.com/office/drawing/2014/chart" uri="{C3380CC4-5D6E-409C-BE32-E72D297353CC}">
              <c16:uniqueId val="{00000003-1BF1-4D26-9DDD-BDC50BC4786E}"/>
            </c:ext>
          </c:extLst>
        </c:ser>
        <c:dLbls>
          <c:showLegendKey val="0"/>
          <c:showVal val="0"/>
          <c:showCatName val="0"/>
          <c:showSerName val="0"/>
          <c:showPercent val="0"/>
          <c:showBubbleSize val="0"/>
        </c:dLbls>
        <c:gapWidth val="219"/>
        <c:overlap val="-27"/>
        <c:axId val="1624890960"/>
        <c:axId val="1624894320"/>
        <c:extLst>
          <c:ext xmlns:c15="http://schemas.microsoft.com/office/drawing/2012/chart" uri="{02D57815-91ED-43cb-92C2-25804820EDAC}">
            <c15:filteredBarSeries>
              <c15:ser>
                <c:idx val="0"/>
                <c:order val="0"/>
                <c:tx>
                  <c:strRef>
                    <c:extLst>
                      <c:ext uri="{02D57815-91ED-43cb-92C2-25804820EDAC}">
                        <c15:formulaRef>
                          <c15:sqref>'dominance check'!$P$1</c15:sqref>
                        </c15:formulaRef>
                      </c:ext>
                    </c:extLst>
                    <c:strCache>
                      <c:ptCount val="1"/>
                      <c:pt idx="0">
                        <c:v>Route</c:v>
                      </c:pt>
                    </c:strCache>
                  </c:strRef>
                </c:tx>
                <c:spPr>
                  <a:solidFill>
                    <a:schemeClr val="accent1"/>
                  </a:solidFill>
                  <a:ln>
                    <a:noFill/>
                  </a:ln>
                  <a:effectLst/>
                </c:spPr>
                <c:invertIfNegative val="0"/>
                <c:cat>
                  <c:numRef>
                    <c:extLst>
                      <c:ext uri="{02D57815-91ED-43cb-92C2-25804820EDAC}">
                        <c15:formulaRef>
                          <c15:sqref>'dominance check'!$P$2:$P$10</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cat>
                <c:val>
                  <c:numRef>
                    <c:extLst>
                      <c:ext uri="{02D57815-91ED-43cb-92C2-25804820EDAC}">
                        <c15:formulaRef>
                          <c15:sqref>'dominance check'!$P$2:$P$10</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val>
                <c:extLst>
                  <c:ext xmlns:c16="http://schemas.microsoft.com/office/drawing/2014/chart" uri="{C3380CC4-5D6E-409C-BE32-E72D297353CC}">
                    <c16:uniqueId val="{00000004-1BF1-4D26-9DDD-BDC50BC4786E}"/>
                  </c:ext>
                </c:extLst>
              </c15:ser>
            </c15:filteredBarSeries>
          </c:ext>
        </c:extLst>
      </c:barChart>
      <c:catAx>
        <c:axId val="162489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894320"/>
        <c:crosses val="autoZero"/>
        <c:auto val="1"/>
        <c:lblAlgn val="ctr"/>
        <c:lblOffset val="100"/>
        <c:noMultiLvlLbl val="0"/>
      </c:catAx>
      <c:valAx>
        <c:axId val="162489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890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Latency</a:t>
            </a:r>
            <a:r>
              <a:rPr lang="en-US" baseline="0"/>
              <a:t> </a:t>
            </a:r>
            <a:r>
              <a:rPr lang="en-US"/>
              <a:t>Relative to Algo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'dominance check'!$Q$13</c:f>
              <c:strCache>
                <c:ptCount val="1"/>
                <c:pt idx="0">
                  <c:v>Latency 1</c:v>
                </c:pt>
              </c:strCache>
            </c:strRef>
          </c:tx>
          <c:spPr>
            <a:solidFill>
              <a:schemeClr val="accent2"/>
            </a:solidFill>
            <a:ln>
              <a:noFill/>
            </a:ln>
            <a:effectLst/>
          </c:spPr>
          <c:invertIfNegative val="0"/>
          <c:cat>
            <c:numRef>
              <c:f>'dominance check'!$P$14:$P$22</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check'!$Q$14:$Q$22</c:f>
              <c:numCache>
                <c:formatCode>General</c:formatCode>
                <c:ptCount val="9"/>
                <c:pt idx="0">
                  <c:v>1</c:v>
                </c:pt>
                <c:pt idx="1">
                  <c:v>1</c:v>
                </c:pt>
                <c:pt idx="2">
                  <c:v>1</c:v>
                </c:pt>
                <c:pt idx="3">
                  <c:v>1</c:v>
                </c:pt>
                <c:pt idx="4">
                  <c:v>1</c:v>
                </c:pt>
                <c:pt idx="5">
                  <c:v>1</c:v>
                </c:pt>
                <c:pt idx="6">
                  <c:v>1</c:v>
                </c:pt>
                <c:pt idx="7">
                  <c:v>1</c:v>
                </c:pt>
                <c:pt idx="8">
                  <c:v>1</c:v>
                </c:pt>
              </c:numCache>
            </c:numRef>
          </c:val>
          <c:extLst>
            <c:ext xmlns:c16="http://schemas.microsoft.com/office/drawing/2014/chart" uri="{C3380CC4-5D6E-409C-BE32-E72D297353CC}">
              <c16:uniqueId val="{00000000-F514-45F5-BF81-03F1104B9E90}"/>
            </c:ext>
          </c:extLst>
        </c:ser>
        <c:ser>
          <c:idx val="2"/>
          <c:order val="2"/>
          <c:tx>
            <c:strRef>
              <c:f>'dominance check'!$R$13</c:f>
              <c:strCache>
                <c:ptCount val="1"/>
                <c:pt idx="0">
                  <c:v>Latency 2</c:v>
                </c:pt>
              </c:strCache>
            </c:strRef>
          </c:tx>
          <c:spPr>
            <a:solidFill>
              <a:schemeClr val="accent3"/>
            </a:solidFill>
            <a:ln>
              <a:noFill/>
            </a:ln>
            <a:effectLst/>
          </c:spPr>
          <c:invertIfNegative val="0"/>
          <c:cat>
            <c:numRef>
              <c:f>'dominance check'!$P$14:$P$22</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check'!$R$14:$R$22</c:f>
              <c:numCache>
                <c:formatCode>General</c:formatCode>
                <c:ptCount val="9"/>
                <c:pt idx="0">
                  <c:v>1.2099104048227276</c:v>
                </c:pt>
                <c:pt idx="1">
                  <c:v>1.171166931295391</c:v>
                </c:pt>
                <c:pt idx="2">
                  <c:v>0.98740732072636972</c:v>
                </c:pt>
                <c:pt idx="3">
                  <c:v>1.1476350861549798</c:v>
                </c:pt>
                <c:pt idx="4">
                  <c:v>1.1229450796344971</c:v>
                </c:pt>
                <c:pt idx="5">
                  <c:v>1.176021785469006</c:v>
                </c:pt>
                <c:pt idx="6">
                  <c:v>1.0327593085268654</c:v>
                </c:pt>
                <c:pt idx="7">
                  <c:v>1.214979641176529</c:v>
                </c:pt>
                <c:pt idx="8">
                  <c:v>1.1252449880459703</c:v>
                </c:pt>
              </c:numCache>
            </c:numRef>
          </c:val>
          <c:extLst>
            <c:ext xmlns:c16="http://schemas.microsoft.com/office/drawing/2014/chart" uri="{C3380CC4-5D6E-409C-BE32-E72D297353CC}">
              <c16:uniqueId val="{00000001-F514-45F5-BF81-03F1104B9E90}"/>
            </c:ext>
          </c:extLst>
        </c:ser>
        <c:ser>
          <c:idx val="3"/>
          <c:order val="3"/>
          <c:tx>
            <c:strRef>
              <c:f>'dominance check'!$S$13</c:f>
              <c:strCache>
                <c:ptCount val="1"/>
                <c:pt idx="0">
                  <c:v>Latency 3</c:v>
                </c:pt>
              </c:strCache>
            </c:strRef>
          </c:tx>
          <c:spPr>
            <a:solidFill>
              <a:schemeClr val="accent4"/>
            </a:solidFill>
            <a:ln>
              <a:noFill/>
            </a:ln>
            <a:effectLst/>
          </c:spPr>
          <c:invertIfNegative val="0"/>
          <c:cat>
            <c:numRef>
              <c:f>'dominance check'!$P$14:$P$22</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check'!$S$14:$S$22</c:f>
              <c:numCache>
                <c:formatCode>General</c:formatCode>
                <c:ptCount val="9"/>
                <c:pt idx="0">
                  <c:v>1.0154581926176272</c:v>
                </c:pt>
                <c:pt idx="1">
                  <c:v>0.90812419930805255</c:v>
                </c:pt>
                <c:pt idx="2">
                  <c:v>0.7627228108086479</c:v>
                </c:pt>
                <c:pt idx="3">
                  <c:v>0.92188183670474577</c:v>
                </c:pt>
                <c:pt idx="4">
                  <c:v>0.9211645035068875</c:v>
                </c:pt>
                <c:pt idx="5">
                  <c:v>0.89060833368160375</c:v>
                </c:pt>
                <c:pt idx="6">
                  <c:v>0.79195875002121496</c:v>
                </c:pt>
                <c:pt idx="7">
                  <c:v>0.95683313181324559</c:v>
                </c:pt>
                <c:pt idx="8">
                  <c:v>0.92904248209542706</c:v>
                </c:pt>
              </c:numCache>
            </c:numRef>
          </c:val>
          <c:extLst>
            <c:ext xmlns:c16="http://schemas.microsoft.com/office/drawing/2014/chart" uri="{C3380CC4-5D6E-409C-BE32-E72D297353CC}">
              <c16:uniqueId val="{00000002-F514-45F5-BF81-03F1104B9E90}"/>
            </c:ext>
          </c:extLst>
        </c:ser>
        <c:ser>
          <c:idx val="4"/>
          <c:order val="4"/>
          <c:tx>
            <c:strRef>
              <c:f>'dominance check'!$T$13</c:f>
              <c:strCache>
                <c:ptCount val="1"/>
                <c:pt idx="0">
                  <c:v>Latency 4</c:v>
                </c:pt>
              </c:strCache>
            </c:strRef>
          </c:tx>
          <c:spPr>
            <a:solidFill>
              <a:schemeClr val="accent5"/>
            </a:solidFill>
            <a:ln>
              <a:noFill/>
            </a:ln>
            <a:effectLst/>
          </c:spPr>
          <c:invertIfNegative val="0"/>
          <c:cat>
            <c:numRef>
              <c:f>'dominance check'!$P$14:$P$22</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check'!$T$14:$T$22</c:f>
              <c:numCache>
                <c:formatCode>General</c:formatCode>
                <c:ptCount val="9"/>
                <c:pt idx="0">
                  <c:v>0.33581859412287457</c:v>
                </c:pt>
                <c:pt idx="1">
                  <c:v>0.29111185427704733</c:v>
                </c:pt>
                <c:pt idx="2">
                  <c:v>0.21427875490639681</c:v>
                </c:pt>
                <c:pt idx="3">
                  <c:v>0.33328895870709302</c:v>
                </c:pt>
                <c:pt idx="4">
                  <c:v>0.27946742510611144</c:v>
                </c:pt>
                <c:pt idx="5">
                  <c:v>0.2603841449326611</c:v>
                </c:pt>
                <c:pt idx="6">
                  <c:v>0.2241613811859281</c:v>
                </c:pt>
                <c:pt idx="7">
                  <c:v>0.29566838656187494</c:v>
                </c:pt>
                <c:pt idx="8">
                  <c:v>0.25674073074653553</c:v>
                </c:pt>
              </c:numCache>
            </c:numRef>
          </c:val>
          <c:extLst>
            <c:ext xmlns:c16="http://schemas.microsoft.com/office/drawing/2014/chart" uri="{C3380CC4-5D6E-409C-BE32-E72D297353CC}">
              <c16:uniqueId val="{00000003-F514-45F5-BF81-03F1104B9E90}"/>
            </c:ext>
          </c:extLst>
        </c:ser>
        <c:dLbls>
          <c:showLegendKey val="0"/>
          <c:showVal val="0"/>
          <c:showCatName val="0"/>
          <c:showSerName val="0"/>
          <c:showPercent val="0"/>
          <c:showBubbleSize val="0"/>
        </c:dLbls>
        <c:gapWidth val="219"/>
        <c:overlap val="-27"/>
        <c:axId val="205991072"/>
        <c:axId val="205995872"/>
        <c:extLst>
          <c:ext xmlns:c15="http://schemas.microsoft.com/office/drawing/2012/chart" uri="{02D57815-91ED-43cb-92C2-25804820EDAC}">
            <c15:filteredBarSeries>
              <c15:ser>
                <c:idx val="0"/>
                <c:order val="0"/>
                <c:tx>
                  <c:strRef>
                    <c:extLst>
                      <c:ext uri="{02D57815-91ED-43cb-92C2-25804820EDAC}">
                        <c15:formulaRef>
                          <c15:sqref>'dominance check'!$P$13</c15:sqref>
                        </c15:formulaRef>
                      </c:ext>
                    </c:extLst>
                    <c:strCache>
                      <c:ptCount val="1"/>
                      <c:pt idx="0">
                        <c:v>Route</c:v>
                      </c:pt>
                    </c:strCache>
                  </c:strRef>
                </c:tx>
                <c:spPr>
                  <a:solidFill>
                    <a:schemeClr val="accent1"/>
                  </a:solidFill>
                  <a:ln>
                    <a:noFill/>
                  </a:ln>
                  <a:effectLst/>
                </c:spPr>
                <c:invertIfNegative val="0"/>
                <c:cat>
                  <c:numRef>
                    <c:extLst>
                      <c:ext uri="{02D57815-91ED-43cb-92C2-25804820EDAC}">
                        <c15:formulaRef>
                          <c15:sqref>'dominance check'!$P$14:$P$22</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cat>
                <c:val>
                  <c:numRef>
                    <c:extLst>
                      <c:ext uri="{02D57815-91ED-43cb-92C2-25804820EDAC}">
                        <c15:formulaRef>
                          <c15:sqref>'dominance check'!$P$14:$P$22</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val>
                <c:extLst>
                  <c:ext xmlns:c16="http://schemas.microsoft.com/office/drawing/2014/chart" uri="{C3380CC4-5D6E-409C-BE32-E72D297353CC}">
                    <c16:uniqueId val="{00000004-F514-45F5-BF81-03F1104B9E90}"/>
                  </c:ext>
                </c:extLst>
              </c15:ser>
            </c15:filteredBarSeries>
          </c:ext>
        </c:extLst>
      </c:barChart>
      <c:catAx>
        <c:axId val="20599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95872"/>
        <c:crosses val="autoZero"/>
        <c:auto val="1"/>
        <c:lblAlgn val="ctr"/>
        <c:lblOffset val="100"/>
        <c:noMultiLvlLbl val="0"/>
      </c:catAx>
      <c:valAx>
        <c:axId val="20599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91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Labels Proccessed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'dominance check'!$Q$26</c:f>
              <c:strCache>
                <c:ptCount val="1"/>
                <c:pt idx="0">
                  <c:v>Labels Processed 1</c:v>
                </c:pt>
              </c:strCache>
            </c:strRef>
          </c:tx>
          <c:spPr>
            <a:solidFill>
              <a:schemeClr val="accent2"/>
            </a:solidFill>
            <a:ln>
              <a:noFill/>
            </a:ln>
            <a:effectLst/>
          </c:spPr>
          <c:invertIfNegative val="0"/>
          <c:cat>
            <c:numRef>
              <c:f>'dominance check'!$P$27:$P$35</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check'!$Q$27:$Q$35</c:f>
              <c:numCache>
                <c:formatCode>General</c:formatCode>
                <c:ptCount val="9"/>
                <c:pt idx="0">
                  <c:v>1</c:v>
                </c:pt>
                <c:pt idx="1">
                  <c:v>1</c:v>
                </c:pt>
                <c:pt idx="2">
                  <c:v>1</c:v>
                </c:pt>
                <c:pt idx="3">
                  <c:v>1</c:v>
                </c:pt>
                <c:pt idx="4">
                  <c:v>1</c:v>
                </c:pt>
                <c:pt idx="5">
                  <c:v>1</c:v>
                </c:pt>
                <c:pt idx="6">
                  <c:v>1</c:v>
                </c:pt>
                <c:pt idx="7">
                  <c:v>1</c:v>
                </c:pt>
                <c:pt idx="8">
                  <c:v>1</c:v>
                </c:pt>
              </c:numCache>
            </c:numRef>
          </c:val>
          <c:extLst>
            <c:ext xmlns:c16="http://schemas.microsoft.com/office/drawing/2014/chart" uri="{C3380CC4-5D6E-409C-BE32-E72D297353CC}">
              <c16:uniqueId val="{00000000-324E-481A-B3C7-1BC5124074BB}"/>
            </c:ext>
          </c:extLst>
        </c:ser>
        <c:ser>
          <c:idx val="2"/>
          <c:order val="2"/>
          <c:tx>
            <c:strRef>
              <c:f>'dominance check'!$R$26</c:f>
              <c:strCache>
                <c:ptCount val="1"/>
                <c:pt idx="0">
                  <c:v>Labels Processed 2</c:v>
                </c:pt>
              </c:strCache>
            </c:strRef>
          </c:tx>
          <c:spPr>
            <a:solidFill>
              <a:schemeClr val="accent3"/>
            </a:solidFill>
            <a:ln>
              <a:noFill/>
            </a:ln>
            <a:effectLst/>
          </c:spPr>
          <c:invertIfNegative val="0"/>
          <c:cat>
            <c:numRef>
              <c:f>'dominance check'!$P$27:$P$35</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check'!$R$27:$R$35</c:f>
              <c:numCache>
                <c:formatCode>General</c:formatCode>
                <c:ptCount val="9"/>
                <c:pt idx="0">
                  <c:v>1.0395600452821785</c:v>
                </c:pt>
                <c:pt idx="1">
                  <c:v>1.0085213398568778</c:v>
                </c:pt>
                <c:pt idx="2">
                  <c:v>1.055902331708449</c:v>
                </c:pt>
                <c:pt idx="3">
                  <c:v>1.0306731630673702</c:v>
                </c:pt>
                <c:pt idx="4">
                  <c:v>1.0332725844375135</c:v>
                </c:pt>
                <c:pt idx="5">
                  <c:v>1.0422247902634818</c:v>
                </c:pt>
                <c:pt idx="6">
                  <c:v>1.0310066592418066</c:v>
                </c:pt>
                <c:pt idx="7">
                  <c:v>1.0099755091545164</c:v>
                </c:pt>
                <c:pt idx="8">
                  <c:v>1.0186035239250917</c:v>
                </c:pt>
              </c:numCache>
            </c:numRef>
          </c:val>
          <c:extLst>
            <c:ext xmlns:c16="http://schemas.microsoft.com/office/drawing/2014/chart" uri="{C3380CC4-5D6E-409C-BE32-E72D297353CC}">
              <c16:uniqueId val="{00000001-324E-481A-B3C7-1BC5124074BB}"/>
            </c:ext>
          </c:extLst>
        </c:ser>
        <c:ser>
          <c:idx val="3"/>
          <c:order val="3"/>
          <c:tx>
            <c:strRef>
              <c:f>'dominance check'!$S$26</c:f>
              <c:strCache>
                <c:ptCount val="1"/>
                <c:pt idx="0">
                  <c:v>Labels Processed 3</c:v>
                </c:pt>
              </c:strCache>
            </c:strRef>
          </c:tx>
          <c:spPr>
            <a:solidFill>
              <a:schemeClr val="accent4"/>
            </a:solidFill>
            <a:ln>
              <a:noFill/>
            </a:ln>
            <a:effectLst/>
          </c:spPr>
          <c:invertIfNegative val="0"/>
          <c:cat>
            <c:numRef>
              <c:f>'dominance check'!$P$27:$P$35</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check'!$S$27:$S$35</c:f>
              <c:numCache>
                <c:formatCode>General</c:formatCode>
                <c:ptCount val="9"/>
                <c:pt idx="0">
                  <c:v>1.0921418099261999</c:v>
                </c:pt>
                <c:pt idx="1">
                  <c:v>1.1002950197931212</c:v>
                </c:pt>
                <c:pt idx="2">
                  <c:v>1.2214223629494751</c:v>
                </c:pt>
                <c:pt idx="3">
                  <c:v>1.1153344292198131</c:v>
                </c:pt>
                <c:pt idx="4">
                  <c:v>1.1409487596870327</c:v>
                </c:pt>
                <c:pt idx="5">
                  <c:v>1.1513449657670547</c:v>
                </c:pt>
                <c:pt idx="6">
                  <c:v>1.1574111813630512</c:v>
                </c:pt>
                <c:pt idx="7">
                  <c:v>1.1210950995497915</c:v>
                </c:pt>
                <c:pt idx="8">
                  <c:v>1.0931859785772911</c:v>
                </c:pt>
              </c:numCache>
            </c:numRef>
          </c:val>
          <c:extLst>
            <c:ext xmlns:c16="http://schemas.microsoft.com/office/drawing/2014/chart" uri="{C3380CC4-5D6E-409C-BE32-E72D297353CC}">
              <c16:uniqueId val="{00000002-324E-481A-B3C7-1BC5124074BB}"/>
            </c:ext>
          </c:extLst>
        </c:ser>
        <c:ser>
          <c:idx val="4"/>
          <c:order val="4"/>
          <c:tx>
            <c:strRef>
              <c:f>'dominance check'!$T$26</c:f>
              <c:strCache>
                <c:ptCount val="1"/>
                <c:pt idx="0">
                  <c:v>Labels Processed 4</c:v>
                </c:pt>
              </c:strCache>
            </c:strRef>
          </c:tx>
          <c:spPr>
            <a:solidFill>
              <a:schemeClr val="accent5"/>
            </a:solidFill>
            <a:ln>
              <a:noFill/>
            </a:ln>
            <a:effectLst/>
          </c:spPr>
          <c:invertIfNegative val="0"/>
          <c:cat>
            <c:numRef>
              <c:f>'dominance check'!$P$27:$P$35</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check'!$T$27:$T$35</c:f>
              <c:numCache>
                <c:formatCode>General</c:formatCode>
                <c:ptCount val="9"/>
                <c:pt idx="0">
                  <c:v>2.9679189374771888</c:v>
                </c:pt>
                <c:pt idx="1">
                  <c:v>2.9945538781360921</c:v>
                </c:pt>
                <c:pt idx="2">
                  <c:v>3.4129941563665578</c:v>
                </c:pt>
                <c:pt idx="3">
                  <c:v>2.602598111882656</c:v>
                </c:pt>
                <c:pt idx="4">
                  <c:v>3.0274923270002612</c:v>
                </c:pt>
                <c:pt idx="5">
                  <c:v>3.1146150247300839</c:v>
                </c:pt>
                <c:pt idx="6">
                  <c:v>3.350776005193524</c:v>
                </c:pt>
                <c:pt idx="7">
                  <c:v>3.0207307437875994</c:v>
                </c:pt>
                <c:pt idx="8">
                  <c:v>3.0905452507460023</c:v>
                </c:pt>
              </c:numCache>
            </c:numRef>
          </c:val>
          <c:extLst>
            <c:ext xmlns:c16="http://schemas.microsoft.com/office/drawing/2014/chart" uri="{C3380CC4-5D6E-409C-BE32-E72D297353CC}">
              <c16:uniqueId val="{00000003-324E-481A-B3C7-1BC5124074BB}"/>
            </c:ext>
          </c:extLst>
        </c:ser>
        <c:dLbls>
          <c:showLegendKey val="0"/>
          <c:showVal val="0"/>
          <c:showCatName val="0"/>
          <c:showSerName val="0"/>
          <c:showPercent val="0"/>
          <c:showBubbleSize val="0"/>
        </c:dLbls>
        <c:gapWidth val="219"/>
        <c:overlap val="-27"/>
        <c:axId val="209035520"/>
        <c:axId val="209019200"/>
        <c:extLst>
          <c:ext xmlns:c15="http://schemas.microsoft.com/office/drawing/2012/chart" uri="{02D57815-91ED-43cb-92C2-25804820EDAC}">
            <c15:filteredBarSeries>
              <c15:ser>
                <c:idx val="0"/>
                <c:order val="0"/>
                <c:tx>
                  <c:strRef>
                    <c:extLst>
                      <c:ext uri="{02D57815-91ED-43cb-92C2-25804820EDAC}">
                        <c15:formulaRef>
                          <c15:sqref>'dominance check'!$P$26</c15:sqref>
                        </c15:formulaRef>
                      </c:ext>
                    </c:extLst>
                    <c:strCache>
                      <c:ptCount val="1"/>
                      <c:pt idx="0">
                        <c:v>Route</c:v>
                      </c:pt>
                    </c:strCache>
                  </c:strRef>
                </c:tx>
                <c:spPr>
                  <a:solidFill>
                    <a:schemeClr val="accent1"/>
                  </a:solidFill>
                  <a:ln>
                    <a:noFill/>
                  </a:ln>
                  <a:effectLst/>
                </c:spPr>
                <c:invertIfNegative val="0"/>
                <c:cat>
                  <c:numRef>
                    <c:extLst>
                      <c:ext uri="{02D57815-91ED-43cb-92C2-25804820EDAC}">
                        <c15:formulaRef>
                          <c15:sqref>'dominance check'!$P$27:$P$35</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cat>
                <c:val>
                  <c:numRef>
                    <c:extLst>
                      <c:ext uri="{02D57815-91ED-43cb-92C2-25804820EDAC}">
                        <c15:formulaRef>
                          <c15:sqref>'dominance check'!$P$27:$P$35</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val>
                <c:extLst>
                  <c:ext xmlns:c16="http://schemas.microsoft.com/office/drawing/2014/chart" uri="{C3380CC4-5D6E-409C-BE32-E72D297353CC}">
                    <c16:uniqueId val="{00000004-324E-481A-B3C7-1BC5124074BB}"/>
                  </c:ext>
                </c:extLst>
              </c15:ser>
            </c15:filteredBarSeries>
          </c:ext>
        </c:extLst>
      </c:barChart>
      <c:catAx>
        <c:axId val="20903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19200"/>
        <c:crosses val="autoZero"/>
        <c:auto val="1"/>
        <c:lblAlgn val="ctr"/>
        <c:lblOffset val="100"/>
        <c:noMultiLvlLbl val="0"/>
      </c:catAx>
      <c:valAx>
        <c:axId val="20901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35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Throughput</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'dominance check'!$Q$40</c:f>
              <c:strCache>
                <c:ptCount val="1"/>
                <c:pt idx="0">
                  <c:v>Throughput 1</c:v>
                </c:pt>
              </c:strCache>
            </c:strRef>
          </c:tx>
          <c:spPr>
            <a:solidFill>
              <a:schemeClr val="accent2"/>
            </a:solidFill>
            <a:ln>
              <a:noFill/>
            </a:ln>
            <a:effectLst/>
          </c:spPr>
          <c:invertIfNegative val="0"/>
          <c:cat>
            <c:numRef>
              <c:f>'dominance check'!$P$27:$P$35</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check'!$Q$41:$Q$49</c:f>
              <c:numCache>
                <c:formatCode>General</c:formatCode>
                <c:ptCount val="9"/>
                <c:pt idx="0">
                  <c:v>1</c:v>
                </c:pt>
                <c:pt idx="1">
                  <c:v>1</c:v>
                </c:pt>
                <c:pt idx="2">
                  <c:v>1</c:v>
                </c:pt>
                <c:pt idx="3">
                  <c:v>1</c:v>
                </c:pt>
                <c:pt idx="4">
                  <c:v>1</c:v>
                </c:pt>
                <c:pt idx="5">
                  <c:v>1</c:v>
                </c:pt>
                <c:pt idx="6">
                  <c:v>1</c:v>
                </c:pt>
                <c:pt idx="7">
                  <c:v>1</c:v>
                </c:pt>
                <c:pt idx="8">
                  <c:v>1</c:v>
                </c:pt>
              </c:numCache>
            </c:numRef>
          </c:val>
          <c:extLst>
            <c:ext xmlns:c16="http://schemas.microsoft.com/office/drawing/2014/chart" uri="{C3380CC4-5D6E-409C-BE32-E72D297353CC}">
              <c16:uniqueId val="{00000000-CF9F-476A-964A-C5D87F69B560}"/>
            </c:ext>
          </c:extLst>
        </c:ser>
        <c:ser>
          <c:idx val="2"/>
          <c:order val="2"/>
          <c:tx>
            <c:strRef>
              <c:f>'dominance check'!$R$40</c:f>
              <c:strCache>
                <c:ptCount val="1"/>
                <c:pt idx="0">
                  <c:v>Throughput 2</c:v>
                </c:pt>
              </c:strCache>
            </c:strRef>
          </c:tx>
          <c:spPr>
            <a:solidFill>
              <a:schemeClr val="accent3"/>
            </a:solidFill>
            <a:ln>
              <a:noFill/>
            </a:ln>
            <a:effectLst/>
          </c:spPr>
          <c:invertIfNegative val="0"/>
          <c:cat>
            <c:numRef>
              <c:f>'dominance check'!$P$27:$P$35</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check'!$R$41:$R$49</c:f>
              <c:numCache>
                <c:formatCode>General</c:formatCode>
                <c:ptCount val="9"/>
                <c:pt idx="0">
                  <c:v>0.82650748023488319</c:v>
                </c:pt>
                <c:pt idx="1">
                  <c:v>0.8538492449525803</c:v>
                </c:pt>
                <c:pt idx="2">
                  <c:v>1.0127532772031373</c:v>
                </c:pt>
                <c:pt idx="3">
                  <c:v>0.87135711696510221</c:v>
                </c:pt>
                <c:pt idx="4">
                  <c:v>0.89051550083418685</c:v>
                </c:pt>
                <c:pt idx="5">
                  <c:v>0.85032438374531705</c:v>
                </c:pt>
                <c:pt idx="6">
                  <c:v>0.96827982255265876</c:v>
                </c:pt>
                <c:pt idx="7">
                  <c:v>0.82305905885932951</c:v>
                </c:pt>
                <c:pt idx="8">
                  <c:v>0.88869536023131923</c:v>
                </c:pt>
              </c:numCache>
            </c:numRef>
          </c:val>
          <c:extLst>
            <c:ext xmlns:c16="http://schemas.microsoft.com/office/drawing/2014/chart" uri="{C3380CC4-5D6E-409C-BE32-E72D297353CC}">
              <c16:uniqueId val="{00000001-CF9F-476A-964A-C5D87F69B560}"/>
            </c:ext>
          </c:extLst>
        </c:ser>
        <c:ser>
          <c:idx val="3"/>
          <c:order val="3"/>
          <c:tx>
            <c:strRef>
              <c:f>'dominance check'!$S$40</c:f>
              <c:strCache>
                <c:ptCount val="1"/>
                <c:pt idx="0">
                  <c:v>Throughput 3</c:v>
                </c:pt>
              </c:strCache>
            </c:strRef>
          </c:tx>
          <c:spPr>
            <a:solidFill>
              <a:schemeClr val="accent4"/>
            </a:solidFill>
            <a:ln>
              <a:noFill/>
            </a:ln>
            <a:effectLst/>
          </c:spPr>
          <c:invertIfNegative val="0"/>
          <c:cat>
            <c:numRef>
              <c:f>'dominance check'!$P$27:$P$35</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check'!$S$41:$S$49</c:f>
              <c:numCache>
                <c:formatCode>General</c:formatCode>
                <c:ptCount val="9"/>
                <c:pt idx="0">
                  <c:v>0.9847771255084572</c:v>
                </c:pt>
                <c:pt idx="1">
                  <c:v>1.1011709640178653</c:v>
                </c:pt>
                <c:pt idx="2">
                  <c:v>1.3110922943812158</c:v>
                </c:pt>
                <c:pt idx="3">
                  <c:v>1.0847377182031122</c:v>
                </c:pt>
                <c:pt idx="4">
                  <c:v>1.0855824298406902</c:v>
                </c:pt>
                <c:pt idx="5">
                  <c:v>1.1228280290912978</c:v>
                </c:pt>
                <c:pt idx="6">
                  <c:v>1.2626920278022207</c:v>
                </c:pt>
                <c:pt idx="7">
                  <c:v>1.0451143117347441</c:v>
                </c:pt>
                <c:pt idx="8">
                  <c:v>1.0763770433237139</c:v>
                </c:pt>
              </c:numCache>
            </c:numRef>
          </c:val>
          <c:extLst>
            <c:ext xmlns:c16="http://schemas.microsoft.com/office/drawing/2014/chart" uri="{C3380CC4-5D6E-409C-BE32-E72D297353CC}">
              <c16:uniqueId val="{00000002-CF9F-476A-964A-C5D87F69B560}"/>
            </c:ext>
          </c:extLst>
        </c:ser>
        <c:ser>
          <c:idx val="4"/>
          <c:order val="4"/>
          <c:tx>
            <c:strRef>
              <c:f>'dominance check'!$T$40</c:f>
              <c:strCache>
                <c:ptCount val="1"/>
                <c:pt idx="0">
                  <c:v>Throughput 4</c:v>
                </c:pt>
              </c:strCache>
            </c:strRef>
          </c:tx>
          <c:spPr>
            <a:solidFill>
              <a:schemeClr val="accent5"/>
            </a:solidFill>
            <a:ln>
              <a:noFill/>
            </a:ln>
            <a:effectLst/>
          </c:spPr>
          <c:invertIfNegative val="0"/>
          <c:cat>
            <c:numRef>
              <c:f>'dominance check'!$P$27:$P$35</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check'!$T$41:$T$49</c:f>
              <c:numCache>
                <c:formatCode>General</c:formatCode>
                <c:ptCount val="9"/>
                <c:pt idx="0">
                  <c:v>2.9777981847964745</c:v>
                </c:pt>
                <c:pt idx="1">
                  <c:v>3.4351057344724727</c:v>
                </c:pt>
                <c:pt idx="2">
                  <c:v>4.6668182314052977</c:v>
                </c:pt>
                <c:pt idx="3">
                  <c:v>3.0003994248091428</c:v>
                </c:pt>
                <c:pt idx="4">
                  <c:v>3.5782345639042132</c:v>
                </c:pt>
                <c:pt idx="5">
                  <c:v>3.8404796123766052</c:v>
                </c:pt>
                <c:pt idx="6">
                  <c:v>4.4610717274737048</c:v>
                </c:pt>
                <c:pt idx="7">
                  <c:v>3.3821674735953837</c:v>
                </c:pt>
                <c:pt idx="8">
                  <c:v>3.8949799554291955</c:v>
                </c:pt>
              </c:numCache>
            </c:numRef>
          </c:val>
          <c:extLst>
            <c:ext xmlns:c16="http://schemas.microsoft.com/office/drawing/2014/chart" uri="{C3380CC4-5D6E-409C-BE32-E72D297353CC}">
              <c16:uniqueId val="{00000003-CF9F-476A-964A-C5D87F69B560}"/>
            </c:ext>
          </c:extLst>
        </c:ser>
        <c:dLbls>
          <c:showLegendKey val="0"/>
          <c:showVal val="0"/>
          <c:showCatName val="0"/>
          <c:showSerName val="0"/>
          <c:showPercent val="0"/>
          <c:showBubbleSize val="0"/>
        </c:dLbls>
        <c:gapWidth val="219"/>
        <c:overlap val="-27"/>
        <c:axId val="203762080"/>
        <c:axId val="203762560"/>
        <c:extLst>
          <c:ext xmlns:c15="http://schemas.microsoft.com/office/drawing/2012/chart" uri="{02D57815-91ED-43cb-92C2-25804820EDAC}">
            <c15:filteredBarSeries>
              <c15:ser>
                <c:idx val="0"/>
                <c:order val="0"/>
                <c:tx>
                  <c:strRef>
                    <c:extLst>
                      <c:ext uri="{02D57815-91ED-43cb-92C2-25804820EDAC}">
                        <c15:formulaRef>
                          <c15:sqref>'dominance check'!$P$40</c15:sqref>
                        </c15:formulaRef>
                      </c:ext>
                    </c:extLst>
                    <c:strCache>
                      <c:ptCount val="1"/>
                      <c:pt idx="0">
                        <c:v>Route</c:v>
                      </c:pt>
                    </c:strCache>
                  </c:strRef>
                </c:tx>
                <c:spPr>
                  <a:solidFill>
                    <a:schemeClr val="accent1"/>
                  </a:solidFill>
                  <a:ln>
                    <a:noFill/>
                  </a:ln>
                  <a:effectLst/>
                </c:spPr>
                <c:invertIfNegative val="0"/>
                <c:cat>
                  <c:numRef>
                    <c:extLst>
                      <c:ext uri="{02D57815-91ED-43cb-92C2-25804820EDAC}">
                        <c15:formulaRef>
                          <c15:sqref>'dominance check'!$P$27:$P$35</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cat>
                <c:val>
                  <c:numRef>
                    <c:extLst>
                      <c:ext uri="{02D57815-91ED-43cb-92C2-25804820EDAC}">
                        <c15:formulaRef>
                          <c15:sqref>'dominance check'!$P$41:$P$49</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val>
                <c:extLst>
                  <c:ext xmlns:c16="http://schemas.microsoft.com/office/drawing/2014/chart" uri="{C3380CC4-5D6E-409C-BE32-E72D297353CC}">
                    <c16:uniqueId val="{00000004-CF9F-476A-964A-C5D87F69B560}"/>
                  </c:ext>
                </c:extLst>
              </c15:ser>
            </c15:filteredBarSeries>
          </c:ext>
        </c:extLst>
      </c:barChart>
      <c:catAx>
        <c:axId val="20376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62560"/>
        <c:crosses val="autoZero"/>
        <c:auto val="1"/>
        <c:lblAlgn val="ctr"/>
        <c:lblOffset val="100"/>
        <c:noMultiLvlLbl val="0"/>
      </c:catAx>
      <c:valAx>
        <c:axId val="203762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62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runtime distr ACross the routes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1"/>
          <c:tx>
            <c:strRef>
              <c:f>'runtime destribution'!$AE$10</c:f>
              <c:strCache>
                <c:ptCount val="1"/>
                <c:pt idx="0">
                  <c:v>OpenExtractionTime</c:v>
                </c:pt>
              </c:strCache>
            </c:strRef>
          </c:tx>
          <c:spPr>
            <a:solidFill>
              <a:schemeClr val="accent2"/>
            </a:solidFill>
            <a:ln>
              <a:noFill/>
            </a:ln>
            <a:effectLst/>
          </c:spPr>
          <c:invertIfNegative val="0"/>
          <c:val>
            <c:numRef>
              <c:f>'runtime destribution'!$AE$11:$AE$14</c:f>
              <c:numCache>
                <c:formatCode>General</c:formatCode>
                <c:ptCount val="4"/>
                <c:pt idx="0">
                  <c:v>1.2902984178300872E-2</c:v>
                </c:pt>
                <c:pt idx="1">
                  <c:v>4.8213883341929296E-3</c:v>
                </c:pt>
                <c:pt idx="2">
                  <c:v>5.347043146177035E-3</c:v>
                </c:pt>
                <c:pt idx="3">
                  <c:v>4.6120720414415377E-3</c:v>
                </c:pt>
              </c:numCache>
            </c:numRef>
          </c:val>
          <c:extLst>
            <c:ext xmlns:c16="http://schemas.microsoft.com/office/drawing/2014/chart" uri="{C3380CC4-5D6E-409C-BE32-E72D297353CC}">
              <c16:uniqueId val="{00000001-68FE-401C-BD26-022605D590B4}"/>
            </c:ext>
          </c:extLst>
        </c:ser>
        <c:ser>
          <c:idx val="2"/>
          <c:order val="2"/>
          <c:tx>
            <c:strRef>
              <c:f>'runtime destribution'!$AF$10</c:f>
              <c:strCache>
                <c:ptCount val="1"/>
                <c:pt idx="0">
                  <c:v>TotalTime_DominanceCheck</c:v>
                </c:pt>
              </c:strCache>
            </c:strRef>
          </c:tx>
          <c:spPr>
            <a:solidFill>
              <a:schemeClr val="accent3"/>
            </a:solidFill>
            <a:ln>
              <a:noFill/>
            </a:ln>
            <a:effectLst/>
          </c:spPr>
          <c:invertIfNegative val="0"/>
          <c:val>
            <c:numRef>
              <c:f>'runtime destribution'!$AF$11:$AF$14</c:f>
              <c:numCache>
                <c:formatCode>General</c:formatCode>
                <c:ptCount val="4"/>
                <c:pt idx="0">
                  <c:v>0.1591401084664654</c:v>
                </c:pt>
                <c:pt idx="1">
                  <c:v>0.20540861779442054</c:v>
                </c:pt>
                <c:pt idx="2">
                  <c:v>0.25861475380821353</c:v>
                </c:pt>
                <c:pt idx="3">
                  <c:v>0.25279826917644121</c:v>
                </c:pt>
              </c:numCache>
            </c:numRef>
          </c:val>
          <c:extLst>
            <c:ext xmlns:c16="http://schemas.microsoft.com/office/drawing/2014/chart" uri="{C3380CC4-5D6E-409C-BE32-E72D297353CC}">
              <c16:uniqueId val="{00000002-68FE-401C-BD26-022605D590B4}"/>
            </c:ext>
          </c:extLst>
        </c:ser>
        <c:ser>
          <c:idx val="3"/>
          <c:order val="3"/>
          <c:tx>
            <c:strRef>
              <c:f>'runtime destribution'!$AG$10</c:f>
              <c:strCache>
                <c:ptCount val="1"/>
                <c:pt idx="0">
                  <c:v>TotalTime_check_COSTS</c:v>
                </c:pt>
              </c:strCache>
            </c:strRef>
          </c:tx>
          <c:spPr>
            <a:solidFill>
              <a:schemeClr val="accent4"/>
            </a:solidFill>
            <a:ln>
              <a:noFill/>
            </a:ln>
            <a:effectLst/>
          </c:spPr>
          <c:invertIfNegative val="0"/>
          <c:val>
            <c:numRef>
              <c:f>'runtime destribution'!$AG$11:$AG$14</c:f>
              <c:numCache>
                <c:formatCode>General</c:formatCode>
                <c:ptCount val="4"/>
                <c:pt idx="0">
                  <c:v>0.5542943949046919</c:v>
                </c:pt>
                <c:pt idx="1">
                  <c:v>0.74642798117516052</c:v>
                </c:pt>
                <c:pt idx="2">
                  <c:v>0.81091168095062627</c:v>
                </c:pt>
                <c:pt idx="3">
                  <c:v>0.57203931717917711</c:v>
                </c:pt>
              </c:numCache>
            </c:numRef>
          </c:val>
          <c:extLst>
            <c:ext xmlns:c16="http://schemas.microsoft.com/office/drawing/2014/chart" uri="{C3380CC4-5D6E-409C-BE32-E72D297353CC}">
              <c16:uniqueId val="{00000003-68FE-401C-BD26-022605D590B4}"/>
            </c:ext>
          </c:extLst>
        </c:ser>
        <c:ser>
          <c:idx val="4"/>
          <c:order val="4"/>
          <c:tx>
            <c:strRef>
              <c:f>'runtime destribution'!$AH$10</c:f>
              <c:strCache>
                <c:ptCount val="1"/>
                <c:pt idx="0">
                  <c:v>TotalUpdateTime</c:v>
                </c:pt>
              </c:strCache>
            </c:strRef>
          </c:tx>
          <c:spPr>
            <a:solidFill>
              <a:schemeClr val="accent5"/>
            </a:solidFill>
            <a:ln>
              <a:noFill/>
            </a:ln>
            <a:effectLst/>
          </c:spPr>
          <c:invertIfNegative val="0"/>
          <c:val>
            <c:numRef>
              <c:f>'runtime destribution'!$AH$11:$AH$14</c:f>
              <c:numCache>
                <c:formatCode>General</c:formatCode>
                <c:ptCount val="4"/>
                <c:pt idx="0">
                  <c:v>7.0750540052019917E-2</c:v>
                </c:pt>
                <c:pt idx="1">
                  <c:v>2.3583944540830286E-2</c:v>
                </c:pt>
                <c:pt idx="2">
                  <c:v>3.2582010671370683E-2</c:v>
                </c:pt>
                <c:pt idx="3">
                  <c:v>2.817692482264381E-2</c:v>
                </c:pt>
              </c:numCache>
            </c:numRef>
          </c:val>
          <c:extLst>
            <c:ext xmlns:c16="http://schemas.microsoft.com/office/drawing/2014/chart" uri="{C3380CC4-5D6E-409C-BE32-E72D297353CC}">
              <c16:uniqueId val="{00000004-68FE-401C-BD26-022605D590B4}"/>
            </c:ext>
          </c:extLst>
        </c:ser>
        <c:ser>
          <c:idx val="5"/>
          <c:order val="5"/>
          <c:tx>
            <c:strRef>
              <c:f>'runtime destribution'!$AI$10</c:f>
              <c:strCache>
                <c:ptCount val="1"/>
                <c:pt idx="0">
                  <c:v>TotalTime_prune_g_cl</c:v>
                </c:pt>
              </c:strCache>
            </c:strRef>
          </c:tx>
          <c:spPr>
            <a:solidFill>
              <a:schemeClr val="accent6"/>
            </a:solidFill>
            <a:ln>
              <a:noFill/>
            </a:ln>
            <a:effectLst/>
          </c:spPr>
          <c:invertIfNegative val="0"/>
          <c:val>
            <c:numRef>
              <c:f>'runtime destribution'!$AI$11:$AI$14</c:f>
              <c:numCache>
                <c:formatCode>General</c:formatCode>
                <c:ptCount val="4"/>
                <c:pt idx="0">
                  <c:v>3.5350181615693997E-2</c:v>
                </c:pt>
                <c:pt idx="1">
                  <c:v>3.5433505877197943E-2</c:v>
                </c:pt>
                <c:pt idx="2">
                  <c:v>5.7835049887756437E-2</c:v>
                </c:pt>
                <c:pt idx="3">
                  <c:v>5.7677871645558126E-2</c:v>
                </c:pt>
              </c:numCache>
            </c:numRef>
          </c:val>
          <c:extLst>
            <c:ext xmlns:c16="http://schemas.microsoft.com/office/drawing/2014/chart" uri="{C3380CC4-5D6E-409C-BE32-E72D297353CC}">
              <c16:uniqueId val="{00000005-68FE-401C-BD26-022605D590B4}"/>
            </c:ext>
          </c:extLst>
        </c:ser>
        <c:ser>
          <c:idx val="6"/>
          <c:order val="6"/>
          <c:tx>
            <c:strRef>
              <c:f>'runtime destribution'!$AJ$10</c:f>
              <c:strCache>
                <c:ptCount val="1"/>
                <c:pt idx="0">
                  <c:v>TotalTime_prune_open_gop</c:v>
                </c:pt>
              </c:strCache>
            </c:strRef>
          </c:tx>
          <c:spPr>
            <a:solidFill>
              <a:schemeClr val="accent1">
                <a:lumMod val="60000"/>
              </a:schemeClr>
            </a:solidFill>
            <a:ln>
              <a:noFill/>
            </a:ln>
            <a:effectLst/>
          </c:spPr>
          <c:invertIfNegative val="0"/>
          <c:val>
            <c:numRef>
              <c:f>'runtime destribution'!$AJ$11:$AJ$14</c:f>
              <c:numCache>
                <c:formatCode>General</c:formatCode>
                <c:ptCount val="4"/>
                <c:pt idx="0">
                  <c:v>0</c:v>
                </c:pt>
                <c:pt idx="1">
                  <c:v>0</c:v>
                </c:pt>
                <c:pt idx="2">
                  <c:v>0</c:v>
                </c:pt>
                <c:pt idx="3">
                  <c:v>8.3397146647053083E-2</c:v>
                </c:pt>
              </c:numCache>
            </c:numRef>
          </c:val>
          <c:extLst>
            <c:ext xmlns:c16="http://schemas.microsoft.com/office/drawing/2014/chart" uri="{C3380CC4-5D6E-409C-BE32-E72D297353CC}">
              <c16:uniqueId val="{00000006-68FE-401C-BD26-022605D590B4}"/>
            </c:ext>
          </c:extLst>
        </c:ser>
        <c:ser>
          <c:idx val="7"/>
          <c:order val="7"/>
          <c:tx>
            <c:strRef>
              <c:f>'runtime destribution'!$AK$10</c:f>
              <c:strCache>
                <c:ptCount val="1"/>
                <c:pt idx="0">
                  <c:v>TotalTime_prune_COSTS</c:v>
                </c:pt>
              </c:strCache>
            </c:strRef>
          </c:tx>
          <c:spPr>
            <a:solidFill>
              <a:schemeClr val="accent2">
                <a:lumMod val="60000"/>
              </a:schemeClr>
            </a:solidFill>
            <a:ln>
              <a:noFill/>
            </a:ln>
            <a:effectLst/>
          </c:spPr>
          <c:invertIfNegative val="0"/>
          <c:val>
            <c:numRef>
              <c:f>'runtime destribution'!$AK$11:$AK$14</c:f>
              <c:numCache>
                <c:formatCode>General</c:formatCode>
                <c:ptCount val="4"/>
                <c:pt idx="0">
                  <c:v>1.3054187016222902E-3</c:v>
                </c:pt>
                <c:pt idx="1">
                  <c:v>1.3134853782678932E-3</c:v>
                </c:pt>
                <c:pt idx="2">
                  <c:v>1.2939677156511074E-3</c:v>
                </c:pt>
                <c:pt idx="3">
                  <c:v>1.2983984876849448E-3</c:v>
                </c:pt>
              </c:numCache>
            </c:numRef>
          </c:val>
          <c:extLst>
            <c:ext xmlns:c16="http://schemas.microsoft.com/office/drawing/2014/chart" uri="{C3380CC4-5D6E-409C-BE32-E72D297353CC}">
              <c16:uniqueId val="{00000007-68FE-401C-BD26-022605D590B4}"/>
            </c:ext>
          </c:extLst>
        </c:ser>
        <c:dLbls>
          <c:showLegendKey val="0"/>
          <c:showVal val="0"/>
          <c:showCatName val="0"/>
          <c:showSerName val="0"/>
          <c:showPercent val="0"/>
          <c:showBubbleSize val="0"/>
        </c:dLbls>
        <c:gapWidth val="150"/>
        <c:overlap val="100"/>
        <c:axId val="209046080"/>
        <c:axId val="209047040"/>
        <c:extLst>
          <c:ext xmlns:c15="http://schemas.microsoft.com/office/drawing/2012/chart" uri="{02D57815-91ED-43cb-92C2-25804820EDAC}">
            <c15:filteredBarSeries>
              <c15:ser>
                <c:idx val="0"/>
                <c:order val="0"/>
                <c:tx>
                  <c:strRef>
                    <c:extLst>
                      <c:ext uri="{02D57815-91ED-43cb-92C2-25804820EDAC}">
                        <c15:formulaRef>
                          <c15:sqref>'runtime destribution'!$AD$10</c15:sqref>
                        </c15:formulaRef>
                      </c:ext>
                    </c:extLst>
                    <c:strCache>
                      <c:ptCount val="1"/>
                      <c:pt idx="0">
                        <c:v>algo</c:v>
                      </c:pt>
                    </c:strCache>
                  </c:strRef>
                </c:tx>
                <c:spPr>
                  <a:solidFill>
                    <a:schemeClr val="accent1"/>
                  </a:solidFill>
                  <a:ln>
                    <a:noFill/>
                  </a:ln>
                  <a:effectLst/>
                </c:spPr>
                <c:invertIfNegative val="0"/>
                <c:val>
                  <c:numRef>
                    <c:extLst>
                      <c:ext uri="{02D57815-91ED-43cb-92C2-25804820EDAC}">
                        <c15:formulaRef>
                          <c15:sqref>'runtime destribution'!$AD$11:$AD$14</c15:sqref>
                        </c15:formulaRef>
                      </c:ext>
                    </c:extLst>
                    <c:numCache>
                      <c:formatCode>General</c:formatCode>
                      <c:ptCount val="4"/>
                      <c:pt idx="0">
                        <c:v>4</c:v>
                      </c:pt>
                      <c:pt idx="1">
                        <c:v>3</c:v>
                      </c:pt>
                      <c:pt idx="2">
                        <c:v>2</c:v>
                      </c:pt>
                      <c:pt idx="3">
                        <c:v>1</c:v>
                      </c:pt>
                    </c:numCache>
                  </c:numRef>
                </c:val>
                <c:extLst>
                  <c:ext xmlns:c16="http://schemas.microsoft.com/office/drawing/2014/chart" uri="{C3380CC4-5D6E-409C-BE32-E72D297353CC}">
                    <c16:uniqueId val="{00000000-68FE-401C-BD26-022605D590B4}"/>
                  </c:ext>
                </c:extLst>
              </c15:ser>
            </c15:filteredBarSeries>
          </c:ext>
        </c:extLst>
      </c:barChart>
      <c:catAx>
        <c:axId val="20904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47040"/>
        <c:crosses val="autoZero"/>
        <c:auto val="1"/>
        <c:lblAlgn val="ctr"/>
        <c:lblOffset val="100"/>
        <c:noMultiLvlLbl val="0"/>
      </c:catAx>
      <c:valAx>
        <c:axId val="209047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46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Algo 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results_dimac!$AF$2</c:f>
              <c:strCache>
                <c:ptCount val="1"/>
                <c:pt idx="0">
                  <c:v>LabelsExpanded</c:v>
                </c:pt>
              </c:strCache>
            </c:strRef>
          </c:tx>
          <c:spPr>
            <a:solidFill>
              <a:schemeClr val="accent1"/>
            </a:solidFill>
            <a:ln>
              <a:noFill/>
            </a:ln>
            <a:effectLst/>
          </c:spPr>
          <c:invertIfNegative val="0"/>
          <c:cat>
            <c:numRef>
              <c:f>results_dimac!$A$3:$A$11</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results_dimac!$AF$3:$AF$11</c:f>
              <c:numCache>
                <c:formatCode>General</c:formatCode>
                <c:ptCount val="9"/>
                <c:pt idx="0">
                  <c:v>0.33688937979326444</c:v>
                </c:pt>
                <c:pt idx="1">
                  <c:v>0.33264685267176397</c:v>
                </c:pt>
                <c:pt idx="2">
                  <c:v>0.29227184601942563</c:v>
                </c:pt>
                <c:pt idx="3">
                  <c:v>0.3827311579611794</c:v>
                </c:pt>
                <c:pt idx="4">
                  <c:v>0.32788404372620211</c:v>
                </c:pt>
                <c:pt idx="5">
                  <c:v>0.31955068923645158</c:v>
                </c:pt>
                <c:pt idx="6">
                  <c:v>0.29799281385913451</c:v>
                </c:pt>
                <c:pt idx="7">
                  <c:v>0.3295956184146116</c:v>
                </c:pt>
                <c:pt idx="8">
                  <c:v>0.32290025824035562</c:v>
                </c:pt>
              </c:numCache>
            </c:numRef>
          </c:val>
          <c:extLst>
            <c:ext xmlns:c16="http://schemas.microsoft.com/office/drawing/2014/chart" uri="{C3380CC4-5D6E-409C-BE32-E72D297353CC}">
              <c16:uniqueId val="{00000000-81A2-4887-9B08-42FD273FC17E}"/>
            </c:ext>
          </c:extLst>
        </c:ser>
        <c:ser>
          <c:idx val="1"/>
          <c:order val="1"/>
          <c:tx>
            <c:strRef>
              <c:f>results_dimac!$AG$2</c:f>
              <c:strCache>
                <c:ptCount val="1"/>
                <c:pt idx="0">
                  <c:v>Extracted - Expanded</c:v>
                </c:pt>
              </c:strCache>
            </c:strRef>
          </c:tx>
          <c:spPr>
            <a:solidFill>
              <a:schemeClr val="accent2"/>
            </a:solidFill>
            <a:ln>
              <a:noFill/>
            </a:ln>
            <a:effectLst/>
          </c:spPr>
          <c:invertIfNegative val="0"/>
          <c:cat>
            <c:numRef>
              <c:f>results_dimac!$A$3:$A$11</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results_dimac!$AG$3:$AG$11</c:f>
              <c:numCache>
                <c:formatCode>General</c:formatCode>
                <c:ptCount val="9"/>
                <c:pt idx="0">
                  <c:v>0.66297099033011009</c:v>
                </c:pt>
                <c:pt idx="1">
                  <c:v>0.66348207004623205</c:v>
                </c:pt>
                <c:pt idx="2">
                  <c:v>0.70525025651534046</c:v>
                </c:pt>
                <c:pt idx="3">
                  <c:v>0.61336423110724858</c:v>
                </c:pt>
                <c:pt idx="4">
                  <c:v>0.66478238280069279</c:v>
                </c:pt>
                <c:pt idx="5">
                  <c:v>0.67572668862225438</c:v>
                </c:pt>
                <c:pt idx="6">
                  <c:v>0.7005143565401537</c:v>
                </c:pt>
                <c:pt idx="7">
                  <c:v>0.66602399914809185</c:v>
                </c:pt>
                <c:pt idx="8">
                  <c:v>0.67503760132903312</c:v>
                </c:pt>
              </c:numCache>
            </c:numRef>
          </c:val>
          <c:extLst>
            <c:ext xmlns:c16="http://schemas.microsoft.com/office/drawing/2014/chart" uri="{C3380CC4-5D6E-409C-BE32-E72D297353CC}">
              <c16:uniqueId val="{00000001-81A2-4887-9B08-42FD273FC17E}"/>
            </c:ext>
          </c:extLst>
        </c:ser>
        <c:ser>
          <c:idx val="2"/>
          <c:order val="2"/>
          <c:tx>
            <c:strRef>
              <c:f>results_dimac!$AH$2</c:f>
              <c:strCache>
                <c:ptCount val="1"/>
                <c:pt idx="0">
                  <c:v>Inserted-extracted</c:v>
                </c:pt>
              </c:strCache>
            </c:strRef>
          </c:tx>
          <c:spPr>
            <a:solidFill>
              <a:schemeClr val="accent3"/>
            </a:solidFill>
            <a:ln>
              <a:noFill/>
            </a:ln>
            <a:effectLst/>
          </c:spPr>
          <c:invertIfNegative val="0"/>
          <c:cat>
            <c:numRef>
              <c:f>results_dimac!$A$3:$A$11</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results_dimac!$AH$3:$AH$11</c:f>
              <c:numCache>
                <c:formatCode>General</c:formatCode>
                <c:ptCount val="9"/>
                <c:pt idx="0">
                  <c:v>1.3962987662554185E-4</c:v>
                </c:pt>
                <c:pt idx="1">
                  <c:v>3.8710772820040101E-3</c:v>
                </c:pt>
                <c:pt idx="2">
                  <c:v>2.4778974652339197E-3</c:v>
                </c:pt>
                <c:pt idx="3">
                  <c:v>3.9046109315720025E-3</c:v>
                </c:pt>
                <c:pt idx="4">
                  <c:v>7.3335734731051223E-3</c:v>
                </c:pt>
                <c:pt idx="5">
                  <c:v>4.7226221412940556E-3</c:v>
                </c:pt>
                <c:pt idx="6">
                  <c:v>1.4928296007117692E-3</c:v>
                </c:pt>
                <c:pt idx="7">
                  <c:v>4.3803824372965153E-3</c:v>
                </c:pt>
                <c:pt idx="8">
                  <c:v>2.06214043061121E-3</c:v>
                </c:pt>
              </c:numCache>
            </c:numRef>
          </c:val>
          <c:extLst>
            <c:ext xmlns:c16="http://schemas.microsoft.com/office/drawing/2014/chart" uri="{C3380CC4-5D6E-409C-BE32-E72D297353CC}">
              <c16:uniqueId val="{00000002-81A2-4887-9B08-42FD273FC17E}"/>
            </c:ext>
          </c:extLst>
        </c:ser>
        <c:ser>
          <c:idx val="3"/>
          <c:order val="3"/>
          <c:tx>
            <c:strRef>
              <c:f>results_dimac!$AI$2</c:f>
              <c:strCache>
                <c:ptCount val="1"/>
                <c:pt idx="0">
                  <c:v>generated-inserted</c:v>
                </c:pt>
              </c:strCache>
            </c:strRef>
          </c:tx>
          <c:spPr>
            <a:solidFill>
              <a:schemeClr val="accent4"/>
            </a:solidFill>
            <a:ln>
              <a:noFill/>
            </a:ln>
            <a:effectLst/>
          </c:spPr>
          <c:invertIfNegative val="0"/>
          <c:cat>
            <c:numRef>
              <c:f>results_dimac!$A$3:$A$11</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results_dimac!$AI$3:$AI$11</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3-81A2-4887-9B08-42FD273FC17E}"/>
            </c:ext>
          </c:extLst>
        </c:ser>
        <c:dLbls>
          <c:showLegendKey val="0"/>
          <c:showVal val="0"/>
          <c:showCatName val="0"/>
          <c:showSerName val="0"/>
          <c:showPercent val="0"/>
          <c:showBubbleSize val="0"/>
        </c:dLbls>
        <c:gapWidth val="150"/>
        <c:overlap val="100"/>
        <c:axId val="1537842624"/>
        <c:axId val="1537843104"/>
      </c:barChart>
      <c:catAx>
        <c:axId val="153784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843104"/>
        <c:crosses val="autoZero"/>
        <c:auto val="1"/>
        <c:lblAlgn val="ctr"/>
        <c:lblOffset val="100"/>
        <c:noMultiLvlLbl val="0"/>
      </c:catAx>
      <c:valAx>
        <c:axId val="1537843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842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Algo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results_dimac!$AF$14</c:f>
              <c:strCache>
                <c:ptCount val="1"/>
                <c:pt idx="0">
                  <c:v>LabelsExpanded</c:v>
                </c:pt>
              </c:strCache>
            </c:strRef>
          </c:tx>
          <c:spPr>
            <a:solidFill>
              <a:schemeClr val="accent1"/>
            </a:solidFill>
            <a:ln>
              <a:noFill/>
            </a:ln>
            <a:effectLst/>
          </c:spPr>
          <c:invertIfNegative val="0"/>
          <c:cat>
            <c:numRef>
              <c:f>results_dimac!$A$15:$A$23</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results_dimac!$AF$15:$AF$23</c:f>
              <c:numCache>
                <c:formatCode>General</c:formatCode>
                <c:ptCount val="9"/>
                <c:pt idx="0">
                  <c:v>0.33688937979326444</c:v>
                </c:pt>
                <c:pt idx="1">
                  <c:v>0.33264685267176397</c:v>
                </c:pt>
                <c:pt idx="2">
                  <c:v>0.29227184601942563</c:v>
                </c:pt>
                <c:pt idx="3">
                  <c:v>0.3827311579611794</c:v>
                </c:pt>
                <c:pt idx="4">
                  <c:v>0.32788404372620211</c:v>
                </c:pt>
                <c:pt idx="5">
                  <c:v>0.31955068923645158</c:v>
                </c:pt>
                <c:pt idx="6">
                  <c:v>0.29799281385913451</c:v>
                </c:pt>
                <c:pt idx="7">
                  <c:v>0.3295956184146116</c:v>
                </c:pt>
                <c:pt idx="8">
                  <c:v>0.32290025824035562</c:v>
                </c:pt>
              </c:numCache>
            </c:numRef>
          </c:val>
          <c:extLst>
            <c:ext xmlns:c16="http://schemas.microsoft.com/office/drawing/2014/chart" uri="{C3380CC4-5D6E-409C-BE32-E72D297353CC}">
              <c16:uniqueId val="{00000000-6FF4-4A1B-BB65-7F4C5D2B35F8}"/>
            </c:ext>
          </c:extLst>
        </c:ser>
        <c:ser>
          <c:idx val="1"/>
          <c:order val="1"/>
          <c:tx>
            <c:strRef>
              <c:f>results_dimac!$AG$14</c:f>
              <c:strCache>
                <c:ptCount val="1"/>
                <c:pt idx="0">
                  <c:v>Extracted - Expanded</c:v>
                </c:pt>
              </c:strCache>
            </c:strRef>
          </c:tx>
          <c:spPr>
            <a:solidFill>
              <a:schemeClr val="accent2"/>
            </a:solidFill>
            <a:ln>
              <a:noFill/>
            </a:ln>
            <a:effectLst/>
          </c:spPr>
          <c:invertIfNegative val="0"/>
          <c:cat>
            <c:numRef>
              <c:f>results_dimac!$A$15:$A$23</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results_dimac!$AG$15:$AG$23</c:f>
              <c:numCache>
                <c:formatCode>General</c:formatCode>
                <c:ptCount val="9"/>
                <c:pt idx="0">
                  <c:v>3.1041597199066354E-2</c:v>
                </c:pt>
                <c:pt idx="1">
                  <c:v>3.3362822672833997E-2</c:v>
                </c:pt>
                <c:pt idx="2">
                  <c:v>6.4715522769226402E-2</c:v>
                </c:pt>
                <c:pt idx="3">
                  <c:v>4.4142079648090762E-2</c:v>
                </c:pt>
                <c:pt idx="4">
                  <c:v>4.621484928437699E-2</c:v>
                </c:pt>
                <c:pt idx="5">
                  <c:v>4.8362388123329519E-2</c:v>
                </c:pt>
                <c:pt idx="6">
                  <c:v>4.6907400867266177E-2</c:v>
                </c:pt>
                <c:pt idx="7">
                  <c:v>3.9912414223092475E-2</c:v>
                </c:pt>
                <c:pt idx="8">
                  <c:v>3.0089776546987551E-2</c:v>
                </c:pt>
              </c:numCache>
            </c:numRef>
          </c:val>
          <c:extLst>
            <c:ext xmlns:c16="http://schemas.microsoft.com/office/drawing/2014/chart" uri="{C3380CC4-5D6E-409C-BE32-E72D297353CC}">
              <c16:uniqueId val="{00000001-6FF4-4A1B-BB65-7F4C5D2B35F8}"/>
            </c:ext>
          </c:extLst>
        </c:ser>
        <c:ser>
          <c:idx val="2"/>
          <c:order val="2"/>
          <c:tx>
            <c:strRef>
              <c:f>results_dimac!$AH$14</c:f>
              <c:strCache>
                <c:ptCount val="1"/>
                <c:pt idx="0">
                  <c:v>Inserted-extracted</c:v>
                </c:pt>
              </c:strCache>
            </c:strRef>
          </c:tx>
          <c:spPr>
            <a:solidFill>
              <a:schemeClr val="accent3"/>
            </a:solidFill>
            <a:ln>
              <a:noFill/>
            </a:ln>
            <a:effectLst/>
          </c:spPr>
          <c:invertIfNegative val="0"/>
          <c:cat>
            <c:numRef>
              <c:f>results_dimac!$A$15:$A$23</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results_dimac!$AH$15:$AH$23</c:f>
              <c:numCache>
                <c:formatCode>General</c:formatCode>
                <c:ptCount val="9"/>
                <c:pt idx="0">
                  <c:v>6.8772924308102697E-5</c:v>
                </c:pt>
                <c:pt idx="1">
                  <c:v>1.6588039884618091E-3</c:v>
                </c:pt>
                <c:pt idx="2">
                  <c:v>9.7513862443402571E-4</c:v>
                </c:pt>
                <c:pt idx="3">
                  <c:v>1.7026039491968106E-3</c:v>
                </c:pt>
                <c:pt idx="4">
                  <c:v>3.251710407370097E-3</c:v>
                </c:pt>
                <c:pt idx="5">
                  <c:v>1.0064101927301273E-3</c:v>
                </c:pt>
                <c:pt idx="6">
                  <c:v>5.4111923702570533E-4</c:v>
                </c:pt>
                <c:pt idx="7">
                  <c:v>1.793764147491102E-3</c:v>
                </c:pt>
                <c:pt idx="8">
                  <c:v>6.566510459716236E-4</c:v>
                </c:pt>
              </c:numCache>
            </c:numRef>
          </c:val>
          <c:extLst>
            <c:ext xmlns:c16="http://schemas.microsoft.com/office/drawing/2014/chart" uri="{C3380CC4-5D6E-409C-BE32-E72D297353CC}">
              <c16:uniqueId val="{00000002-6FF4-4A1B-BB65-7F4C5D2B35F8}"/>
            </c:ext>
          </c:extLst>
        </c:ser>
        <c:ser>
          <c:idx val="3"/>
          <c:order val="3"/>
          <c:tx>
            <c:strRef>
              <c:f>results_dimac!$AI$14</c:f>
              <c:strCache>
                <c:ptCount val="1"/>
                <c:pt idx="0">
                  <c:v>generated-inserted</c:v>
                </c:pt>
              </c:strCache>
            </c:strRef>
          </c:tx>
          <c:spPr>
            <a:solidFill>
              <a:schemeClr val="accent4"/>
            </a:solidFill>
            <a:ln>
              <a:noFill/>
            </a:ln>
            <a:effectLst/>
          </c:spPr>
          <c:invertIfNegative val="0"/>
          <c:cat>
            <c:numRef>
              <c:f>results_dimac!$A$15:$A$23</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results_dimac!$AI$15:$AI$23</c:f>
              <c:numCache>
                <c:formatCode>General</c:formatCode>
                <c:ptCount val="9"/>
                <c:pt idx="0">
                  <c:v>0.63200025008336114</c:v>
                </c:pt>
                <c:pt idx="1">
                  <c:v>0.63233152066694021</c:v>
                </c:pt>
                <c:pt idx="2">
                  <c:v>0.64203749258691389</c:v>
                </c:pt>
                <c:pt idx="3">
                  <c:v>0.57142415844153305</c:v>
                </c:pt>
                <c:pt idx="4">
                  <c:v>0.62264939658205087</c:v>
                </c:pt>
                <c:pt idx="5">
                  <c:v>0.63108051244748875</c:v>
                </c:pt>
                <c:pt idx="6">
                  <c:v>0.65455866603657364</c:v>
                </c:pt>
                <c:pt idx="7">
                  <c:v>0.62869820321480485</c:v>
                </c:pt>
                <c:pt idx="8">
                  <c:v>0.64635331416668518</c:v>
                </c:pt>
              </c:numCache>
            </c:numRef>
          </c:val>
          <c:extLst>
            <c:ext xmlns:c16="http://schemas.microsoft.com/office/drawing/2014/chart" uri="{C3380CC4-5D6E-409C-BE32-E72D297353CC}">
              <c16:uniqueId val="{00000003-6FF4-4A1B-BB65-7F4C5D2B35F8}"/>
            </c:ext>
          </c:extLst>
        </c:ser>
        <c:dLbls>
          <c:showLegendKey val="0"/>
          <c:showVal val="0"/>
          <c:showCatName val="0"/>
          <c:showSerName val="0"/>
          <c:showPercent val="0"/>
          <c:showBubbleSize val="0"/>
        </c:dLbls>
        <c:gapWidth val="150"/>
        <c:overlap val="100"/>
        <c:axId val="1545963584"/>
        <c:axId val="1545968384"/>
      </c:barChart>
      <c:catAx>
        <c:axId val="154596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968384"/>
        <c:crosses val="autoZero"/>
        <c:auto val="1"/>
        <c:lblAlgn val="ctr"/>
        <c:lblOffset val="100"/>
        <c:noMultiLvlLbl val="0"/>
      </c:catAx>
      <c:valAx>
        <c:axId val="1545968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963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algo 4 and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results_dimac!$AF$89</c:f>
              <c:strCache>
                <c:ptCount val="1"/>
                <c:pt idx="0">
                  <c:v>LabelsExpanded</c:v>
                </c:pt>
              </c:strCache>
            </c:strRef>
          </c:tx>
          <c:spPr>
            <a:solidFill>
              <a:schemeClr val="accent4">
                <a:lumMod val="75000"/>
              </a:schemeClr>
            </a:solidFill>
            <a:ln>
              <a:noFill/>
            </a:ln>
            <a:effectLst/>
          </c:spPr>
          <c:invertIfNegative val="0"/>
          <c:cat>
            <c:strRef>
              <c:f>results_dimac!$AE$90:$AE$115</c:f>
              <c:strCache>
                <c:ptCount val="26"/>
                <c:pt idx="0">
                  <c:v>35 4</c:v>
                </c:pt>
                <c:pt idx="1">
                  <c:v>35 3</c:v>
                </c:pt>
                <c:pt idx="3">
                  <c:v>50 4</c:v>
                </c:pt>
                <c:pt idx="4">
                  <c:v>50 3</c:v>
                </c:pt>
                <c:pt idx="6">
                  <c:v>6 4</c:v>
                </c:pt>
                <c:pt idx="7">
                  <c:v>6 3</c:v>
                </c:pt>
                <c:pt idx="9">
                  <c:v>15 4</c:v>
                </c:pt>
                <c:pt idx="10">
                  <c:v>15 3</c:v>
                </c:pt>
                <c:pt idx="12">
                  <c:v>37 4</c:v>
                </c:pt>
                <c:pt idx="13">
                  <c:v>37 3</c:v>
                </c:pt>
                <c:pt idx="15">
                  <c:v>1 4</c:v>
                </c:pt>
                <c:pt idx="16">
                  <c:v>1 3</c:v>
                </c:pt>
                <c:pt idx="18">
                  <c:v>17 4</c:v>
                </c:pt>
                <c:pt idx="19">
                  <c:v>17 3</c:v>
                </c:pt>
                <c:pt idx="21">
                  <c:v>25 4</c:v>
                </c:pt>
                <c:pt idx="22">
                  <c:v>25 3</c:v>
                </c:pt>
                <c:pt idx="24">
                  <c:v>8 4</c:v>
                </c:pt>
                <c:pt idx="25">
                  <c:v>8 3</c:v>
                </c:pt>
              </c:strCache>
            </c:strRef>
          </c:cat>
          <c:val>
            <c:numRef>
              <c:f>results_dimac!$AF$90:$AF$115</c:f>
              <c:numCache>
                <c:formatCode>General</c:formatCode>
                <c:ptCount val="26"/>
                <c:pt idx="0">
                  <c:v>0.33688937979326444</c:v>
                </c:pt>
                <c:pt idx="1">
                  <c:v>0.33688937979326444</c:v>
                </c:pt>
                <c:pt idx="2">
                  <c:v>0</c:v>
                </c:pt>
                <c:pt idx="3">
                  <c:v>0.33264685267176397</c:v>
                </c:pt>
                <c:pt idx="4">
                  <c:v>0.33264685267176397</c:v>
                </c:pt>
                <c:pt idx="5">
                  <c:v>0</c:v>
                </c:pt>
                <c:pt idx="6">
                  <c:v>0.29227184601942563</c:v>
                </c:pt>
                <c:pt idx="7">
                  <c:v>0.29227184601942563</c:v>
                </c:pt>
                <c:pt idx="8">
                  <c:v>0</c:v>
                </c:pt>
                <c:pt idx="9">
                  <c:v>0.3827311579611794</c:v>
                </c:pt>
                <c:pt idx="10">
                  <c:v>0.3827311579611794</c:v>
                </c:pt>
                <c:pt idx="11">
                  <c:v>0</c:v>
                </c:pt>
                <c:pt idx="12">
                  <c:v>0.32788404372620211</c:v>
                </c:pt>
                <c:pt idx="13">
                  <c:v>0.32788404372620211</c:v>
                </c:pt>
                <c:pt idx="14">
                  <c:v>0</c:v>
                </c:pt>
                <c:pt idx="15">
                  <c:v>0.31955068923645158</c:v>
                </c:pt>
                <c:pt idx="16">
                  <c:v>0.31955068923645158</c:v>
                </c:pt>
                <c:pt idx="17">
                  <c:v>0</c:v>
                </c:pt>
                <c:pt idx="18">
                  <c:v>0.29799281385913451</c:v>
                </c:pt>
                <c:pt idx="19">
                  <c:v>0.29799281385913451</c:v>
                </c:pt>
                <c:pt idx="20">
                  <c:v>0</c:v>
                </c:pt>
                <c:pt idx="21">
                  <c:v>0.3295956184146116</c:v>
                </c:pt>
                <c:pt idx="22">
                  <c:v>0.3295956184146116</c:v>
                </c:pt>
                <c:pt idx="23">
                  <c:v>0</c:v>
                </c:pt>
                <c:pt idx="24">
                  <c:v>0.32290025824035562</c:v>
                </c:pt>
                <c:pt idx="25">
                  <c:v>0.32290025824035562</c:v>
                </c:pt>
              </c:numCache>
            </c:numRef>
          </c:val>
          <c:extLst>
            <c:ext xmlns:c16="http://schemas.microsoft.com/office/drawing/2014/chart" uri="{C3380CC4-5D6E-409C-BE32-E72D297353CC}">
              <c16:uniqueId val="{00000001-F3A8-4160-92A5-0F736A096538}"/>
            </c:ext>
          </c:extLst>
        </c:ser>
        <c:ser>
          <c:idx val="2"/>
          <c:order val="1"/>
          <c:tx>
            <c:strRef>
              <c:f>results_dimac!$AG$89</c:f>
              <c:strCache>
                <c:ptCount val="1"/>
                <c:pt idx="0">
                  <c:v>Extracted - Expanded</c:v>
                </c:pt>
              </c:strCache>
            </c:strRef>
          </c:tx>
          <c:spPr>
            <a:solidFill>
              <a:srgbClr val="EA7432"/>
            </a:solidFill>
            <a:ln>
              <a:noFill/>
            </a:ln>
            <a:effectLst/>
          </c:spPr>
          <c:invertIfNegative val="0"/>
          <c:cat>
            <c:strRef>
              <c:f>results_dimac!$AE$90:$AE$115</c:f>
              <c:strCache>
                <c:ptCount val="26"/>
                <c:pt idx="0">
                  <c:v>35 4</c:v>
                </c:pt>
                <c:pt idx="1">
                  <c:v>35 3</c:v>
                </c:pt>
                <c:pt idx="3">
                  <c:v>50 4</c:v>
                </c:pt>
                <c:pt idx="4">
                  <c:v>50 3</c:v>
                </c:pt>
                <c:pt idx="6">
                  <c:v>6 4</c:v>
                </c:pt>
                <c:pt idx="7">
                  <c:v>6 3</c:v>
                </c:pt>
                <c:pt idx="9">
                  <c:v>15 4</c:v>
                </c:pt>
                <c:pt idx="10">
                  <c:v>15 3</c:v>
                </c:pt>
                <c:pt idx="12">
                  <c:v>37 4</c:v>
                </c:pt>
                <c:pt idx="13">
                  <c:v>37 3</c:v>
                </c:pt>
                <c:pt idx="15">
                  <c:v>1 4</c:v>
                </c:pt>
                <c:pt idx="16">
                  <c:v>1 3</c:v>
                </c:pt>
                <c:pt idx="18">
                  <c:v>17 4</c:v>
                </c:pt>
                <c:pt idx="19">
                  <c:v>17 3</c:v>
                </c:pt>
                <c:pt idx="21">
                  <c:v>25 4</c:v>
                </c:pt>
                <c:pt idx="22">
                  <c:v>25 3</c:v>
                </c:pt>
                <c:pt idx="24">
                  <c:v>8 4</c:v>
                </c:pt>
                <c:pt idx="25">
                  <c:v>8 3</c:v>
                </c:pt>
              </c:strCache>
            </c:strRef>
          </c:cat>
          <c:val>
            <c:numRef>
              <c:f>results_dimac!$AG$90:$AG$115</c:f>
              <c:numCache>
                <c:formatCode>General</c:formatCode>
                <c:ptCount val="26"/>
                <c:pt idx="0">
                  <c:v>0.66297099033011009</c:v>
                </c:pt>
                <c:pt idx="1">
                  <c:v>3.1041597199066354E-2</c:v>
                </c:pt>
                <c:pt idx="2">
                  <c:v>0</c:v>
                </c:pt>
                <c:pt idx="3">
                  <c:v>0.66348207004623205</c:v>
                </c:pt>
                <c:pt idx="4">
                  <c:v>3.3362822672833997E-2</c:v>
                </c:pt>
                <c:pt idx="5">
                  <c:v>0</c:v>
                </c:pt>
                <c:pt idx="6">
                  <c:v>0.70525025651534046</c:v>
                </c:pt>
                <c:pt idx="7">
                  <c:v>6.4715522769226402E-2</c:v>
                </c:pt>
                <c:pt idx="8">
                  <c:v>0</c:v>
                </c:pt>
                <c:pt idx="9">
                  <c:v>0.61336423110724858</c:v>
                </c:pt>
                <c:pt idx="10">
                  <c:v>4.4142079648090762E-2</c:v>
                </c:pt>
                <c:pt idx="11">
                  <c:v>0</c:v>
                </c:pt>
                <c:pt idx="12">
                  <c:v>0.66478238280069279</c:v>
                </c:pt>
                <c:pt idx="13">
                  <c:v>4.621484928437699E-2</c:v>
                </c:pt>
                <c:pt idx="14">
                  <c:v>0</c:v>
                </c:pt>
                <c:pt idx="15">
                  <c:v>0.67572668862225438</c:v>
                </c:pt>
                <c:pt idx="16">
                  <c:v>4.8362388123329519E-2</c:v>
                </c:pt>
                <c:pt idx="17">
                  <c:v>0</c:v>
                </c:pt>
                <c:pt idx="18">
                  <c:v>0.7005143565401537</c:v>
                </c:pt>
                <c:pt idx="19">
                  <c:v>4.6907400867266177E-2</c:v>
                </c:pt>
                <c:pt idx="20">
                  <c:v>0</c:v>
                </c:pt>
                <c:pt idx="21">
                  <c:v>0.66602399914809185</c:v>
                </c:pt>
                <c:pt idx="22">
                  <c:v>3.9912414223092475E-2</c:v>
                </c:pt>
                <c:pt idx="23">
                  <c:v>0</c:v>
                </c:pt>
                <c:pt idx="24">
                  <c:v>0.67503760132903312</c:v>
                </c:pt>
                <c:pt idx="25">
                  <c:v>3.0089776546987551E-2</c:v>
                </c:pt>
              </c:numCache>
            </c:numRef>
          </c:val>
          <c:extLst>
            <c:ext xmlns:c16="http://schemas.microsoft.com/office/drawing/2014/chart" uri="{C3380CC4-5D6E-409C-BE32-E72D297353CC}">
              <c16:uniqueId val="{00000002-F3A8-4160-92A5-0F736A096538}"/>
            </c:ext>
          </c:extLst>
        </c:ser>
        <c:ser>
          <c:idx val="3"/>
          <c:order val="2"/>
          <c:tx>
            <c:strRef>
              <c:f>results_dimac!$AH$89</c:f>
              <c:strCache>
                <c:ptCount val="1"/>
                <c:pt idx="0">
                  <c:v>Inserted-extracted</c:v>
                </c:pt>
              </c:strCache>
            </c:strRef>
          </c:tx>
          <c:spPr>
            <a:solidFill>
              <a:srgbClr val="00B050"/>
            </a:solidFill>
            <a:ln>
              <a:noFill/>
            </a:ln>
            <a:effectLst/>
          </c:spPr>
          <c:invertIfNegative val="0"/>
          <c:cat>
            <c:strRef>
              <c:f>results_dimac!$AE$90:$AE$115</c:f>
              <c:strCache>
                <c:ptCount val="26"/>
                <c:pt idx="0">
                  <c:v>35 4</c:v>
                </c:pt>
                <c:pt idx="1">
                  <c:v>35 3</c:v>
                </c:pt>
                <c:pt idx="3">
                  <c:v>50 4</c:v>
                </c:pt>
                <c:pt idx="4">
                  <c:v>50 3</c:v>
                </c:pt>
                <c:pt idx="6">
                  <c:v>6 4</c:v>
                </c:pt>
                <c:pt idx="7">
                  <c:v>6 3</c:v>
                </c:pt>
                <c:pt idx="9">
                  <c:v>15 4</c:v>
                </c:pt>
                <c:pt idx="10">
                  <c:v>15 3</c:v>
                </c:pt>
                <c:pt idx="12">
                  <c:v>37 4</c:v>
                </c:pt>
                <c:pt idx="13">
                  <c:v>37 3</c:v>
                </c:pt>
                <c:pt idx="15">
                  <c:v>1 4</c:v>
                </c:pt>
                <c:pt idx="16">
                  <c:v>1 3</c:v>
                </c:pt>
                <c:pt idx="18">
                  <c:v>17 4</c:v>
                </c:pt>
                <c:pt idx="19">
                  <c:v>17 3</c:v>
                </c:pt>
                <c:pt idx="21">
                  <c:v>25 4</c:v>
                </c:pt>
                <c:pt idx="22">
                  <c:v>25 3</c:v>
                </c:pt>
                <c:pt idx="24">
                  <c:v>8 4</c:v>
                </c:pt>
                <c:pt idx="25">
                  <c:v>8 3</c:v>
                </c:pt>
              </c:strCache>
            </c:strRef>
          </c:cat>
          <c:val>
            <c:numRef>
              <c:f>results_dimac!$AH$90:$AH$115</c:f>
              <c:numCache>
                <c:formatCode>General</c:formatCode>
                <c:ptCount val="26"/>
                <c:pt idx="0">
                  <c:v>1.3962987662554185E-4</c:v>
                </c:pt>
                <c:pt idx="1">
                  <c:v>6.8772924308102697E-5</c:v>
                </c:pt>
                <c:pt idx="2">
                  <c:v>0</c:v>
                </c:pt>
                <c:pt idx="3">
                  <c:v>3.8710772820040101E-3</c:v>
                </c:pt>
                <c:pt idx="4">
                  <c:v>1.6588039884618091E-3</c:v>
                </c:pt>
                <c:pt idx="5">
                  <c:v>0</c:v>
                </c:pt>
                <c:pt idx="6">
                  <c:v>2.4778974652339197E-3</c:v>
                </c:pt>
                <c:pt idx="7">
                  <c:v>9.7513862443402571E-4</c:v>
                </c:pt>
                <c:pt idx="8">
                  <c:v>0</c:v>
                </c:pt>
                <c:pt idx="9">
                  <c:v>3.9046109315720025E-3</c:v>
                </c:pt>
                <c:pt idx="10">
                  <c:v>1.7026039491968106E-3</c:v>
                </c:pt>
                <c:pt idx="11">
                  <c:v>0</c:v>
                </c:pt>
                <c:pt idx="12">
                  <c:v>7.3335734731051223E-3</c:v>
                </c:pt>
                <c:pt idx="13">
                  <c:v>3.251710407370097E-3</c:v>
                </c:pt>
                <c:pt idx="14">
                  <c:v>0</c:v>
                </c:pt>
                <c:pt idx="15">
                  <c:v>4.7226221412940556E-3</c:v>
                </c:pt>
                <c:pt idx="16">
                  <c:v>1.0064101927301273E-3</c:v>
                </c:pt>
                <c:pt idx="17">
                  <c:v>0</c:v>
                </c:pt>
                <c:pt idx="18">
                  <c:v>1.4928296007117692E-3</c:v>
                </c:pt>
                <c:pt idx="19">
                  <c:v>5.4111923702570533E-4</c:v>
                </c:pt>
                <c:pt idx="20">
                  <c:v>0</c:v>
                </c:pt>
                <c:pt idx="21">
                  <c:v>4.3803824372965153E-3</c:v>
                </c:pt>
                <c:pt idx="22">
                  <c:v>1.793764147491102E-3</c:v>
                </c:pt>
                <c:pt idx="23">
                  <c:v>0</c:v>
                </c:pt>
                <c:pt idx="24">
                  <c:v>2.06214043061121E-3</c:v>
                </c:pt>
                <c:pt idx="25">
                  <c:v>6.566510459716236E-4</c:v>
                </c:pt>
              </c:numCache>
            </c:numRef>
          </c:val>
          <c:extLst>
            <c:ext xmlns:c16="http://schemas.microsoft.com/office/drawing/2014/chart" uri="{C3380CC4-5D6E-409C-BE32-E72D297353CC}">
              <c16:uniqueId val="{00000003-F3A8-4160-92A5-0F736A096538}"/>
            </c:ext>
          </c:extLst>
        </c:ser>
        <c:ser>
          <c:idx val="4"/>
          <c:order val="3"/>
          <c:tx>
            <c:strRef>
              <c:f>results_dimac!$AI$89</c:f>
              <c:strCache>
                <c:ptCount val="1"/>
                <c:pt idx="0">
                  <c:v>generated-inserted</c:v>
                </c:pt>
              </c:strCache>
            </c:strRef>
          </c:tx>
          <c:spPr>
            <a:solidFill>
              <a:srgbClr val="00B0F0"/>
            </a:solidFill>
            <a:ln>
              <a:noFill/>
            </a:ln>
            <a:effectLst/>
          </c:spPr>
          <c:invertIfNegative val="0"/>
          <c:cat>
            <c:strRef>
              <c:f>results_dimac!$AE$90:$AE$115</c:f>
              <c:strCache>
                <c:ptCount val="26"/>
                <c:pt idx="0">
                  <c:v>35 4</c:v>
                </c:pt>
                <c:pt idx="1">
                  <c:v>35 3</c:v>
                </c:pt>
                <c:pt idx="3">
                  <c:v>50 4</c:v>
                </c:pt>
                <c:pt idx="4">
                  <c:v>50 3</c:v>
                </c:pt>
                <c:pt idx="6">
                  <c:v>6 4</c:v>
                </c:pt>
                <c:pt idx="7">
                  <c:v>6 3</c:v>
                </c:pt>
                <c:pt idx="9">
                  <c:v>15 4</c:v>
                </c:pt>
                <c:pt idx="10">
                  <c:v>15 3</c:v>
                </c:pt>
                <c:pt idx="12">
                  <c:v>37 4</c:v>
                </c:pt>
                <c:pt idx="13">
                  <c:v>37 3</c:v>
                </c:pt>
                <c:pt idx="15">
                  <c:v>1 4</c:v>
                </c:pt>
                <c:pt idx="16">
                  <c:v>1 3</c:v>
                </c:pt>
                <c:pt idx="18">
                  <c:v>17 4</c:v>
                </c:pt>
                <c:pt idx="19">
                  <c:v>17 3</c:v>
                </c:pt>
                <c:pt idx="21">
                  <c:v>25 4</c:v>
                </c:pt>
                <c:pt idx="22">
                  <c:v>25 3</c:v>
                </c:pt>
                <c:pt idx="24">
                  <c:v>8 4</c:v>
                </c:pt>
                <c:pt idx="25">
                  <c:v>8 3</c:v>
                </c:pt>
              </c:strCache>
            </c:strRef>
          </c:cat>
          <c:val>
            <c:numRef>
              <c:f>results_dimac!$AI$90:$AI$115</c:f>
              <c:numCache>
                <c:formatCode>General</c:formatCode>
                <c:ptCount val="26"/>
                <c:pt idx="0">
                  <c:v>0</c:v>
                </c:pt>
                <c:pt idx="1">
                  <c:v>0.63200025008336114</c:v>
                </c:pt>
                <c:pt idx="2">
                  <c:v>0</c:v>
                </c:pt>
                <c:pt idx="3">
                  <c:v>0</c:v>
                </c:pt>
                <c:pt idx="4">
                  <c:v>0.63233152066694021</c:v>
                </c:pt>
                <c:pt idx="5">
                  <c:v>0</c:v>
                </c:pt>
                <c:pt idx="6">
                  <c:v>0</c:v>
                </c:pt>
                <c:pt idx="7">
                  <c:v>0.64203749258691389</c:v>
                </c:pt>
                <c:pt idx="8">
                  <c:v>0</c:v>
                </c:pt>
                <c:pt idx="9">
                  <c:v>0</c:v>
                </c:pt>
                <c:pt idx="10">
                  <c:v>0.57142415844153305</c:v>
                </c:pt>
                <c:pt idx="11">
                  <c:v>0</c:v>
                </c:pt>
                <c:pt idx="12">
                  <c:v>0</c:v>
                </c:pt>
                <c:pt idx="13">
                  <c:v>0.62264939658205087</c:v>
                </c:pt>
                <c:pt idx="14">
                  <c:v>0</c:v>
                </c:pt>
                <c:pt idx="15">
                  <c:v>0</c:v>
                </c:pt>
                <c:pt idx="16">
                  <c:v>0.63108051244748875</c:v>
                </c:pt>
                <c:pt idx="17">
                  <c:v>0</c:v>
                </c:pt>
                <c:pt idx="18">
                  <c:v>0</c:v>
                </c:pt>
                <c:pt idx="19">
                  <c:v>0.65455866603657364</c:v>
                </c:pt>
                <c:pt idx="20">
                  <c:v>0</c:v>
                </c:pt>
                <c:pt idx="21">
                  <c:v>0</c:v>
                </c:pt>
                <c:pt idx="22">
                  <c:v>0.62869820321480485</c:v>
                </c:pt>
                <c:pt idx="23">
                  <c:v>0</c:v>
                </c:pt>
                <c:pt idx="24">
                  <c:v>0</c:v>
                </c:pt>
                <c:pt idx="25">
                  <c:v>0.64635331416668518</c:v>
                </c:pt>
              </c:numCache>
            </c:numRef>
          </c:val>
          <c:extLst>
            <c:ext xmlns:c16="http://schemas.microsoft.com/office/drawing/2014/chart" uri="{C3380CC4-5D6E-409C-BE32-E72D297353CC}">
              <c16:uniqueId val="{00000004-F3A8-4160-92A5-0F736A096538}"/>
            </c:ext>
          </c:extLst>
        </c:ser>
        <c:dLbls>
          <c:showLegendKey val="0"/>
          <c:showVal val="0"/>
          <c:showCatName val="0"/>
          <c:showSerName val="0"/>
          <c:showPercent val="0"/>
          <c:showBubbleSize val="0"/>
        </c:dLbls>
        <c:gapWidth val="23"/>
        <c:overlap val="100"/>
        <c:axId val="1542041728"/>
        <c:axId val="1542044128"/>
      </c:barChart>
      <c:catAx>
        <c:axId val="154204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044128"/>
        <c:crosses val="autoZero"/>
        <c:auto val="1"/>
        <c:lblAlgn val="ctr"/>
        <c:lblOffset val="100"/>
        <c:noMultiLvlLbl val="0"/>
      </c:catAx>
      <c:valAx>
        <c:axId val="1542044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041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algo</a:t>
            </a:r>
            <a:r>
              <a:rPr lang="en-US" baseline="0"/>
              <a:t> 4 to 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1"/>
          <c:tx>
            <c:strRef>
              <c:f>results_dimac!$AN$2</c:f>
              <c:strCache>
                <c:ptCount val="1"/>
                <c:pt idx="0">
                  <c:v>OpenExtractionTime</c:v>
                </c:pt>
              </c:strCache>
            </c:strRef>
          </c:tx>
          <c:spPr>
            <a:solidFill>
              <a:schemeClr val="accent2"/>
            </a:solidFill>
            <a:ln>
              <a:noFill/>
            </a:ln>
            <a:effectLst/>
          </c:spPr>
          <c:invertIfNegative val="0"/>
          <c:cat>
            <c:numRef>
              <c:f>results_dimac!$AM$3:$AM$11</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results_dimac!$AN$3:$AN$11</c:f>
              <c:numCache>
                <c:formatCode>0.00</c:formatCode>
                <c:ptCount val="9"/>
                <c:pt idx="0">
                  <c:v>2.6293363243120409E-2</c:v>
                </c:pt>
                <c:pt idx="1">
                  <c:v>1.5542938286968665E-2</c:v>
                </c:pt>
                <c:pt idx="2">
                  <c:v>2.8369467007623838E-3</c:v>
                </c:pt>
                <c:pt idx="3">
                  <c:v>2.5166649835281107E-2</c:v>
                </c:pt>
                <c:pt idx="4">
                  <c:v>7.2347088474830614E-3</c:v>
                </c:pt>
                <c:pt idx="5">
                  <c:v>6.6483812025086323E-3</c:v>
                </c:pt>
                <c:pt idx="6">
                  <c:v>7.2163101445864523E-3</c:v>
                </c:pt>
                <c:pt idx="7">
                  <c:v>1.6478829620720181E-2</c:v>
                </c:pt>
                <c:pt idx="8">
                  <c:v>4.1155783635359496E-3</c:v>
                </c:pt>
              </c:numCache>
            </c:numRef>
          </c:val>
          <c:extLst>
            <c:ext xmlns:c16="http://schemas.microsoft.com/office/drawing/2014/chart" uri="{C3380CC4-5D6E-409C-BE32-E72D297353CC}">
              <c16:uniqueId val="{00000001-4288-4639-B86A-97C8A3F5EFFB}"/>
            </c:ext>
          </c:extLst>
        </c:ser>
        <c:ser>
          <c:idx val="2"/>
          <c:order val="2"/>
          <c:tx>
            <c:strRef>
              <c:f>results_dimac!$AO$2</c:f>
              <c:strCache>
                <c:ptCount val="1"/>
                <c:pt idx="0">
                  <c:v>TotalTime_DominanceCheck</c:v>
                </c:pt>
              </c:strCache>
            </c:strRef>
          </c:tx>
          <c:spPr>
            <a:solidFill>
              <a:schemeClr val="accent3"/>
            </a:solidFill>
            <a:ln>
              <a:noFill/>
            </a:ln>
            <a:effectLst/>
          </c:spPr>
          <c:invertIfNegative val="0"/>
          <c:cat>
            <c:numRef>
              <c:f>results_dimac!$AM$3:$AM$11</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results_dimac!$AO$3:$AO$11</c:f>
              <c:numCache>
                <c:formatCode>0.00</c:formatCode>
                <c:ptCount val="9"/>
                <c:pt idx="0">
                  <c:v>0.13391296035955225</c:v>
                </c:pt>
                <c:pt idx="1">
                  <c:v>0.22806201348960631</c:v>
                </c:pt>
                <c:pt idx="2">
                  <c:v>0.13764638088989503</c:v>
                </c:pt>
                <c:pt idx="3">
                  <c:v>0.16934331112050449</c:v>
                </c:pt>
                <c:pt idx="4">
                  <c:v>0.14390514768740831</c:v>
                </c:pt>
                <c:pt idx="5">
                  <c:v>0.12497311003483536</c:v>
                </c:pt>
                <c:pt idx="6">
                  <c:v>0.2115548483571881</c:v>
                </c:pt>
                <c:pt idx="7">
                  <c:v>0.11914275374091664</c:v>
                </c:pt>
                <c:pt idx="8">
                  <c:v>0.14968273901829901</c:v>
                </c:pt>
              </c:numCache>
            </c:numRef>
          </c:val>
          <c:extLst>
            <c:ext xmlns:c16="http://schemas.microsoft.com/office/drawing/2014/chart" uri="{C3380CC4-5D6E-409C-BE32-E72D297353CC}">
              <c16:uniqueId val="{00000002-4288-4639-B86A-97C8A3F5EFFB}"/>
            </c:ext>
          </c:extLst>
        </c:ser>
        <c:ser>
          <c:idx val="3"/>
          <c:order val="3"/>
          <c:tx>
            <c:strRef>
              <c:f>results_dimac!$AP$2</c:f>
              <c:strCache>
                <c:ptCount val="1"/>
                <c:pt idx="0">
                  <c:v>TotalTime_check_COSTS</c:v>
                </c:pt>
              </c:strCache>
            </c:strRef>
          </c:tx>
          <c:spPr>
            <a:solidFill>
              <a:schemeClr val="accent4"/>
            </a:solidFill>
            <a:ln>
              <a:noFill/>
            </a:ln>
            <a:effectLst/>
          </c:spPr>
          <c:invertIfNegative val="0"/>
          <c:cat>
            <c:numRef>
              <c:f>results_dimac!$AM$3:$AM$11</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results_dimac!$AP$3:$AP$11</c:f>
              <c:numCache>
                <c:formatCode>0.00</c:formatCode>
                <c:ptCount val="9"/>
                <c:pt idx="0">
                  <c:v>0.56705726480840657</c:v>
                </c:pt>
                <c:pt idx="1">
                  <c:v>0.48078034966191685</c:v>
                </c:pt>
                <c:pt idx="2">
                  <c:v>0.59234548471717896</c:v>
                </c:pt>
                <c:pt idx="3">
                  <c:v>0.46203318033488117</c:v>
                </c:pt>
                <c:pt idx="4">
                  <c:v>0.5783155275006846</c:v>
                </c:pt>
                <c:pt idx="5">
                  <c:v>0.58544502778237029</c:v>
                </c:pt>
                <c:pt idx="6">
                  <c:v>0.49746781909178955</c:v>
                </c:pt>
                <c:pt idx="7">
                  <c:v>0.56755270778968514</c:v>
                </c:pt>
                <c:pt idx="8">
                  <c:v>0.5682861562392505</c:v>
                </c:pt>
              </c:numCache>
            </c:numRef>
          </c:val>
          <c:extLst>
            <c:ext xmlns:c16="http://schemas.microsoft.com/office/drawing/2014/chart" uri="{C3380CC4-5D6E-409C-BE32-E72D297353CC}">
              <c16:uniqueId val="{00000003-4288-4639-B86A-97C8A3F5EFFB}"/>
            </c:ext>
          </c:extLst>
        </c:ser>
        <c:ser>
          <c:idx val="4"/>
          <c:order val="4"/>
          <c:tx>
            <c:strRef>
              <c:f>results_dimac!$AQ$2</c:f>
              <c:strCache>
                <c:ptCount val="1"/>
                <c:pt idx="0">
                  <c:v>TotalUpdateTime</c:v>
                </c:pt>
              </c:strCache>
            </c:strRef>
          </c:tx>
          <c:spPr>
            <a:solidFill>
              <a:schemeClr val="accent5"/>
            </a:solidFill>
            <a:ln>
              <a:noFill/>
            </a:ln>
            <a:effectLst/>
          </c:spPr>
          <c:invertIfNegative val="0"/>
          <c:cat>
            <c:numRef>
              <c:f>results_dimac!$AM$3:$AM$11</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results_dimac!$AQ$3:$AQ$11</c:f>
              <c:numCache>
                <c:formatCode>0.00</c:formatCode>
                <c:ptCount val="9"/>
                <c:pt idx="0">
                  <c:v>9.7510551711624968E-2</c:v>
                </c:pt>
                <c:pt idx="1">
                  <c:v>8.8546201663534316E-2</c:v>
                </c:pt>
                <c:pt idx="2">
                  <c:v>2.8694374525559032E-2</c:v>
                </c:pt>
                <c:pt idx="3">
                  <c:v>0.11958158121891266</c:v>
                </c:pt>
                <c:pt idx="4">
                  <c:v>4.936409983385432E-2</c:v>
                </c:pt>
                <c:pt idx="5">
                  <c:v>3.8257027924780092E-2</c:v>
                </c:pt>
                <c:pt idx="6">
                  <c:v>6.9563564989640045E-2</c:v>
                </c:pt>
                <c:pt idx="7">
                  <c:v>9.3388253077495612E-2</c:v>
                </c:pt>
                <c:pt idx="8">
                  <c:v>3.4699624157184777E-2</c:v>
                </c:pt>
              </c:numCache>
            </c:numRef>
          </c:val>
          <c:extLst>
            <c:ext xmlns:c16="http://schemas.microsoft.com/office/drawing/2014/chart" uri="{C3380CC4-5D6E-409C-BE32-E72D297353CC}">
              <c16:uniqueId val="{00000004-4288-4639-B86A-97C8A3F5EFFB}"/>
            </c:ext>
          </c:extLst>
        </c:ser>
        <c:ser>
          <c:idx val="5"/>
          <c:order val="5"/>
          <c:tx>
            <c:strRef>
              <c:f>results_dimac!$AR$2</c:f>
              <c:strCache>
                <c:ptCount val="1"/>
                <c:pt idx="0">
                  <c:v>TotalTime_prune_g_cl</c:v>
                </c:pt>
              </c:strCache>
            </c:strRef>
          </c:tx>
          <c:spPr>
            <a:solidFill>
              <a:schemeClr val="accent6"/>
            </a:solidFill>
            <a:ln>
              <a:noFill/>
            </a:ln>
            <a:effectLst/>
          </c:spPr>
          <c:invertIfNegative val="0"/>
          <c:cat>
            <c:numRef>
              <c:f>results_dimac!$AM$3:$AM$11</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results_dimac!$AR$3:$AR$11</c:f>
              <c:numCache>
                <c:formatCode>0.00</c:formatCode>
                <c:ptCount val="9"/>
                <c:pt idx="0">
                  <c:v>4.1812304159229353E-2</c:v>
                </c:pt>
                <c:pt idx="1">
                  <c:v>5.3152840709263502E-2</c:v>
                </c:pt>
                <c:pt idx="2">
                  <c:v>2.3624608990038095E-2</c:v>
                </c:pt>
                <c:pt idx="3">
                  <c:v>5.1420622706650466E-2</c:v>
                </c:pt>
                <c:pt idx="4">
                  <c:v>2.4076807852623779E-2</c:v>
                </c:pt>
                <c:pt idx="5">
                  <c:v>3.2027092699279773E-2</c:v>
                </c:pt>
                <c:pt idx="6">
                  <c:v>3.3274241376401212E-2</c:v>
                </c:pt>
                <c:pt idx="7">
                  <c:v>2.8160422993028879E-2</c:v>
                </c:pt>
                <c:pt idx="8">
                  <c:v>2.4522707563436344E-2</c:v>
                </c:pt>
              </c:numCache>
            </c:numRef>
          </c:val>
          <c:extLst>
            <c:ext xmlns:c16="http://schemas.microsoft.com/office/drawing/2014/chart" uri="{C3380CC4-5D6E-409C-BE32-E72D297353CC}">
              <c16:uniqueId val="{00000005-4288-4639-B86A-97C8A3F5EFFB}"/>
            </c:ext>
          </c:extLst>
        </c:ser>
        <c:ser>
          <c:idx val="6"/>
          <c:order val="6"/>
          <c:tx>
            <c:strRef>
              <c:f>results_dimac!$AS$2</c:f>
              <c:strCache>
                <c:ptCount val="1"/>
                <c:pt idx="0">
                  <c:v>TotalTime_prune_open_gop</c:v>
                </c:pt>
              </c:strCache>
            </c:strRef>
          </c:tx>
          <c:spPr>
            <a:solidFill>
              <a:schemeClr val="accent1">
                <a:lumMod val="60000"/>
              </a:schemeClr>
            </a:solidFill>
            <a:ln>
              <a:noFill/>
            </a:ln>
            <a:effectLst/>
          </c:spPr>
          <c:invertIfNegative val="0"/>
          <c:cat>
            <c:numRef>
              <c:f>results_dimac!$AM$3:$AM$11</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results_dimac!$AS$3:$AS$11</c:f>
              <c:numCache>
                <c:formatCode>0.00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6-4288-4639-B86A-97C8A3F5EFFB}"/>
            </c:ext>
          </c:extLst>
        </c:ser>
        <c:ser>
          <c:idx val="7"/>
          <c:order val="7"/>
          <c:tx>
            <c:strRef>
              <c:f>results_dimac!$AT$2</c:f>
              <c:strCache>
                <c:ptCount val="1"/>
                <c:pt idx="0">
                  <c:v>TotalTime_prune_COSTS</c:v>
                </c:pt>
              </c:strCache>
            </c:strRef>
          </c:tx>
          <c:spPr>
            <a:solidFill>
              <a:schemeClr val="accent2">
                <a:lumMod val="60000"/>
              </a:schemeClr>
            </a:solidFill>
            <a:ln>
              <a:noFill/>
            </a:ln>
            <a:effectLst/>
          </c:spPr>
          <c:invertIfNegative val="0"/>
          <c:cat>
            <c:numRef>
              <c:f>results_dimac!$AM$3:$AM$11</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results_dimac!$AT$3:$AT$11</c:f>
              <c:numCache>
                <c:formatCode>0.00</c:formatCode>
                <c:ptCount val="9"/>
                <c:pt idx="0">
                  <c:v>4.0323770114358134E-3</c:v>
                </c:pt>
                <c:pt idx="1">
                  <c:v>1.0403289364076991E-3</c:v>
                </c:pt>
                <c:pt idx="2">
                  <c:v>6.8122590910341195E-4</c:v>
                </c:pt>
                <c:pt idx="3">
                  <c:v>1.3660891053404974E-3</c:v>
                </c:pt>
                <c:pt idx="4">
                  <c:v>4.8395849515215831E-4</c:v>
                </c:pt>
                <c:pt idx="5">
                  <c:v>2.2861250691108186E-3</c:v>
                </c:pt>
                <c:pt idx="6">
                  <c:v>4.2358913061106264E-4</c:v>
                </c:pt>
                <c:pt idx="7">
                  <c:v>3.0513684872336005E-4</c:v>
                </c:pt>
                <c:pt idx="8">
                  <c:v>6.136111665044319E-4</c:v>
                </c:pt>
              </c:numCache>
            </c:numRef>
          </c:val>
          <c:extLst>
            <c:ext xmlns:c16="http://schemas.microsoft.com/office/drawing/2014/chart" uri="{C3380CC4-5D6E-409C-BE32-E72D297353CC}">
              <c16:uniqueId val="{00000007-4288-4639-B86A-97C8A3F5EFFB}"/>
            </c:ext>
          </c:extLst>
        </c:ser>
        <c:dLbls>
          <c:showLegendKey val="0"/>
          <c:showVal val="0"/>
          <c:showCatName val="0"/>
          <c:showSerName val="0"/>
          <c:showPercent val="0"/>
          <c:showBubbleSize val="0"/>
        </c:dLbls>
        <c:gapWidth val="150"/>
        <c:overlap val="100"/>
        <c:axId val="76902848"/>
        <c:axId val="76907168"/>
        <c:extLst>
          <c:ext xmlns:c15="http://schemas.microsoft.com/office/drawing/2012/chart" uri="{02D57815-91ED-43cb-92C2-25804820EDAC}">
            <c15:filteredBarSeries>
              <c15:ser>
                <c:idx val="0"/>
                <c:order val="0"/>
                <c:tx>
                  <c:strRef>
                    <c:extLst>
                      <c:ext uri="{02D57815-91ED-43cb-92C2-25804820EDAC}">
                        <c15:formulaRef>
                          <c15:sqref>results_dimac!$AM$2</c15:sqref>
                        </c15:formulaRef>
                      </c:ext>
                    </c:extLst>
                    <c:strCache>
                      <c:ptCount val="1"/>
                      <c:pt idx="0">
                        <c:v>Route</c:v>
                      </c:pt>
                    </c:strCache>
                  </c:strRef>
                </c:tx>
                <c:spPr>
                  <a:solidFill>
                    <a:schemeClr val="accent1"/>
                  </a:solidFill>
                  <a:ln>
                    <a:noFill/>
                  </a:ln>
                  <a:effectLst/>
                </c:spPr>
                <c:invertIfNegative val="0"/>
                <c:cat>
                  <c:numRef>
                    <c:extLst>
                      <c:ext uri="{02D57815-91ED-43cb-92C2-25804820EDAC}">
                        <c15:formulaRef>
                          <c15:sqref>results_dimac!$AM$3:$AM$11</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cat>
                <c:val>
                  <c:numRef>
                    <c:extLst>
                      <c:ext uri="{02D57815-91ED-43cb-92C2-25804820EDAC}">
                        <c15:formulaRef>
                          <c15:sqref>results_dimac!$AM$3:$AM$11</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val>
                <c:extLst>
                  <c:ext xmlns:c16="http://schemas.microsoft.com/office/drawing/2014/chart" uri="{C3380CC4-5D6E-409C-BE32-E72D297353CC}">
                    <c16:uniqueId val="{00000000-4288-4639-B86A-97C8A3F5EFFB}"/>
                  </c:ext>
                </c:extLst>
              </c15:ser>
            </c15:filteredBarSeries>
          </c:ext>
        </c:extLst>
      </c:barChart>
      <c:catAx>
        <c:axId val="7690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07168"/>
        <c:crosses val="autoZero"/>
        <c:auto val="1"/>
        <c:lblAlgn val="ctr"/>
        <c:lblOffset val="100"/>
        <c:noMultiLvlLbl val="0"/>
      </c:catAx>
      <c:valAx>
        <c:axId val="769071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02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Algo 3 to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1"/>
          <c:tx>
            <c:strRef>
              <c:f>results_dimac!$AN$14</c:f>
              <c:strCache>
                <c:ptCount val="1"/>
                <c:pt idx="0">
                  <c:v>OpenExtractionTime</c:v>
                </c:pt>
              </c:strCache>
            </c:strRef>
          </c:tx>
          <c:spPr>
            <a:solidFill>
              <a:schemeClr val="accent2"/>
            </a:solidFill>
            <a:ln>
              <a:noFill/>
            </a:ln>
            <a:effectLst/>
          </c:spPr>
          <c:invertIfNegative val="0"/>
          <c:cat>
            <c:numRef>
              <c:f>results_dimac!$AM$15:$AM$23</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results_dimac!$AN$15:$AN$23</c:f>
              <c:numCache>
                <c:formatCode>General</c:formatCode>
                <c:ptCount val="9"/>
                <c:pt idx="0">
                  <c:v>8.6317892462084902E-3</c:v>
                </c:pt>
                <c:pt idx="1">
                  <c:v>4.466737108057557E-3</c:v>
                </c:pt>
                <c:pt idx="2">
                  <c:v>1.1400289290404433E-3</c:v>
                </c:pt>
                <c:pt idx="3">
                  <c:v>1.1956444071834379E-2</c:v>
                </c:pt>
                <c:pt idx="4">
                  <c:v>2.3019061159331609E-3</c:v>
                </c:pt>
                <c:pt idx="5">
                  <c:v>2.1900749400722936E-3</c:v>
                </c:pt>
                <c:pt idx="6">
                  <c:v>2.6748589069180186E-3</c:v>
                </c:pt>
                <c:pt idx="7">
                  <c:v>6.7322127580980726E-3</c:v>
                </c:pt>
                <c:pt idx="8">
                  <c:v>1.6428466888245765E-3</c:v>
                </c:pt>
              </c:numCache>
            </c:numRef>
          </c:val>
          <c:extLst>
            <c:ext xmlns:c16="http://schemas.microsoft.com/office/drawing/2014/chart" uri="{C3380CC4-5D6E-409C-BE32-E72D297353CC}">
              <c16:uniqueId val="{00000001-7289-420E-BAA0-5823F69F98AF}"/>
            </c:ext>
          </c:extLst>
        </c:ser>
        <c:ser>
          <c:idx val="2"/>
          <c:order val="2"/>
          <c:tx>
            <c:strRef>
              <c:f>results_dimac!$AO$14</c:f>
              <c:strCache>
                <c:ptCount val="1"/>
                <c:pt idx="0">
                  <c:v>TotalTime_DominanceCheck</c:v>
                </c:pt>
              </c:strCache>
            </c:strRef>
          </c:tx>
          <c:spPr>
            <a:solidFill>
              <a:schemeClr val="accent3"/>
            </a:solidFill>
            <a:ln>
              <a:noFill/>
            </a:ln>
            <a:effectLst/>
          </c:spPr>
          <c:invertIfNegative val="0"/>
          <c:cat>
            <c:numRef>
              <c:f>results_dimac!$AM$15:$AM$23</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results_dimac!$AO$15:$AO$23</c:f>
              <c:numCache>
                <c:formatCode>General</c:formatCode>
                <c:ptCount val="9"/>
                <c:pt idx="0">
                  <c:v>0.17882429541772868</c:v>
                </c:pt>
                <c:pt idx="1">
                  <c:v>0.26185504601410747</c:v>
                </c:pt>
                <c:pt idx="2">
                  <c:v>0.18117738064467576</c:v>
                </c:pt>
                <c:pt idx="3">
                  <c:v>0.2284565025824713</c:v>
                </c:pt>
                <c:pt idx="4">
                  <c:v>0.17813180331548864</c:v>
                </c:pt>
                <c:pt idx="5">
                  <c:v>0.17396595423854069</c:v>
                </c:pt>
                <c:pt idx="6">
                  <c:v>0.26910329752777568</c:v>
                </c:pt>
                <c:pt idx="7">
                  <c:v>0.16174253824280763</c:v>
                </c:pt>
                <c:pt idx="8">
                  <c:v>0.19574194701831879</c:v>
                </c:pt>
              </c:numCache>
            </c:numRef>
          </c:val>
          <c:extLst>
            <c:ext xmlns:c16="http://schemas.microsoft.com/office/drawing/2014/chart" uri="{C3380CC4-5D6E-409C-BE32-E72D297353CC}">
              <c16:uniqueId val="{00000002-7289-420E-BAA0-5823F69F98AF}"/>
            </c:ext>
          </c:extLst>
        </c:ser>
        <c:ser>
          <c:idx val="3"/>
          <c:order val="3"/>
          <c:tx>
            <c:strRef>
              <c:f>results_dimac!$AP$14</c:f>
              <c:strCache>
                <c:ptCount val="1"/>
                <c:pt idx="0">
                  <c:v>TotalTime_check_COSTS</c:v>
                </c:pt>
              </c:strCache>
            </c:strRef>
          </c:tx>
          <c:spPr>
            <a:solidFill>
              <a:schemeClr val="accent4"/>
            </a:solidFill>
            <a:ln>
              <a:noFill/>
            </a:ln>
            <a:effectLst/>
          </c:spPr>
          <c:invertIfNegative val="0"/>
          <c:cat>
            <c:numRef>
              <c:f>results_dimac!$AM$15:$AM$23</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results_dimac!$AP$15:$AP$23</c:f>
              <c:numCache>
                <c:formatCode>General</c:formatCode>
                <c:ptCount val="9"/>
                <c:pt idx="0">
                  <c:v>0.74187276758925036</c:v>
                </c:pt>
                <c:pt idx="1">
                  <c:v>0.65814267286648398</c:v>
                </c:pt>
                <c:pt idx="2">
                  <c:v>0.78372564106886899</c:v>
                </c:pt>
                <c:pt idx="3">
                  <c:v>0.64937885155288411</c:v>
                </c:pt>
                <c:pt idx="4">
                  <c:v>0.77986958227560288</c:v>
                </c:pt>
                <c:pt idx="5">
                  <c:v>0.7774435117052243</c:v>
                </c:pt>
                <c:pt idx="6">
                  <c:v>0.67355657224421761</c:v>
                </c:pt>
                <c:pt idx="7">
                  <c:v>0.76908179509130536</c:v>
                </c:pt>
                <c:pt idx="8">
                  <c:v>0.76539736442034889</c:v>
                </c:pt>
              </c:numCache>
            </c:numRef>
          </c:val>
          <c:extLst>
            <c:ext xmlns:c16="http://schemas.microsoft.com/office/drawing/2014/chart" uri="{C3380CC4-5D6E-409C-BE32-E72D297353CC}">
              <c16:uniqueId val="{00000003-7289-420E-BAA0-5823F69F98AF}"/>
            </c:ext>
          </c:extLst>
        </c:ser>
        <c:ser>
          <c:idx val="4"/>
          <c:order val="4"/>
          <c:tx>
            <c:strRef>
              <c:f>results_dimac!$AQ$14</c:f>
              <c:strCache>
                <c:ptCount val="1"/>
                <c:pt idx="0">
                  <c:v>TotalUpdateTime</c:v>
                </c:pt>
              </c:strCache>
            </c:strRef>
          </c:tx>
          <c:spPr>
            <a:solidFill>
              <a:schemeClr val="accent5"/>
            </a:solidFill>
            <a:ln>
              <a:noFill/>
            </a:ln>
            <a:effectLst/>
          </c:spPr>
          <c:invertIfNegative val="0"/>
          <c:cat>
            <c:numRef>
              <c:f>results_dimac!$AM$15:$AM$23</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results_dimac!$AQ$15:$AQ$23</c:f>
              <c:numCache>
                <c:formatCode>General</c:formatCode>
                <c:ptCount val="9"/>
                <c:pt idx="0">
                  <c:v>2.4806665987544437E-2</c:v>
                </c:pt>
                <c:pt idx="1">
                  <c:v>2.1291373550907249E-2</c:v>
                </c:pt>
                <c:pt idx="2">
                  <c:v>9.2933367207286201E-3</c:v>
                </c:pt>
                <c:pt idx="3">
                  <c:v>5.7164668147295331E-2</c:v>
                </c:pt>
                <c:pt idx="4">
                  <c:v>1.509349509322085E-2</c:v>
                </c:pt>
                <c:pt idx="5">
                  <c:v>1.2054254185551528E-2</c:v>
                </c:pt>
                <c:pt idx="6">
                  <c:v>2.1005429670787817E-2</c:v>
                </c:pt>
                <c:pt idx="7">
                  <c:v>3.3922771237320959E-2</c:v>
                </c:pt>
                <c:pt idx="8">
                  <c:v>1.203077845471133E-2</c:v>
                </c:pt>
              </c:numCache>
            </c:numRef>
          </c:val>
          <c:extLst>
            <c:ext xmlns:c16="http://schemas.microsoft.com/office/drawing/2014/chart" uri="{C3380CC4-5D6E-409C-BE32-E72D297353CC}">
              <c16:uniqueId val="{00000004-7289-420E-BAA0-5823F69F98AF}"/>
            </c:ext>
          </c:extLst>
        </c:ser>
        <c:ser>
          <c:idx val="5"/>
          <c:order val="5"/>
          <c:tx>
            <c:strRef>
              <c:f>results_dimac!$AR$14</c:f>
              <c:strCache>
                <c:ptCount val="1"/>
                <c:pt idx="0">
                  <c:v>TotalTime_prune_g_cl</c:v>
                </c:pt>
              </c:strCache>
            </c:strRef>
          </c:tx>
          <c:spPr>
            <a:solidFill>
              <a:schemeClr val="accent6"/>
            </a:solidFill>
            <a:ln>
              <a:noFill/>
            </a:ln>
            <a:effectLst/>
          </c:spPr>
          <c:invertIfNegative val="0"/>
          <c:cat>
            <c:numRef>
              <c:f>results_dimac!$AM$15:$AM$23</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results_dimac!$AR$15:$AR$23</c:f>
              <c:numCache>
                <c:formatCode>General</c:formatCode>
                <c:ptCount val="9"/>
                <c:pt idx="0">
                  <c:v>4.1791089242869207E-2</c:v>
                </c:pt>
                <c:pt idx="1">
                  <c:v>5.3201519901043569E-2</c:v>
                </c:pt>
                <c:pt idx="2">
                  <c:v>2.3983309910477871E-2</c:v>
                </c:pt>
                <c:pt idx="3">
                  <c:v>5.1666742714819185E-2</c:v>
                </c:pt>
                <c:pt idx="4">
                  <c:v>2.4117218205464856E-2</c:v>
                </c:pt>
                <c:pt idx="5">
                  <c:v>3.2055651143760147E-2</c:v>
                </c:pt>
                <c:pt idx="6">
                  <c:v>3.3233724297660749E-2</c:v>
                </c:pt>
                <c:pt idx="7">
                  <c:v>2.8215220481591335E-2</c:v>
                </c:pt>
                <c:pt idx="8">
                  <c:v>2.4568299280212466E-2</c:v>
                </c:pt>
              </c:numCache>
            </c:numRef>
          </c:val>
          <c:extLst>
            <c:ext xmlns:c16="http://schemas.microsoft.com/office/drawing/2014/chart" uri="{C3380CC4-5D6E-409C-BE32-E72D297353CC}">
              <c16:uniqueId val="{00000005-7289-420E-BAA0-5823F69F98AF}"/>
            </c:ext>
          </c:extLst>
        </c:ser>
        <c:ser>
          <c:idx val="6"/>
          <c:order val="6"/>
          <c:tx>
            <c:strRef>
              <c:f>results_dimac!$AS$14</c:f>
              <c:strCache>
                <c:ptCount val="1"/>
                <c:pt idx="0">
                  <c:v>TotalTime_prune_open_gop</c:v>
                </c:pt>
              </c:strCache>
            </c:strRef>
          </c:tx>
          <c:spPr>
            <a:solidFill>
              <a:schemeClr val="accent1">
                <a:lumMod val="60000"/>
              </a:schemeClr>
            </a:solidFill>
            <a:ln>
              <a:noFill/>
            </a:ln>
            <a:effectLst/>
          </c:spPr>
          <c:invertIfNegative val="0"/>
          <c:cat>
            <c:numRef>
              <c:f>results_dimac!$AM$15:$AM$23</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results_dimac!$AS$15:$AS$23</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6-7289-420E-BAA0-5823F69F98AF}"/>
            </c:ext>
          </c:extLst>
        </c:ser>
        <c:ser>
          <c:idx val="7"/>
          <c:order val="7"/>
          <c:tx>
            <c:strRef>
              <c:f>results_dimac!$AT$14</c:f>
              <c:strCache>
                <c:ptCount val="1"/>
                <c:pt idx="0">
                  <c:v>TotalTime_prune_COSTS</c:v>
                </c:pt>
              </c:strCache>
            </c:strRef>
          </c:tx>
          <c:spPr>
            <a:solidFill>
              <a:schemeClr val="accent2">
                <a:lumMod val="60000"/>
              </a:schemeClr>
            </a:solidFill>
            <a:ln>
              <a:noFill/>
            </a:ln>
            <a:effectLst/>
          </c:spPr>
          <c:invertIfNegative val="0"/>
          <c:cat>
            <c:numRef>
              <c:f>results_dimac!$AM$15:$AM$23</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results_dimac!$AT$15:$AT$23</c:f>
              <c:numCache>
                <c:formatCode>General</c:formatCode>
                <c:ptCount val="9"/>
                <c:pt idx="0">
                  <c:v>4.0733925163987635E-3</c:v>
                </c:pt>
                <c:pt idx="1">
                  <c:v>1.0426505594002869E-3</c:v>
                </c:pt>
                <c:pt idx="2">
                  <c:v>6.8030272620817479E-4</c:v>
                </c:pt>
                <c:pt idx="3">
                  <c:v>1.3767909306956908E-3</c:v>
                </c:pt>
                <c:pt idx="4">
                  <c:v>4.8599499428968608E-4</c:v>
                </c:pt>
                <c:pt idx="5">
                  <c:v>2.2905537868509714E-3</c:v>
                </c:pt>
                <c:pt idx="6">
                  <c:v>4.2611735264028573E-4</c:v>
                </c:pt>
                <c:pt idx="7">
                  <c:v>3.0546218887664127E-4</c:v>
                </c:pt>
                <c:pt idx="8">
                  <c:v>6.1876413758376421E-4</c:v>
                </c:pt>
              </c:numCache>
            </c:numRef>
          </c:val>
          <c:extLst>
            <c:ext xmlns:c16="http://schemas.microsoft.com/office/drawing/2014/chart" uri="{C3380CC4-5D6E-409C-BE32-E72D297353CC}">
              <c16:uniqueId val="{00000007-7289-420E-BAA0-5823F69F98AF}"/>
            </c:ext>
          </c:extLst>
        </c:ser>
        <c:dLbls>
          <c:showLegendKey val="0"/>
          <c:showVal val="0"/>
          <c:showCatName val="0"/>
          <c:showSerName val="0"/>
          <c:showPercent val="0"/>
          <c:showBubbleSize val="0"/>
        </c:dLbls>
        <c:gapWidth val="150"/>
        <c:overlap val="100"/>
        <c:axId val="1553276288"/>
        <c:axId val="1553272928"/>
        <c:extLst>
          <c:ext xmlns:c15="http://schemas.microsoft.com/office/drawing/2012/chart" uri="{02D57815-91ED-43cb-92C2-25804820EDAC}">
            <c15:filteredBarSeries>
              <c15:ser>
                <c:idx val="0"/>
                <c:order val="0"/>
                <c:tx>
                  <c:strRef>
                    <c:extLst>
                      <c:ext uri="{02D57815-91ED-43cb-92C2-25804820EDAC}">
                        <c15:formulaRef>
                          <c15:sqref>results_dimac!$AM$14</c15:sqref>
                        </c15:formulaRef>
                      </c:ext>
                    </c:extLst>
                    <c:strCache>
                      <c:ptCount val="1"/>
                      <c:pt idx="0">
                        <c:v>Route</c:v>
                      </c:pt>
                    </c:strCache>
                  </c:strRef>
                </c:tx>
                <c:spPr>
                  <a:solidFill>
                    <a:schemeClr val="accent1"/>
                  </a:solidFill>
                  <a:ln>
                    <a:noFill/>
                  </a:ln>
                  <a:effectLst/>
                </c:spPr>
                <c:invertIfNegative val="0"/>
                <c:cat>
                  <c:numRef>
                    <c:extLst>
                      <c:ext uri="{02D57815-91ED-43cb-92C2-25804820EDAC}">
                        <c15:formulaRef>
                          <c15:sqref>results_dimac!$AM$15:$AM$23</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cat>
                <c:val>
                  <c:numRef>
                    <c:extLst>
                      <c:ext uri="{02D57815-91ED-43cb-92C2-25804820EDAC}">
                        <c15:formulaRef>
                          <c15:sqref>results_dimac!$AM$15:$AM$23</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val>
                <c:extLst>
                  <c:ext xmlns:c16="http://schemas.microsoft.com/office/drawing/2014/chart" uri="{C3380CC4-5D6E-409C-BE32-E72D297353CC}">
                    <c16:uniqueId val="{00000000-7289-420E-BAA0-5823F69F98AF}"/>
                  </c:ext>
                </c:extLst>
              </c15:ser>
            </c15:filteredBarSeries>
          </c:ext>
        </c:extLst>
      </c:barChart>
      <c:catAx>
        <c:axId val="155327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272928"/>
        <c:crosses val="autoZero"/>
        <c:auto val="1"/>
        <c:lblAlgn val="ctr"/>
        <c:lblOffset val="100"/>
        <c:noMultiLvlLbl val="0"/>
      </c:catAx>
      <c:valAx>
        <c:axId val="1553272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276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results_dimac!$AY$14</c:f>
              <c:strCache>
                <c:ptCount val="1"/>
                <c:pt idx="0">
                  <c:v>Label Latency 4 to 3</c:v>
                </c:pt>
              </c:strCache>
            </c:strRef>
          </c:tx>
          <c:spPr>
            <a:solidFill>
              <a:schemeClr val="accent2"/>
            </a:solidFill>
            <a:ln>
              <a:noFill/>
            </a:ln>
            <a:effectLst/>
          </c:spPr>
          <c:invertIfNegative val="0"/>
          <c:cat>
            <c:numRef>
              <c:f>results_dimac!$AX$15:$AX$23</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results_dimac!$AY$15:$AY$23</c:f>
              <c:numCache>
                <c:formatCode>General</c:formatCode>
                <c:ptCount val="9"/>
                <c:pt idx="0">
                  <c:v>0.36798235832362391</c:v>
                </c:pt>
                <c:pt idx="1">
                  <c:v>0.36743203314076972</c:v>
                </c:pt>
                <c:pt idx="2">
                  <c:v>0.35787414422349617</c:v>
                </c:pt>
                <c:pt idx="3">
                  <c:v>0.42854654513408813</c:v>
                </c:pt>
                <c:pt idx="4">
                  <c:v>0.37686264289149241</c:v>
                </c:pt>
                <c:pt idx="5">
                  <c:v>0.36965883636512403</c:v>
                </c:pt>
                <c:pt idx="6">
                  <c:v>0.34541586174937555</c:v>
                </c:pt>
                <c:pt idx="7">
                  <c:v>0.37113374035584706</c:v>
                </c:pt>
                <c:pt idx="8">
                  <c:v>0.35371945397447763</c:v>
                </c:pt>
              </c:numCache>
            </c:numRef>
          </c:val>
          <c:extLst>
            <c:ext xmlns:c16="http://schemas.microsoft.com/office/drawing/2014/chart" uri="{C3380CC4-5D6E-409C-BE32-E72D297353CC}">
              <c16:uniqueId val="{00000001-AA84-4E84-9493-0E749375C32F}"/>
            </c:ext>
          </c:extLst>
        </c:ser>
        <c:ser>
          <c:idx val="2"/>
          <c:order val="2"/>
          <c:tx>
            <c:strRef>
              <c:f>results_dimac!$AZ$14</c:f>
              <c:strCache>
                <c:ptCount val="1"/>
                <c:pt idx="0">
                  <c:v>Label Latency 3 to 3</c:v>
                </c:pt>
              </c:strCache>
            </c:strRef>
          </c:tx>
          <c:spPr>
            <a:solidFill>
              <a:schemeClr val="accent3"/>
            </a:solidFill>
            <a:ln>
              <a:noFill/>
            </a:ln>
            <a:effectLst/>
          </c:spPr>
          <c:invertIfNegative val="0"/>
          <c:cat>
            <c:numRef>
              <c:f>results_dimac!$AX$15:$AX$23</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results_dimac!$AZ$15:$AZ$23</c:f>
              <c:numCache>
                <c:formatCode>General</c:formatCode>
                <c:ptCount val="9"/>
                <c:pt idx="0">
                  <c:v>1</c:v>
                </c:pt>
                <c:pt idx="1">
                  <c:v>1</c:v>
                </c:pt>
                <c:pt idx="2">
                  <c:v>1</c:v>
                </c:pt>
                <c:pt idx="3">
                  <c:v>1</c:v>
                </c:pt>
                <c:pt idx="4">
                  <c:v>1</c:v>
                </c:pt>
                <c:pt idx="5">
                  <c:v>1</c:v>
                </c:pt>
                <c:pt idx="6">
                  <c:v>1</c:v>
                </c:pt>
                <c:pt idx="7">
                  <c:v>1</c:v>
                </c:pt>
                <c:pt idx="8">
                  <c:v>1</c:v>
                </c:pt>
              </c:numCache>
            </c:numRef>
          </c:val>
          <c:extLst>
            <c:ext xmlns:c16="http://schemas.microsoft.com/office/drawing/2014/chart" uri="{C3380CC4-5D6E-409C-BE32-E72D297353CC}">
              <c16:uniqueId val="{00000002-AA84-4E84-9493-0E749375C32F}"/>
            </c:ext>
          </c:extLst>
        </c:ser>
        <c:dLbls>
          <c:showLegendKey val="0"/>
          <c:showVal val="0"/>
          <c:showCatName val="0"/>
          <c:showSerName val="0"/>
          <c:showPercent val="0"/>
          <c:showBubbleSize val="0"/>
        </c:dLbls>
        <c:gapWidth val="150"/>
        <c:axId val="117425552"/>
        <c:axId val="117429872"/>
        <c:extLst>
          <c:ext xmlns:c15="http://schemas.microsoft.com/office/drawing/2012/chart" uri="{02D57815-91ED-43cb-92C2-25804820EDAC}">
            <c15:filteredBarSeries>
              <c15:ser>
                <c:idx val="0"/>
                <c:order val="0"/>
                <c:tx>
                  <c:strRef>
                    <c:extLst>
                      <c:ext uri="{02D57815-91ED-43cb-92C2-25804820EDAC}">
                        <c15:formulaRef>
                          <c15:sqref>results_dimac!$AX$14</c15:sqref>
                        </c15:formulaRef>
                      </c:ext>
                    </c:extLst>
                    <c:strCache>
                      <c:ptCount val="1"/>
                      <c:pt idx="0">
                        <c:v>Route</c:v>
                      </c:pt>
                    </c:strCache>
                  </c:strRef>
                </c:tx>
                <c:spPr>
                  <a:solidFill>
                    <a:schemeClr val="accent1"/>
                  </a:solidFill>
                  <a:ln>
                    <a:noFill/>
                  </a:ln>
                  <a:effectLst/>
                </c:spPr>
                <c:invertIfNegative val="0"/>
                <c:cat>
                  <c:numRef>
                    <c:extLst>
                      <c:ext uri="{02D57815-91ED-43cb-92C2-25804820EDAC}">
                        <c15:formulaRef>
                          <c15:sqref>results_dimac!$AX$15:$AX$23</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cat>
                <c:val>
                  <c:numRef>
                    <c:extLst>
                      <c:ext uri="{02D57815-91ED-43cb-92C2-25804820EDAC}">
                        <c15:formulaRef>
                          <c15:sqref>results_dimac!$AX$15:$AX$23</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val>
                <c:extLst>
                  <c:ext xmlns:c16="http://schemas.microsoft.com/office/drawing/2014/chart" uri="{C3380CC4-5D6E-409C-BE32-E72D297353CC}">
                    <c16:uniqueId val="{00000000-AA84-4E84-9493-0E749375C32F}"/>
                  </c:ext>
                </c:extLst>
              </c15:ser>
            </c15:filteredBarSeries>
          </c:ext>
        </c:extLst>
      </c:barChart>
      <c:catAx>
        <c:axId val="11742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29872"/>
        <c:crosses val="autoZero"/>
        <c:auto val="1"/>
        <c:lblAlgn val="ctr"/>
        <c:lblOffset val="100"/>
        <c:noMultiLvlLbl val="0"/>
      </c:catAx>
      <c:valAx>
        <c:axId val="117429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25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strRef>
              <c:f>results_dimac!$AY$2</c:f>
              <c:strCache>
                <c:ptCount val="1"/>
                <c:pt idx="0">
                  <c:v>Label Latency 4</c:v>
                </c:pt>
              </c:strCache>
            </c:strRef>
          </c:tx>
          <c:spPr>
            <a:ln w="28575" cap="rnd">
              <a:solidFill>
                <a:schemeClr val="accent2"/>
              </a:solidFill>
              <a:round/>
            </a:ln>
            <a:effectLst/>
          </c:spPr>
          <c:marker>
            <c:symbol val="none"/>
          </c:marker>
          <c:cat>
            <c:numRef>
              <c:f>results_dimac!$AX$3:$AX$11</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results_dimac!$AY$3:$AY$11</c:f>
              <c:numCache>
                <c:formatCode>0.000000</c:formatCode>
                <c:ptCount val="9"/>
                <c:pt idx="0">
                  <c:v>1.9758906399484758E-6</c:v>
                </c:pt>
                <c:pt idx="1">
                  <c:v>7.3714375012435608E-6</c:v>
                </c:pt>
                <c:pt idx="2">
                  <c:v>6.4938103786815873E-5</c:v>
                </c:pt>
                <c:pt idx="3">
                  <c:v>2.3520665930993135E-6</c:v>
                </c:pt>
                <c:pt idx="4">
                  <c:v>1.9974838875469921E-5</c:v>
                </c:pt>
                <c:pt idx="5">
                  <c:v>1.99777154696616E-5</c:v>
                </c:pt>
                <c:pt idx="6">
                  <c:v>1.8483397651692721E-5</c:v>
                </c:pt>
                <c:pt idx="7">
                  <c:v>4.3046155032218238E-6</c:v>
                </c:pt>
                <c:pt idx="8">
                  <c:v>3.6072593076657774E-5</c:v>
                </c:pt>
              </c:numCache>
            </c:numRef>
          </c:val>
          <c:smooth val="0"/>
          <c:extLst>
            <c:ext xmlns:c16="http://schemas.microsoft.com/office/drawing/2014/chart" uri="{C3380CC4-5D6E-409C-BE32-E72D297353CC}">
              <c16:uniqueId val="{00000001-4A87-4DE9-B19F-CA4124BE68A9}"/>
            </c:ext>
          </c:extLst>
        </c:ser>
        <c:ser>
          <c:idx val="2"/>
          <c:order val="2"/>
          <c:tx>
            <c:strRef>
              <c:f>results_dimac!$AZ$2</c:f>
              <c:strCache>
                <c:ptCount val="1"/>
                <c:pt idx="0">
                  <c:v>Label Latency 3</c:v>
                </c:pt>
              </c:strCache>
            </c:strRef>
          </c:tx>
          <c:spPr>
            <a:ln w="28575" cap="rnd">
              <a:solidFill>
                <a:schemeClr val="accent3"/>
              </a:solidFill>
              <a:round/>
            </a:ln>
            <a:effectLst/>
          </c:spPr>
          <c:marker>
            <c:symbol val="none"/>
          </c:marker>
          <c:cat>
            <c:numRef>
              <c:f>results_dimac!$AX$3:$AX$11</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results_dimac!$AZ$3:$AZ$11</c:f>
              <c:numCache>
                <c:formatCode>0.000000</c:formatCode>
                <c:ptCount val="9"/>
                <c:pt idx="0">
                  <c:v>6.1674814781249295E-6</c:v>
                </c:pt>
                <c:pt idx="1">
                  <c:v>2.0062043688007553E-5</c:v>
                </c:pt>
                <c:pt idx="2">
                  <c:v>1.8145514235938024E-4</c:v>
                </c:pt>
                <c:pt idx="3">
                  <c:v>5.4884740521321299E-6</c:v>
                </c:pt>
                <c:pt idx="4">
                  <c:v>5.3002968726781299E-5</c:v>
                </c:pt>
                <c:pt idx="5">
                  <c:v>5.4043657297911748E-5</c:v>
                </c:pt>
                <c:pt idx="6">
                  <c:v>5.3510564216948953E-5</c:v>
                </c:pt>
                <c:pt idx="7">
                  <c:v>1.1598556086801787E-5</c:v>
                </c:pt>
                <c:pt idx="8">
                  <c:v>1.0198080052238395E-4</c:v>
                </c:pt>
              </c:numCache>
            </c:numRef>
          </c:val>
          <c:smooth val="0"/>
          <c:extLst>
            <c:ext xmlns:c16="http://schemas.microsoft.com/office/drawing/2014/chart" uri="{C3380CC4-5D6E-409C-BE32-E72D297353CC}">
              <c16:uniqueId val="{00000002-4A87-4DE9-B19F-CA4124BE68A9}"/>
            </c:ext>
          </c:extLst>
        </c:ser>
        <c:dLbls>
          <c:showLegendKey val="0"/>
          <c:showVal val="0"/>
          <c:showCatName val="0"/>
          <c:showSerName val="0"/>
          <c:showPercent val="0"/>
          <c:showBubbleSize val="0"/>
        </c:dLbls>
        <c:smooth val="0"/>
        <c:axId val="263176064"/>
        <c:axId val="263175104"/>
        <c:extLst>
          <c:ext xmlns:c15="http://schemas.microsoft.com/office/drawing/2012/chart" uri="{02D57815-91ED-43cb-92C2-25804820EDAC}">
            <c15:filteredLineSeries>
              <c15:ser>
                <c:idx val="0"/>
                <c:order val="0"/>
                <c:tx>
                  <c:strRef>
                    <c:extLst>
                      <c:ext uri="{02D57815-91ED-43cb-92C2-25804820EDAC}">
                        <c15:formulaRef>
                          <c15:sqref>results_dimac!$AX$2</c15:sqref>
                        </c15:formulaRef>
                      </c:ext>
                    </c:extLst>
                    <c:strCache>
                      <c:ptCount val="1"/>
                      <c:pt idx="0">
                        <c:v>Route</c:v>
                      </c:pt>
                    </c:strCache>
                  </c:strRef>
                </c:tx>
                <c:spPr>
                  <a:ln w="28575" cap="rnd">
                    <a:solidFill>
                      <a:schemeClr val="accent1"/>
                    </a:solidFill>
                    <a:round/>
                  </a:ln>
                  <a:effectLst/>
                </c:spPr>
                <c:marker>
                  <c:symbol val="none"/>
                </c:marker>
                <c:cat>
                  <c:numRef>
                    <c:extLst>
                      <c:ext uri="{02D57815-91ED-43cb-92C2-25804820EDAC}">
                        <c15:formulaRef>
                          <c15:sqref>results_dimac!$AX$3:$AX$11</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cat>
                <c:val>
                  <c:numRef>
                    <c:extLst>
                      <c:ext uri="{02D57815-91ED-43cb-92C2-25804820EDAC}">
                        <c15:formulaRef>
                          <c15:sqref>results_dimac!$AX$3:$AX$11</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val>
                <c:smooth val="0"/>
                <c:extLst>
                  <c:ext xmlns:c16="http://schemas.microsoft.com/office/drawing/2014/chart" uri="{C3380CC4-5D6E-409C-BE32-E72D297353CC}">
                    <c16:uniqueId val="{00000000-4A87-4DE9-B19F-CA4124BE68A9}"/>
                  </c:ext>
                </c:extLst>
              </c15:ser>
            </c15:filteredLineSeries>
          </c:ext>
        </c:extLst>
      </c:lineChart>
      <c:catAx>
        <c:axId val="26317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175104"/>
        <c:crosses val="autoZero"/>
        <c:auto val="1"/>
        <c:lblAlgn val="ctr"/>
        <c:lblOffset val="100"/>
        <c:noMultiLvlLbl val="0"/>
      </c:catAx>
      <c:valAx>
        <c:axId val="263175104"/>
        <c:scaling>
          <c:orientation val="minMax"/>
        </c:scaling>
        <c:delete val="0"/>
        <c:axPos val="l"/>
        <c:majorGridlines>
          <c:spPr>
            <a:ln w="9525" cap="flat" cmpd="sng" algn="ctr">
              <a:solidFill>
                <a:schemeClr val="tx1">
                  <a:lumMod val="15000"/>
                  <a:lumOff val="85000"/>
                </a:schemeClr>
              </a:solidFill>
              <a:round/>
            </a:ln>
            <a:effectLst/>
          </c:spPr>
        </c:majorGridlines>
        <c:numFmt formatCode="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176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4 on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results_dimac!$AN$89</c:f>
              <c:strCache>
                <c:ptCount val="1"/>
                <c:pt idx="0">
                  <c:v>OpenExtractionTime</c:v>
                </c:pt>
              </c:strCache>
            </c:strRef>
          </c:tx>
          <c:spPr>
            <a:solidFill>
              <a:schemeClr val="accent1"/>
            </a:solidFill>
            <a:ln>
              <a:noFill/>
            </a:ln>
            <a:effectLst/>
          </c:spPr>
          <c:invertIfNegative val="0"/>
          <c:cat>
            <c:strRef>
              <c:f>results_dimac!$AM$90:$AM$115</c:f>
              <c:strCache>
                <c:ptCount val="26"/>
                <c:pt idx="0">
                  <c:v>35 4</c:v>
                </c:pt>
                <c:pt idx="1">
                  <c:v>35 3</c:v>
                </c:pt>
                <c:pt idx="3">
                  <c:v>50 4</c:v>
                </c:pt>
                <c:pt idx="4">
                  <c:v>50 3</c:v>
                </c:pt>
                <c:pt idx="6">
                  <c:v>6 4</c:v>
                </c:pt>
                <c:pt idx="7">
                  <c:v>6 3</c:v>
                </c:pt>
                <c:pt idx="9">
                  <c:v>15 4</c:v>
                </c:pt>
                <c:pt idx="10">
                  <c:v>15 3</c:v>
                </c:pt>
                <c:pt idx="12">
                  <c:v>37 4</c:v>
                </c:pt>
                <c:pt idx="13">
                  <c:v>37 3</c:v>
                </c:pt>
                <c:pt idx="15">
                  <c:v>1 4</c:v>
                </c:pt>
                <c:pt idx="16">
                  <c:v>1 3</c:v>
                </c:pt>
                <c:pt idx="18">
                  <c:v>17 4</c:v>
                </c:pt>
                <c:pt idx="19">
                  <c:v>17 3</c:v>
                </c:pt>
                <c:pt idx="21">
                  <c:v>25 4</c:v>
                </c:pt>
                <c:pt idx="22">
                  <c:v>25 3</c:v>
                </c:pt>
                <c:pt idx="24">
                  <c:v>8 4</c:v>
                </c:pt>
                <c:pt idx="25">
                  <c:v>8 3</c:v>
                </c:pt>
              </c:strCache>
            </c:strRef>
          </c:cat>
          <c:val>
            <c:numRef>
              <c:f>results_dimac!$AN$90:$AN$115</c:f>
              <c:numCache>
                <c:formatCode>General</c:formatCode>
                <c:ptCount val="26"/>
                <c:pt idx="0">
                  <c:v>0.03</c:v>
                </c:pt>
                <c:pt idx="1">
                  <c:v>8.6317890000000008E-3</c:v>
                </c:pt>
                <c:pt idx="2">
                  <c:v>0</c:v>
                </c:pt>
                <c:pt idx="3">
                  <c:v>0.02</c:v>
                </c:pt>
                <c:pt idx="4">
                  <c:v>4.4667370000000001E-3</c:v>
                </c:pt>
                <c:pt idx="5">
                  <c:v>0</c:v>
                </c:pt>
                <c:pt idx="6">
                  <c:v>0</c:v>
                </c:pt>
                <c:pt idx="7">
                  <c:v>1.1400290000000001E-3</c:v>
                </c:pt>
                <c:pt idx="8">
                  <c:v>0</c:v>
                </c:pt>
                <c:pt idx="9">
                  <c:v>0.03</c:v>
                </c:pt>
                <c:pt idx="10">
                  <c:v>1.1956444E-2</c:v>
                </c:pt>
                <c:pt idx="11">
                  <c:v>0</c:v>
                </c:pt>
                <c:pt idx="12">
                  <c:v>0.01</c:v>
                </c:pt>
                <c:pt idx="13">
                  <c:v>2.3019059999999998E-3</c:v>
                </c:pt>
                <c:pt idx="14">
                  <c:v>0</c:v>
                </c:pt>
                <c:pt idx="15">
                  <c:v>0.01</c:v>
                </c:pt>
                <c:pt idx="16">
                  <c:v>2.1900750000000001E-3</c:v>
                </c:pt>
                <c:pt idx="17">
                  <c:v>0</c:v>
                </c:pt>
                <c:pt idx="18">
                  <c:v>0.01</c:v>
                </c:pt>
                <c:pt idx="19">
                  <c:v>2.6748589999999999E-3</c:v>
                </c:pt>
                <c:pt idx="20">
                  <c:v>0</c:v>
                </c:pt>
                <c:pt idx="21">
                  <c:v>0.02</c:v>
                </c:pt>
                <c:pt idx="22">
                  <c:v>6.7322129999999999E-3</c:v>
                </c:pt>
                <c:pt idx="23">
                  <c:v>0</c:v>
                </c:pt>
                <c:pt idx="24">
                  <c:v>0</c:v>
                </c:pt>
                <c:pt idx="25">
                  <c:v>1.642847E-3</c:v>
                </c:pt>
              </c:numCache>
            </c:numRef>
          </c:val>
          <c:extLst>
            <c:ext xmlns:c16="http://schemas.microsoft.com/office/drawing/2014/chart" uri="{C3380CC4-5D6E-409C-BE32-E72D297353CC}">
              <c16:uniqueId val="{00000000-4762-4F1C-A420-3FDA5B2B14F8}"/>
            </c:ext>
          </c:extLst>
        </c:ser>
        <c:ser>
          <c:idx val="1"/>
          <c:order val="1"/>
          <c:tx>
            <c:strRef>
              <c:f>results_dimac!$AO$89</c:f>
              <c:strCache>
                <c:ptCount val="1"/>
                <c:pt idx="0">
                  <c:v>TotalTime_DominanceCheck</c:v>
                </c:pt>
              </c:strCache>
            </c:strRef>
          </c:tx>
          <c:spPr>
            <a:solidFill>
              <a:schemeClr val="accent2"/>
            </a:solidFill>
            <a:ln>
              <a:noFill/>
            </a:ln>
            <a:effectLst/>
          </c:spPr>
          <c:invertIfNegative val="0"/>
          <c:cat>
            <c:strRef>
              <c:f>results_dimac!$AM$90:$AM$115</c:f>
              <c:strCache>
                <c:ptCount val="26"/>
                <c:pt idx="0">
                  <c:v>35 4</c:v>
                </c:pt>
                <c:pt idx="1">
                  <c:v>35 3</c:v>
                </c:pt>
                <c:pt idx="3">
                  <c:v>50 4</c:v>
                </c:pt>
                <c:pt idx="4">
                  <c:v>50 3</c:v>
                </c:pt>
                <c:pt idx="6">
                  <c:v>6 4</c:v>
                </c:pt>
                <c:pt idx="7">
                  <c:v>6 3</c:v>
                </c:pt>
                <c:pt idx="9">
                  <c:v>15 4</c:v>
                </c:pt>
                <c:pt idx="10">
                  <c:v>15 3</c:v>
                </c:pt>
                <c:pt idx="12">
                  <c:v>37 4</c:v>
                </c:pt>
                <c:pt idx="13">
                  <c:v>37 3</c:v>
                </c:pt>
                <c:pt idx="15">
                  <c:v>1 4</c:v>
                </c:pt>
                <c:pt idx="16">
                  <c:v>1 3</c:v>
                </c:pt>
                <c:pt idx="18">
                  <c:v>17 4</c:v>
                </c:pt>
                <c:pt idx="19">
                  <c:v>17 3</c:v>
                </c:pt>
                <c:pt idx="21">
                  <c:v>25 4</c:v>
                </c:pt>
                <c:pt idx="22">
                  <c:v>25 3</c:v>
                </c:pt>
                <c:pt idx="24">
                  <c:v>8 4</c:v>
                </c:pt>
                <c:pt idx="25">
                  <c:v>8 3</c:v>
                </c:pt>
              </c:strCache>
            </c:strRef>
          </c:cat>
          <c:val>
            <c:numRef>
              <c:f>results_dimac!$AO$90:$AO$115</c:f>
              <c:numCache>
                <c:formatCode>General</c:formatCode>
                <c:ptCount val="26"/>
                <c:pt idx="0">
                  <c:v>0.13</c:v>
                </c:pt>
                <c:pt idx="1">
                  <c:v>0.17882429499999999</c:v>
                </c:pt>
                <c:pt idx="2">
                  <c:v>0</c:v>
                </c:pt>
                <c:pt idx="3">
                  <c:v>0.23</c:v>
                </c:pt>
                <c:pt idx="4">
                  <c:v>0.26185504599999998</c:v>
                </c:pt>
                <c:pt idx="5">
                  <c:v>0</c:v>
                </c:pt>
                <c:pt idx="6">
                  <c:v>0.14000000000000001</c:v>
                </c:pt>
                <c:pt idx="7">
                  <c:v>0.181177381</c:v>
                </c:pt>
                <c:pt idx="8">
                  <c:v>0</c:v>
                </c:pt>
                <c:pt idx="9">
                  <c:v>0.17</c:v>
                </c:pt>
                <c:pt idx="10">
                  <c:v>0.22845650300000001</c:v>
                </c:pt>
                <c:pt idx="11">
                  <c:v>0</c:v>
                </c:pt>
                <c:pt idx="12">
                  <c:v>0.14000000000000001</c:v>
                </c:pt>
                <c:pt idx="13">
                  <c:v>0.17813180300000001</c:v>
                </c:pt>
                <c:pt idx="14">
                  <c:v>0</c:v>
                </c:pt>
                <c:pt idx="15">
                  <c:v>0.12</c:v>
                </c:pt>
                <c:pt idx="16">
                  <c:v>0.17396595400000001</c:v>
                </c:pt>
                <c:pt idx="17">
                  <c:v>0</c:v>
                </c:pt>
                <c:pt idx="18">
                  <c:v>0.21</c:v>
                </c:pt>
                <c:pt idx="19">
                  <c:v>0.26910329799999999</c:v>
                </c:pt>
                <c:pt idx="20">
                  <c:v>0</c:v>
                </c:pt>
                <c:pt idx="21">
                  <c:v>0.12</c:v>
                </c:pt>
                <c:pt idx="22">
                  <c:v>0.16174253799999999</c:v>
                </c:pt>
                <c:pt idx="23">
                  <c:v>0</c:v>
                </c:pt>
                <c:pt idx="24">
                  <c:v>0.15</c:v>
                </c:pt>
                <c:pt idx="25">
                  <c:v>0.195741947</c:v>
                </c:pt>
              </c:numCache>
            </c:numRef>
          </c:val>
          <c:extLst>
            <c:ext xmlns:c16="http://schemas.microsoft.com/office/drawing/2014/chart" uri="{C3380CC4-5D6E-409C-BE32-E72D297353CC}">
              <c16:uniqueId val="{00000001-4762-4F1C-A420-3FDA5B2B14F8}"/>
            </c:ext>
          </c:extLst>
        </c:ser>
        <c:ser>
          <c:idx val="2"/>
          <c:order val="2"/>
          <c:tx>
            <c:strRef>
              <c:f>results_dimac!$AP$89</c:f>
              <c:strCache>
                <c:ptCount val="1"/>
                <c:pt idx="0">
                  <c:v>TotalTime_check_COSTS</c:v>
                </c:pt>
              </c:strCache>
            </c:strRef>
          </c:tx>
          <c:spPr>
            <a:solidFill>
              <a:schemeClr val="accent3"/>
            </a:solidFill>
            <a:ln>
              <a:noFill/>
            </a:ln>
            <a:effectLst/>
          </c:spPr>
          <c:invertIfNegative val="0"/>
          <c:cat>
            <c:strRef>
              <c:f>results_dimac!$AM$90:$AM$115</c:f>
              <c:strCache>
                <c:ptCount val="26"/>
                <c:pt idx="0">
                  <c:v>35 4</c:v>
                </c:pt>
                <c:pt idx="1">
                  <c:v>35 3</c:v>
                </c:pt>
                <c:pt idx="3">
                  <c:v>50 4</c:v>
                </c:pt>
                <c:pt idx="4">
                  <c:v>50 3</c:v>
                </c:pt>
                <c:pt idx="6">
                  <c:v>6 4</c:v>
                </c:pt>
                <c:pt idx="7">
                  <c:v>6 3</c:v>
                </c:pt>
                <c:pt idx="9">
                  <c:v>15 4</c:v>
                </c:pt>
                <c:pt idx="10">
                  <c:v>15 3</c:v>
                </c:pt>
                <c:pt idx="12">
                  <c:v>37 4</c:v>
                </c:pt>
                <c:pt idx="13">
                  <c:v>37 3</c:v>
                </c:pt>
                <c:pt idx="15">
                  <c:v>1 4</c:v>
                </c:pt>
                <c:pt idx="16">
                  <c:v>1 3</c:v>
                </c:pt>
                <c:pt idx="18">
                  <c:v>17 4</c:v>
                </c:pt>
                <c:pt idx="19">
                  <c:v>17 3</c:v>
                </c:pt>
                <c:pt idx="21">
                  <c:v>25 4</c:v>
                </c:pt>
                <c:pt idx="22">
                  <c:v>25 3</c:v>
                </c:pt>
                <c:pt idx="24">
                  <c:v>8 4</c:v>
                </c:pt>
                <c:pt idx="25">
                  <c:v>8 3</c:v>
                </c:pt>
              </c:strCache>
            </c:strRef>
          </c:cat>
          <c:val>
            <c:numRef>
              <c:f>results_dimac!$AP$90:$AP$115</c:f>
              <c:numCache>
                <c:formatCode>General</c:formatCode>
                <c:ptCount val="26"/>
                <c:pt idx="0">
                  <c:v>0.56999999999999995</c:v>
                </c:pt>
                <c:pt idx="1">
                  <c:v>0.74187276800000002</c:v>
                </c:pt>
                <c:pt idx="2">
                  <c:v>0</c:v>
                </c:pt>
                <c:pt idx="3">
                  <c:v>0.48</c:v>
                </c:pt>
                <c:pt idx="4">
                  <c:v>0.65814267299999996</c:v>
                </c:pt>
                <c:pt idx="5">
                  <c:v>0</c:v>
                </c:pt>
                <c:pt idx="6">
                  <c:v>0.59</c:v>
                </c:pt>
                <c:pt idx="7">
                  <c:v>0.78372564099999997</c:v>
                </c:pt>
                <c:pt idx="8">
                  <c:v>0</c:v>
                </c:pt>
                <c:pt idx="9">
                  <c:v>0.46</c:v>
                </c:pt>
                <c:pt idx="10">
                  <c:v>0.64937885200000001</c:v>
                </c:pt>
                <c:pt idx="11">
                  <c:v>0</c:v>
                </c:pt>
                <c:pt idx="12">
                  <c:v>0.57999999999999996</c:v>
                </c:pt>
                <c:pt idx="13">
                  <c:v>0.77986958200000001</c:v>
                </c:pt>
                <c:pt idx="14">
                  <c:v>0</c:v>
                </c:pt>
                <c:pt idx="15">
                  <c:v>0.59</c:v>
                </c:pt>
                <c:pt idx="16">
                  <c:v>0.77744351199999995</c:v>
                </c:pt>
                <c:pt idx="17">
                  <c:v>0</c:v>
                </c:pt>
                <c:pt idx="18">
                  <c:v>0.5</c:v>
                </c:pt>
                <c:pt idx="19">
                  <c:v>0.67355657199999996</c:v>
                </c:pt>
                <c:pt idx="20">
                  <c:v>0</c:v>
                </c:pt>
                <c:pt idx="21">
                  <c:v>0.56999999999999995</c:v>
                </c:pt>
                <c:pt idx="22">
                  <c:v>0.76908179499999996</c:v>
                </c:pt>
                <c:pt idx="23">
                  <c:v>0</c:v>
                </c:pt>
                <c:pt idx="24">
                  <c:v>0.56999999999999995</c:v>
                </c:pt>
                <c:pt idx="25">
                  <c:v>0.76539736400000002</c:v>
                </c:pt>
              </c:numCache>
            </c:numRef>
          </c:val>
          <c:extLst>
            <c:ext xmlns:c16="http://schemas.microsoft.com/office/drawing/2014/chart" uri="{C3380CC4-5D6E-409C-BE32-E72D297353CC}">
              <c16:uniqueId val="{00000002-4762-4F1C-A420-3FDA5B2B14F8}"/>
            </c:ext>
          </c:extLst>
        </c:ser>
        <c:ser>
          <c:idx val="3"/>
          <c:order val="3"/>
          <c:tx>
            <c:strRef>
              <c:f>results_dimac!$AQ$89</c:f>
              <c:strCache>
                <c:ptCount val="1"/>
                <c:pt idx="0">
                  <c:v>TotalUpdateTime</c:v>
                </c:pt>
              </c:strCache>
            </c:strRef>
          </c:tx>
          <c:spPr>
            <a:solidFill>
              <a:schemeClr val="accent4"/>
            </a:solidFill>
            <a:ln>
              <a:noFill/>
            </a:ln>
            <a:effectLst/>
          </c:spPr>
          <c:invertIfNegative val="0"/>
          <c:cat>
            <c:strRef>
              <c:f>results_dimac!$AM$90:$AM$115</c:f>
              <c:strCache>
                <c:ptCount val="26"/>
                <c:pt idx="0">
                  <c:v>35 4</c:v>
                </c:pt>
                <c:pt idx="1">
                  <c:v>35 3</c:v>
                </c:pt>
                <c:pt idx="3">
                  <c:v>50 4</c:v>
                </c:pt>
                <c:pt idx="4">
                  <c:v>50 3</c:v>
                </c:pt>
                <c:pt idx="6">
                  <c:v>6 4</c:v>
                </c:pt>
                <c:pt idx="7">
                  <c:v>6 3</c:v>
                </c:pt>
                <c:pt idx="9">
                  <c:v>15 4</c:v>
                </c:pt>
                <c:pt idx="10">
                  <c:v>15 3</c:v>
                </c:pt>
                <c:pt idx="12">
                  <c:v>37 4</c:v>
                </c:pt>
                <c:pt idx="13">
                  <c:v>37 3</c:v>
                </c:pt>
                <c:pt idx="15">
                  <c:v>1 4</c:v>
                </c:pt>
                <c:pt idx="16">
                  <c:v>1 3</c:v>
                </c:pt>
                <c:pt idx="18">
                  <c:v>17 4</c:v>
                </c:pt>
                <c:pt idx="19">
                  <c:v>17 3</c:v>
                </c:pt>
                <c:pt idx="21">
                  <c:v>25 4</c:v>
                </c:pt>
                <c:pt idx="22">
                  <c:v>25 3</c:v>
                </c:pt>
                <c:pt idx="24">
                  <c:v>8 4</c:v>
                </c:pt>
                <c:pt idx="25">
                  <c:v>8 3</c:v>
                </c:pt>
              </c:strCache>
            </c:strRef>
          </c:cat>
          <c:val>
            <c:numRef>
              <c:f>results_dimac!$AQ$90:$AQ$115</c:f>
              <c:numCache>
                <c:formatCode>General</c:formatCode>
                <c:ptCount val="26"/>
                <c:pt idx="0">
                  <c:v>0.1</c:v>
                </c:pt>
                <c:pt idx="1">
                  <c:v>2.4806666000000002E-2</c:v>
                </c:pt>
                <c:pt idx="2">
                  <c:v>0</c:v>
                </c:pt>
                <c:pt idx="3">
                  <c:v>0.09</c:v>
                </c:pt>
                <c:pt idx="4">
                  <c:v>2.1291373999999998E-2</c:v>
                </c:pt>
                <c:pt idx="5">
                  <c:v>0</c:v>
                </c:pt>
                <c:pt idx="6">
                  <c:v>0.03</c:v>
                </c:pt>
                <c:pt idx="7">
                  <c:v>9.2933370000000005E-3</c:v>
                </c:pt>
                <c:pt idx="8">
                  <c:v>0</c:v>
                </c:pt>
                <c:pt idx="9">
                  <c:v>0.12</c:v>
                </c:pt>
                <c:pt idx="10">
                  <c:v>5.7164668000000002E-2</c:v>
                </c:pt>
                <c:pt idx="11">
                  <c:v>0</c:v>
                </c:pt>
                <c:pt idx="12">
                  <c:v>0.05</c:v>
                </c:pt>
                <c:pt idx="13">
                  <c:v>1.5093495E-2</c:v>
                </c:pt>
                <c:pt idx="14">
                  <c:v>0</c:v>
                </c:pt>
                <c:pt idx="15">
                  <c:v>0.04</c:v>
                </c:pt>
                <c:pt idx="16">
                  <c:v>1.2054254E-2</c:v>
                </c:pt>
                <c:pt idx="17">
                  <c:v>0</c:v>
                </c:pt>
                <c:pt idx="18">
                  <c:v>7.0000000000000007E-2</c:v>
                </c:pt>
                <c:pt idx="19">
                  <c:v>2.1005429999999999E-2</c:v>
                </c:pt>
                <c:pt idx="20">
                  <c:v>0</c:v>
                </c:pt>
                <c:pt idx="21">
                  <c:v>0.09</c:v>
                </c:pt>
                <c:pt idx="22">
                  <c:v>3.3922770999999997E-2</c:v>
                </c:pt>
                <c:pt idx="23">
                  <c:v>0</c:v>
                </c:pt>
                <c:pt idx="24">
                  <c:v>0.03</c:v>
                </c:pt>
                <c:pt idx="25">
                  <c:v>1.2030778000000001E-2</c:v>
                </c:pt>
              </c:numCache>
            </c:numRef>
          </c:val>
          <c:extLst>
            <c:ext xmlns:c16="http://schemas.microsoft.com/office/drawing/2014/chart" uri="{C3380CC4-5D6E-409C-BE32-E72D297353CC}">
              <c16:uniqueId val="{00000003-4762-4F1C-A420-3FDA5B2B14F8}"/>
            </c:ext>
          </c:extLst>
        </c:ser>
        <c:ser>
          <c:idx val="4"/>
          <c:order val="4"/>
          <c:tx>
            <c:strRef>
              <c:f>results_dimac!$AR$89</c:f>
              <c:strCache>
                <c:ptCount val="1"/>
                <c:pt idx="0">
                  <c:v>TotalTime_prune_g_cl</c:v>
                </c:pt>
              </c:strCache>
            </c:strRef>
          </c:tx>
          <c:spPr>
            <a:solidFill>
              <a:schemeClr val="accent5"/>
            </a:solidFill>
            <a:ln>
              <a:noFill/>
            </a:ln>
            <a:effectLst/>
          </c:spPr>
          <c:invertIfNegative val="0"/>
          <c:cat>
            <c:strRef>
              <c:f>results_dimac!$AM$90:$AM$115</c:f>
              <c:strCache>
                <c:ptCount val="26"/>
                <c:pt idx="0">
                  <c:v>35 4</c:v>
                </c:pt>
                <c:pt idx="1">
                  <c:v>35 3</c:v>
                </c:pt>
                <c:pt idx="3">
                  <c:v>50 4</c:v>
                </c:pt>
                <c:pt idx="4">
                  <c:v>50 3</c:v>
                </c:pt>
                <c:pt idx="6">
                  <c:v>6 4</c:v>
                </c:pt>
                <c:pt idx="7">
                  <c:v>6 3</c:v>
                </c:pt>
                <c:pt idx="9">
                  <c:v>15 4</c:v>
                </c:pt>
                <c:pt idx="10">
                  <c:v>15 3</c:v>
                </c:pt>
                <c:pt idx="12">
                  <c:v>37 4</c:v>
                </c:pt>
                <c:pt idx="13">
                  <c:v>37 3</c:v>
                </c:pt>
                <c:pt idx="15">
                  <c:v>1 4</c:v>
                </c:pt>
                <c:pt idx="16">
                  <c:v>1 3</c:v>
                </c:pt>
                <c:pt idx="18">
                  <c:v>17 4</c:v>
                </c:pt>
                <c:pt idx="19">
                  <c:v>17 3</c:v>
                </c:pt>
                <c:pt idx="21">
                  <c:v>25 4</c:v>
                </c:pt>
                <c:pt idx="22">
                  <c:v>25 3</c:v>
                </c:pt>
                <c:pt idx="24">
                  <c:v>8 4</c:v>
                </c:pt>
                <c:pt idx="25">
                  <c:v>8 3</c:v>
                </c:pt>
              </c:strCache>
            </c:strRef>
          </c:cat>
          <c:val>
            <c:numRef>
              <c:f>results_dimac!$AR$90:$AR$115</c:f>
              <c:numCache>
                <c:formatCode>General</c:formatCode>
                <c:ptCount val="26"/>
                <c:pt idx="0">
                  <c:v>0.04</c:v>
                </c:pt>
                <c:pt idx="1">
                  <c:v>4.1791088999999997E-2</c:v>
                </c:pt>
                <c:pt idx="2">
                  <c:v>0</c:v>
                </c:pt>
                <c:pt idx="3">
                  <c:v>0.05</c:v>
                </c:pt>
                <c:pt idx="4">
                  <c:v>5.3201520000000002E-2</c:v>
                </c:pt>
                <c:pt idx="5">
                  <c:v>0</c:v>
                </c:pt>
                <c:pt idx="6">
                  <c:v>0.02</c:v>
                </c:pt>
                <c:pt idx="7">
                  <c:v>2.3983310000000001E-2</c:v>
                </c:pt>
                <c:pt idx="8">
                  <c:v>0</c:v>
                </c:pt>
                <c:pt idx="9">
                  <c:v>0.05</c:v>
                </c:pt>
                <c:pt idx="10">
                  <c:v>5.1666743000000001E-2</c:v>
                </c:pt>
                <c:pt idx="11">
                  <c:v>0</c:v>
                </c:pt>
                <c:pt idx="12">
                  <c:v>0.02</c:v>
                </c:pt>
                <c:pt idx="13">
                  <c:v>2.4117217999999999E-2</c:v>
                </c:pt>
                <c:pt idx="14">
                  <c:v>0</c:v>
                </c:pt>
                <c:pt idx="15">
                  <c:v>0.03</c:v>
                </c:pt>
                <c:pt idx="16">
                  <c:v>3.2055650999999998E-2</c:v>
                </c:pt>
                <c:pt idx="17">
                  <c:v>0</c:v>
                </c:pt>
                <c:pt idx="18">
                  <c:v>0.03</c:v>
                </c:pt>
                <c:pt idx="19">
                  <c:v>3.3233723999999999E-2</c:v>
                </c:pt>
                <c:pt idx="20">
                  <c:v>0</c:v>
                </c:pt>
                <c:pt idx="21">
                  <c:v>0.03</c:v>
                </c:pt>
                <c:pt idx="22">
                  <c:v>2.8215219999999999E-2</c:v>
                </c:pt>
                <c:pt idx="23">
                  <c:v>0</c:v>
                </c:pt>
                <c:pt idx="24">
                  <c:v>0.02</c:v>
                </c:pt>
                <c:pt idx="25">
                  <c:v>2.4568298999999998E-2</c:v>
                </c:pt>
              </c:numCache>
            </c:numRef>
          </c:val>
          <c:extLst>
            <c:ext xmlns:c16="http://schemas.microsoft.com/office/drawing/2014/chart" uri="{C3380CC4-5D6E-409C-BE32-E72D297353CC}">
              <c16:uniqueId val="{00000004-4762-4F1C-A420-3FDA5B2B14F8}"/>
            </c:ext>
          </c:extLst>
        </c:ser>
        <c:ser>
          <c:idx val="5"/>
          <c:order val="5"/>
          <c:tx>
            <c:strRef>
              <c:f>results_dimac!$AS$89</c:f>
              <c:strCache>
                <c:ptCount val="1"/>
                <c:pt idx="0">
                  <c:v>TotalTime_prune_open_gop</c:v>
                </c:pt>
              </c:strCache>
            </c:strRef>
          </c:tx>
          <c:spPr>
            <a:solidFill>
              <a:schemeClr val="accent6"/>
            </a:solidFill>
            <a:ln>
              <a:noFill/>
            </a:ln>
            <a:effectLst/>
          </c:spPr>
          <c:invertIfNegative val="0"/>
          <c:cat>
            <c:strRef>
              <c:f>results_dimac!$AM$90:$AM$115</c:f>
              <c:strCache>
                <c:ptCount val="26"/>
                <c:pt idx="0">
                  <c:v>35 4</c:v>
                </c:pt>
                <c:pt idx="1">
                  <c:v>35 3</c:v>
                </c:pt>
                <c:pt idx="3">
                  <c:v>50 4</c:v>
                </c:pt>
                <c:pt idx="4">
                  <c:v>50 3</c:v>
                </c:pt>
                <c:pt idx="6">
                  <c:v>6 4</c:v>
                </c:pt>
                <c:pt idx="7">
                  <c:v>6 3</c:v>
                </c:pt>
                <c:pt idx="9">
                  <c:v>15 4</c:v>
                </c:pt>
                <c:pt idx="10">
                  <c:v>15 3</c:v>
                </c:pt>
                <c:pt idx="12">
                  <c:v>37 4</c:v>
                </c:pt>
                <c:pt idx="13">
                  <c:v>37 3</c:v>
                </c:pt>
                <c:pt idx="15">
                  <c:v>1 4</c:v>
                </c:pt>
                <c:pt idx="16">
                  <c:v>1 3</c:v>
                </c:pt>
                <c:pt idx="18">
                  <c:v>17 4</c:v>
                </c:pt>
                <c:pt idx="19">
                  <c:v>17 3</c:v>
                </c:pt>
                <c:pt idx="21">
                  <c:v>25 4</c:v>
                </c:pt>
                <c:pt idx="22">
                  <c:v>25 3</c:v>
                </c:pt>
                <c:pt idx="24">
                  <c:v>8 4</c:v>
                </c:pt>
                <c:pt idx="25">
                  <c:v>8 3</c:v>
                </c:pt>
              </c:strCache>
            </c:strRef>
          </c:cat>
          <c:val>
            <c:numRef>
              <c:f>results_dimac!$AS$90:$AS$115</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5-4762-4F1C-A420-3FDA5B2B14F8}"/>
            </c:ext>
          </c:extLst>
        </c:ser>
        <c:ser>
          <c:idx val="6"/>
          <c:order val="6"/>
          <c:tx>
            <c:strRef>
              <c:f>results_dimac!$AT$89</c:f>
              <c:strCache>
                <c:ptCount val="1"/>
                <c:pt idx="0">
                  <c:v>TotalTime_prune_COSTS</c:v>
                </c:pt>
              </c:strCache>
            </c:strRef>
          </c:tx>
          <c:spPr>
            <a:solidFill>
              <a:srgbClr val="FF0000"/>
            </a:solidFill>
            <a:ln>
              <a:noFill/>
            </a:ln>
            <a:effectLst/>
          </c:spPr>
          <c:invertIfNegative val="0"/>
          <c:cat>
            <c:strRef>
              <c:f>results_dimac!$AM$90:$AM$115</c:f>
              <c:strCache>
                <c:ptCount val="26"/>
                <c:pt idx="0">
                  <c:v>35 4</c:v>
                </c:pt>
                <c:pt idx="1">
                  <c:v>35 3</c:v>
                </c:pt>
                <c:pt idx="3">
                  <c:v>50 4</c:v>
                </c:pt>
                <c:pt idx="4">
                  <c:v>50 3</c:v>
                </c:pt>
                <c:pt idx="6">
                  <c:v>6 4</c:v>
                </c:pt>
                <c:pt idx="7">
                  <c:v>6 3</c:v>
                </c:pt>
                <c:pt idx="9">
                  <c:v>15 4</c:v>
                </c:pt>
                <c:pt idx="10">
                  <c:v>15 3</c:v>
                </c:pt>
                <c:pt idx="12">
                  <c:v>37 4</c:v>
                </c:pt>
                <c:pt idx="13">
                  <c:v>37 3</c:v>
                </c:pt>
                <c:pt idx="15">
                  <c:v>1 4</c:v>
                </c:pt>
                <c:pt idx="16">
                  <c:v>1 3</c:v>
                </c:pt>
                <c:pt idx="18">
                  <c:v>17 4</c:v>
                </c:pt>
                <c:pt idx="19">
                  <c:v>17 3</c:v>
                </c:pt>
                <c:pt idx="21">
                  <c:v>25 4</c:v>
                </c:pt>
                <c:pt idx="22">
                  <c:v>25 3</c:v>
                </c:pt>
                <c:pt idx="24">
                  <c:v>8 4</c:v>
                </c:pt>
                <c:pt idx="25">
                  <c:v>8 3</c:v>
                </c:pt>
              </c:strCache>
            </c:strRef>
          </c:cat>
          <c:val>
            <c:numRef>
              <c:f>results_dimac!$AT$90:$AT$115</c:f>
              <c:numCache>
                <c:formatCode>General</c:formatCode>
                <c:ptCount val="26"/>
                <c:pt idx="0">
                  <c:v>0</c:v>
                </c:pt>
                <c:pt idx="1">
                  <c:v>4.0733929999999998E-3</c:v>
                </c:pt>
                <c:pt idx="2">
                  <c:v>0</c:v>
                </c:pt>
                <c:pt idx="3">
                  <c:v>0</c:v>
                </c:pt>
                <c:pt idx="4">
                  <c:v>1.0426509999999999E-3</c:v>
                </c:pt>
                <c:pt idx="5">
                  <c:v>0</c:v>
                </c:pt>
                <c:pt idx="6">
                  <c:v>0</c:v>
                </c:pt>
                <c:pt idx="7">
                  <c:v>6.8030300000000005E-4</c:v>
                </c:pt>
                <c:pt idx="8">
                  <c:v>0</c:v>
                </c:pt>
                <c:pt idx="9">
                  <c:v>0</c:v>
                </c:pt>
                <c:pt idx="10">
                  <c:v>1.376791E-3</c:v>
                </c:pt>
                <c:pt idx="11">
                  <c:v>0</c:v>
                </c:pt>
                <c:pt idx="12">
                  <c:v>0</c:v>
                </c:pt>
                <c:pt idx="13">
                  <c:v>4.8599500000000003E-4</c:v>
                </c:pt>
                <c:pt idx="14">
                  <c:v>0</c:v>
                </c:pt>
                <c:pt idx="15">
                  <c:v>0</c:v>
                </c:pt>
                <c:pt idx="16">
                  <c:v>2.2905540000000002E-3</c:v>
                </c:pt>
                <c:pt idx="17">
                  <c:v>0</c:v>
                </c:pt>
                <c:pt idx="18">
                  <c:v>0</c:v>
                </c:pt>
                <c:pt idx="19">
                  <c:v>4.26117E-4</c:v>
                </c:pt>
                <c:pt idx="20">
                  <c:v>0</c:v>
                </c:pt>
                <c:pt idx="21">
                  <c:v>0</c:v>
                </c:pt>
                <c:pt idx="22">
                  <c:v>3.05462E-4</c:v>
                </c:pt>
                <c:pt idx="23">
                  <c:v>0</c:v>
                </c:pt>
                <c:pt idx="24">
                  <c:v>0</c:v>
                </c:pt>
                <c:pt idx="25">
                  <c:v>6.1876399999999995E-4</c:v>
                </c:pt>
              </c:numCache>
            </c:numRef>
          </c:val>
          <c:extLst>
            <c:ext xmlns:c16="http://schemas.microsoft.com/office/drawing/2014/chart" uri="{C3380CC4-5D6E-409C-BE32-E72D297353CC}">
              <c16:uniqueId val="{00000006-4762-4F1C-A420-3FDA5B2B14F8}"/>
            </c:ext>
          </c:extLst>
        </c:ser>
        <c:dLbls>
          <c:showLegendKey val="0"/>
          <c:showVal val="0"/>
          <c:showCatName val="0"/>
          <c:showSerName val="0"/>
          <c:showPercent val="0"/>
          <c:showBubbleSize val="0"/>
        </c:dLbls>
        <c:gapWidth val="37"/>
        <c:overlap val="100"/>
        <c:axId val="268418448"/>
        <c:axId val="268415088"/>
      </c:barChart>
      <c:catAx>
        <c:axId val="26841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415088"/>
        <c:crosses val="autoZero"/>
        <c:auto val="1"/>
        <c:lblAlgn val="ctr"/>
        <c:lblOffset val="100"/>
        <c:noMultiLvlLbl val="0"/>
      </c:catAx>
      <c:valAx>
        <c:axId val="268415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418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a:t>
            </a:r>
            <a:r>
              <a:rPr lang="en-US" baseline="0"/>
              <a:t> on 1</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2"/>
          <c:order val="2"/>
          <c:tx>
            <c:strRef>
              <c:f>results_dimac!$AX$89</c:f>
              <c:strCache>
                <c:ptCount val="1"/>
                <c:pt idx="0">
                  <c:v>OpenExtractionTime</c:v>
                </c:pt>
              </c:strCache>
            </c:strRef>
          </c:tx>
          <c:spPr>
            <a:solidFill>
              <a:schemeClr val="accent4">
                <a:lumMod val="50000"/>
              </a:schemeClr>
            </a:solidFill>
            <a:ln>
              <a:noFill/>
            </a:ln>
            <a:effectLst/>
          </c:spPr>
          <c:invertIfNegative val="0"/>
          <c:cat>
            <c:strRef>
              <c:f>results_dimac!$AW$90:$AW$116</c:f>
              <c:strCache>
                <c:ptCount val="26"/>
                <c:pt idx="0">
                  <c:v>35 2</c:v>
                </c:pt>
                <c:pt idx="1">
                  <c:v>35 1</c:v>
                </c:pt>
                <c:pt idx="3">
                  <c:v>50 2</c:v>
                </c:pt>
                <c:pt idx="4">
                  <c:v>50 1</c:v>
                </c:pt>
                <c:pt idx="6">
                  <c:v>6 2</c:v>
                </c:pt>
                <c:pt idx="7">
                  <c:v>6 1</c:v>
                </c:pt>
                <c:pt idx="9">
                  <c:v>15 2</c:v>
                </c:pt>
                <c:pt idx="10">
                  <c:v>15 1</c:v>
                </c:pt>
                <c:pt idx="12">
                  <c:v>37 2</c:v>
                </c:pt>
                <c:pt idx="13">
                  <c:v>37 1</c:v>
                </c:pt>
                <c:pt idx="15">
                  <c:v>1 2</c:v>
                </c:pt>
                <c:pt idx="16">
                  <c:v>1 1</c:v>
                </c:pt>
                <c:pt idx="18">
                  <c:v>17 2</c:v>
                </c:pt>
                <c:pt idx="19">
                  <c:v>17 1</c:v>
                </c:pt>
                <c:pt idx="21">
                  <c:v>25 2</c:v>
                </c:pt>
                <c:pt idx="22">
                  <c:v>25 1</c:v>
                </c:pt>
                <c:pt idx="24">
                  <c:v>8 2</c:v>
                </c:pt>
                <c:pt idx="25">
                  <c:v>8 1</c:v>
                </c:pt>
              </c:strCache>
            </c:strRef>
          </c:cat>
          <c:val>
            <c:numRef>
              <c:f>results_dimac!$AX$90:$AX$116</c:f>
              <c:numCache>
                <c:formatCode>General</c:formatCode>
                <c:ptCount val="27"/>
                <c:pt idx="0">
                  <c:v>9.9364640000000008E-3</c:v>
                </c:pt>
                <c:pt idx="1">
                  <c:v>9.1846299999999992E-3</c:v>
                </c:pt>
                <c:pt idx="2">
                  <c:v>0</c:v>
                </c:pt>
                <c:pt idx="3">
                  <c:v>4.8771700000000001E-3</c:v>
                </c:pt>
                <c:pt idx="4">
                  <c:v>3.9243940000000003E-3</c:v>
                </c:pt>
                <c:pt idx="5">
                  <c:v>0</c:v>
                </c:pt>
                <c:pt idx="6">
                  <c:v>1.1313650000000001E-3</c:v>
                </c:pt>
                <c:pt idx="7">
                  <c:v>9.2030200000000001E-4</c:v>
                </c:pt>
                <c:pt idx="8">
                  <c:v>0</c:v>
                </c:pt>
                <c:pt idx="9">
                  <c:v>1.3931966E-2</c:v>
                </c:pt>
                <c:pt idx="10">
                  <c:v>1.2198053E-2</c:v>
                </c:pt>
                <c:pt idx="11">
                  <c:v>0</c:v>
                </c:pt>
                <c:pt idx="12">
                  <c:v>2.4761940000000001E-3</c:v>
                </c:pt>
                <c:pt idx="13">
                  <c:v>2.1259460000000001E-3</c:v>
                </c:pt>
                <c:pt idx="14">
                  <c:v>0</c:v>
                </c:pt>
                <c:pt idx="15">
                  <c:v>2.437214E-3</c:v>
                </c:pt>
                <c:pt idx="16">
                  <c:v>1.627592E-3</c:v>
                </c:pt>
                <c:pt idx="17">
                  <c:v>0</c:v>
                </c:pt>
                <c:pt idx="18">
                  <c:v>3.0566640000000002E-3</c:v>
                </c:pt>
                <c:pt idx="19">
                  <c:v>2.5602060000000002E-3</c:v>
                </c:pt>
                <c:pt idx="20">
                  <c:v>0</c:v>
                </c:pt>
                <c:pt idx="21">
                  <c:v>8.3071050000000004E-3</c:v>
                </c:pt>
                <c:pt idx="22">
                  <c:v>7.2251659999999999E-3</c:v>
                </c:pt>
                <c:pt idx="23">
                  <c:v>0</c:v>
                </c:pt>
                <c:pt idx="24">
                  <c:v>1.9692469999999999E-3</c:v>
                </c:pt>
                <c:pt idx="25">
                  <c:v>1.7423580000000001E-3</c:v>
                </c:pt>
              </c:numCache>
            </c:numRef>
          </c:val>
          <c:extLst>
            <c:ext xmlns:c16="http://schemas.microsoft.com/office/drawing/2014/chart" uri="{C3380CC4-5D6E-409C-BE32-E72D297353CC}">
              <c16:uniqueId val="{00000002-7691-4613-9811-0B9AF915CB05}"/>
            </c:ext>
          </c:extLst>
        </c:ser>
        <c:ser>
          <c:idx val="3"/>
          <c:order val="3"/>
          <c:tx>
            <c:strRef>
              <c:f>results_dimac!$AY$89</c:f>
              <c:strCache>
                <c:ptCount val="1"/>
                <c:pt idx="0">
                  <c:v>TotalTime_DominanceCheck</c:v>
                </c:pt>
              </c:strCache>
            </c:strRef>
          </c:tx>
          <c:spPr>
            <a:solidFill>
              <a:srgbClr val="EA7432"/>
            </a:solidFill>
            <a:ln>
              <a:noFill/>
            </a:ln>
            <a:effectLst/>
          </c:spPr>
          <c:invertIfNegative val="0"/>
          <c:cat>
            <c:strRef>
              <c:f>results_dimac!$AW$90:$AW$116</c:f>
              <c:strCache>
                <c:ptCount val="26"/>
                <c:pt idx="0">
                  <c:v>35 2</c:v>
                </c:pt>
                <c:pt idx="1">
                  <c:v>35 1</c:v>
                </c:pt>
                <c:pt idx="3">
                  <c:v>50 2</c:v>
                </c:pt>
                <c:pt idx="4">
                  <c:v>50 1</c:v>
                </c:pt>
                <c:pt idx="6">
                  <c:v>6 2</c:v>
                </c:pt>
                <c:pt idx="7">
                  <c:v>6 1</c:v>
                </c:pt>
                <c:pt idx="9">
                  <c:v>15 2</c:v>
                </c:pt>
                <c:pt idx="10">
                  <c:v>15 1</c:v>
                </c:pt>
                <c:pt idx="12">
                  <c:v>37 2</c:v>
                </c:pt>
                <c:pt idx="13">
                  <c:v>37 1</c:v>
                </c:pt>
                <c:pt idx="15">
                  <c:v>1 2</c:v>
                </c:pt>
                <c:pt idx="16">
                  <c:v>1 1</c:v>
                </c:pt>
                <c:pt idx="18">
                  <c:v>17 2</c:v>
                </c:pt>
                <c:pt idx="19">
                  <c:v>17 1</c:v>
                </c:pt>
                <c:pt idx="21">
                  <c:v>25 2</c:v>
                </c:pt>
                <c:pt idx="22">
                  <c:v>25 1</c:v>
                </c:pt>
                <c:pt idx="24">
                  <c:v>8 2</c:v>
                </c:pt>
                <c:pt idx="25">
                  <c:v>8 1</c:v>
                </c:pt>
              </c:strCache>
            </c:strRef>
          </c:cat>
          <c:val>
            <c:numRef>
              <c:f>results_dimac!$AY$90:$AY$116</c:f>
              <c:numCache>
                <c:formatCode>General</c:formatCode>
                <c:ptCount val="27"/>
                <c:pt idx="0">
                  <c:v>0.22546649999999999</c:v>
                </c:pt>
                <c:pt idx="1">
                  <c:v>0.22263297300000001</c:v>
                </c:pt>
                <c:pt idx="2">
                  <c:v>0</c:v>
                </c:pt>
                <c:pt idx="3">
                  <c:v>0.33827206500000001</c:v>
                </c:pt>
                <c:pt idx="4">
                  <c:v>0.33067755999999998</c:v>
                </c:pt>
                <c:pt idx="5">
                  <c:v>0</c:v>
                </c:pt>
                <c:pt idx="6">
                  <c:v>0.21166615699999999</c:v>
                </c:pt>
                <c:pt idx="7">
                  <c:v>0.212714191</c:v>
                </c:pt>
                <c:pt idx="8">
                  <c:v>0</c:v>
                </c:pt>
                <c:pt idx="9">
                  <c:v>0.27104261699999999</c:v>
                </c:pt>
                <c:pt idx="10">
                  <c:v>0.25473441499999999</c:v>
                </c:pt>
                <c:pt idx="11">
                  <c:v>0</c:v>
                </c:pt>
                <c:pt idx="12">
                  <c:v>0.25040927299999999</c:v>
                </c:pt>
                <c:pt idx="13">
                  <c:v>0.24767467600000001</c:v>
                </c:pt>
                <c:pt idx="14">
                  <c:v>0</c:v>
                </c:pt>
                <c:pt idx="15">
                  <c:v>0.22858014199999999</c:v>
                </c:pt>
                <c:pt idx="16">
                  <c:v>0.223020317</c:v>
                </c:pt>
                <c:pt idx="17">
                  <c:v>0</c:v>
                </c:pt>
                <c:pt idx="18">
                  <c:v>0.32117537800000001</c:v>
                </c:pt>
                <c:pt idx="19">
                  <c:v>0.31343494500000002</c:v>
                </c:pt>
                <c:pt idx="20">
                  <c:v>0</c:v>
                </c:pt>
                <c:pt idx="21">
                  <c:v>0.233166497</c:v>
                </c:pt>
                <c:pt idx="22">
                  <c:v>0.225814338</c:v>
                </c:pt>
                <c:pt idx="23">
                  <c:v>0</c:v>
                </c:pt>
                <c:pt idx="24">
                  <c:v>0.247754155</c:v>
                </c:pt>
                <c:pt idx="25">
                  <c:v>0.244481008</c:v>
                </c:pt>
              </c:numCache>
            </c:numRef>
          </c:val>
          <c:extLst>
            <c:ext xmlns:c16="http://schemas.microsoft.com/office/drawing/2014/chart" uri="{C3380CC4-5D6E-409C-BE32-E72D297353CC}">
              <c16:uniqueId val="{00000003-7691-4613-9811-0B9AF915CB05}"/>
            </c:ext>
          </c:extLst>
        </c:ser>
        <c:ser>
          <c:idx val="4"/>
          <c:order val="4"/>
          <c:tx>
            <c:strRef>
              <c:f>results_dimac!$AZ$89</c:f>
              <c:strCache>
                <c:ptCount val="1"/>
                <c:pt idx="0">
                  <c:v>TotalTime_check_COSTS</c:v>
                </c:pt>
              </c:strCache>
            </c:strRef>
          </c:tx>
          <c:spPr>
            <a:solidFill>
              <a:schemeClr val="accent6">
                <a:lumMod val="75000"/>
              </a:schemeClr>
            </a:solidFill>
            <a:ln>
              <a:noFill/>
            </a:ln>
            <a:effectLst/>
          </c:spPr>
          <c:invertIfNegative val="0"/>
          <c:cat>
            <c:strRef>
              <c:f>results_dimac!$AW$90:$AW$116</c:f>
              <c:strCache>
                <c:ptCount val="26"/>
                <c:pt idx="0">
                  <c:v>35 2</c:v>
                </c:pt>
                <c:pt idx="1">
                  <c:v>35 1</c:v>
                </c:pt>
                <c:pt idx="3">
                  <c:v>50 2</c:v>
                </c:pt>
                <c:pt idx="4">
                  <c:v>50 1</c:v>
                </c:pt>
                <c:pt idx="6">
                  <c:v>6 2</c:v>
                </c:pt>
                <c:pt idx="7">
                  <c:v>6 1</c:v>
                </c:pt>
                <c:pt idx="9">
                  <c:v>15 2</c:v>
                </c:pt>
                <c:pt idx="10">
                  <c:v>15 1</c:v>
                </c:pt>
                <c:pt idx="12">
                  <c:v>37 2</c:v>
                </c:pt>
                <c:pt idx="13">
                  <c:v>37 1</c:v>
                </c:pt>
                <c:pt idx="15">
                  <c:v>1 2</c:v>
                </c:pt>
                <c:pt idx="16">
                  <c:v>1 1</c:v>
                </c:pt>
                <c:pt idx="18">
                  <c:v>17 2</c:v>
                </c:pt>
                <c:pt idx="19">
                  <c:v>17 1</c:v>
                </c:pt>
                <c:pt idx="21">
                  <c:v>25 2</c:v>
                </c:pt>
                <c:pt idx="22">
                  <c:v>25 1</c:v>
                </c:pt>
                <c:pt idx="24">
                  <c:v>8 2</c:v>
                </c:pt>
                <c:pt idx="25">
                  <c:v>8 1</c:v>
                </c:pt>
              </c:strCache>
            </c:strRef>
          </c:cat>
          <c:val>
            <c:numRef>
              <c:f>results_dimac!$AZ$90:$AZ$116</c:f>
              <c:numCache>
                <c:formatCode>General</c:formatCode>
                <c:ptCount val="27"/>
                <c:pt idx="0">
                  <c:v>0.92025738800000001</c:v>
                </c:pt>
                <c:pt idx="1">
                  <c:v>0.61788144499999997</c:v>
                </c:pt>
                <c:pt idx="2">
                  <c:v>0</c:v>
                </c:pt>
                <c:pt idx="3">
                  <c:v>0.72911931699999999</c:v>
                </c:pt>
                <c:pt idx="4">
                  <c:v>0.50583305700000003</c:v>
                </c:pt>
                <c:pt idx="5">
                  <c:v>0</c:v>
                </c:pt>
                <c:pt idx="6">
                  <c:v>0.76055755599999997</c:v>
                </c:pt>
                <c:pt idx="7">
                  <c:v>0.57417391600000001</c:v>
                </c:pt>
                <c:pt idx="8">
                  <c:v>0</c:v>
                </c:pt>
                <c:pt idx="9">
                  <c:v>0.74388825999999997</c:v>
                </c:pt>
                <c:pt idx="10">
                  <c:v>0.49674919899999997</c:v>
                </c:pt>
                <c:pt idx="11">
                  <c:v>0</c:v>
                </c:pt>
                <c:pt idx="12">
                  <c:v>0.84451198400000005</c:v>
                </c:pt>
                <c:pt idx="13">
                  <c:v>0.61793243099999995</c:v>
                </c:pt>
                <c:pt idx="14">
                  <c:v>0</c:v>
                </c:pt>
                <c:pt idx="15">
                  <c:v>0.92365383099999998</c:v>
                </c:pt>
                <c:pt idx="16">
                  <c:v>0.63469866399999997</c:v>
                </c:pt>
                <c:pt idx="17">
                  <c:v>0</c:v>
                </c:pt>
                <c:pt idx="18">
                  <c:v>0.65523377299999996</c:v>
                </c:pt>
                <c:pt idx="19">
                  <c:v>0.47261746900000001</c:v>
                </c:pt>
                <c:pt idx="20">
                  <c:v>0</c:v>
                </c:pt>
                <c:pt idx="21">
                  <c:v>0.89413451099999997</c:v>
                </c:pt>
                <c:pt idx="22">
                  <c:v>0.63081115600000004</c:v>
                </c:pt>
                <c:pt idx="23">
                  <c:v>0</c:v>
                </c:pt>
                <c:pt idx="24">
                  <c:v>0.82684850700000001</c:v>
                </c:pt>
                <c:pt idx="25">
                  <c:v>0.59765651799999997</c:v>
                </c:pt>
              </c:numCache>
            </c:numRef>
          </c:val>
          <c:extLst>
            <c:ext xmlns:c16="http://schemas.microsoft.com/office/drawing/2014/chart" uri="{C3380CC4-5D6E-409C-BE32-E72D297353CC}">
              <c16:uniqueId val="{00000004-7691-4613-9811-0B9AF915CB05}"/>
            </c:ext>
          </c:extLst>
        </c:ser>
        <c:ser>
          <c:idx val="5"/>
          <c:order val="5"/>
          <c:tx>
            <c:strRef>
              <c:f>results_dimac!$BA$89</c:f>
              <c:strCache>
                <c:ptCount val="1"/>
                <c:pt idx="0">
                  <c:v>TotalUpdateTime</c:v>
                </c:pt>
              </c:strCache>
            </c:strRef>
          </c:tx>
          <c:spPr>
            <a:solidFill>
              <a:srgbClr val="00B0F0"/>
            </a:solidFill>
            <a:ln>
              <a:noFill/>
            </a:ln>
            <a:effectLst/>
          </c:spPr>
          <c:invertIfNegative val="0"/>
          <c:cat>
            <c:strRef>
              <c:f>results_dimac!$AW$90:$AW$116</c:f>
              <c:strCache>
                <c:ptCount val="26"/>
                <c:pt idx="0">
                  <c:v>35 2</c:v>
                </c:pt>
                <c:pt idx="1">
                  <c:v>35 1</c:v>
                </c:pt>
                <c:pt idx="3">
                  <c:v>50 2</c:v>
                </c:pt>
                <c:pt idx="4">
                  <c:v>50 1</c:v>
                </c:pt>
                <c:pt idx="6">
                  <c:v>6 2</c:v>
                </c:pt>
                <c:pt idx="7">
                  <c:v>6 1</c:v>
                </c:pt>
                <c:pt idx="9">
                  <c:v>15 2</c:v>
                </c:pt>
                <c:pt idx="10">
                  <c:v>15 1</c:v>
                </c:pt>
                <c:pt idx="12">
                  <c:v>37 2</c:v>
                </c:pt>
                <c:pt idx="13">
                  <c:v>37 1</c:v>
                </c:pt>
                <c:pt idx="15">
                  <c:v>1 2</c:v>
                </c:pt>
                <c:pt idx="16">
                  <c:v>1 1</c:v>
                </c:pt>
                <c:pt idx="18">
                  <c:v>17 2</c:v>
                </c:pt>
                <c:pt idx="19">
                  <c:v>17 1</c:v>
                </c:pt>
                <c:pt idx="21">
                  <c:v>25 2</c:v>
                </c:pt>
                <c:pt idx="22">
                  <c:v>25 1</c:v>
                </c:pt>
                <c:pt idx="24">
                  <c:v>8 2</c:v>
                </c:pt>
                <c:pt idx="25">
                  <c:v>8 1</c:v>
                </c:pt>
              </c:strCache>
            </c:strRef>
          </c:cat>
          <c:val>
            <c:numRef>
              <c:f>results_dimac!$BA$90:$BA$116</c:f>
              <c:numCache>
                <c:formatCode>General</c:formatCode>
                <c:ptCount val="27"/>
                <c:pt idx="0">
                  <c:v>4.4027359000000002E-2</c:v>
                </c:pt>
                <c:pt idx="1">
                  <c:v>4.0950695000000002E-2</c:v>
                </c:pt>
                <c:pt idx="2">
                  <c:v>0</c:v>
                </c:pt>
                <c:pt idx="3">
                  <c:v>2.8473470000000001E-2</c:v>
                </c:pt>
                <c:pt idx="4">
                  <c:v>2.4123393E-2</c:v>
                </c:pt>
                <c:pt idx="5">
                  <c:v>0</c:v>
                </c:pt>
                <c:pt idx="6">
                  <c:v>1.1077111000000001E-2</c:v>
                </c:pt>
                <c:pt idx="7">
                  <c:v>9.6139109999999993E-3</c:v>
                </c:pt>
                <c:pt idx="8">
                  <c:v>0</c:v>
                </c:pt>
                <c:pt idx="9">
                  <c:v>8.0493215000000007E-2</c:v>
                </c:pt>
                <c:pt idx="10">
                  <c:v>7.4265608999999996E-2</c:v>
                </c:pt>
                <c:pt idx="11">
                  <c:v>0</c:v>
                </c:pt>
                <c:pt idx="12">
                  <c:v>2.0368252999999999E-2</c:v>
                </c:pt>
                <c:pt idx="13">
                  <c:v>1.5111212000000001E-2</c:v>
                </c:pt>
                <c:pt idx="14">
                  <c:v>0</c:v>
                </c:pt>
                <c:pt idx="15">
                  <c:v>1.5777736000000001E-2</c:v>
                </c:pt>
                <c:pt idx="16">
                  <c:v>1.0150558E-2</c:v>
                </c:pt>
                <c:pt idx="17">
                  <c:v>0</c:v>
                </c:pt>
                <c:pt idx="18">
                  <c:v>2.6041953999999999E-2</c:v>
                </c:pt>
                <c:pt idx="19">
                  <c:v>2.1265395999999999E-2</c:v>
                </c:pt>
                <c:pt idx="20">
                  <c:v>0</c:v>
                </c:pt>
                <c:pt idx="21">
                  <c:v>5.0629021000000003E-2</c:v>
                </c:pt>
                <c:pt idx="22">
                  <c:v>4.5458038999999999E-2</c:v>
                </c:pt>
                <c:pt idx="23">
                  <c:v>0</c:v>
                </c:pt>
                <c:pt idx="24">
                  <c:v>1.6349977000000002E-2</c:v>
                </c:pt>
                <c:pt idx="25">
                  <c:v>1.265351E-2</c:v>
                </c:pt>
              </c:numCache>
            </c:numRef>
          </c:val>
          <c:extLst>
            <c:ext xmlns:c16="http://schemas.microsoft.com/office/drawing/2014/chart" uri="{C3380CC4-5D6E-409C-BE32-E72D297353CC}">
              <c16:uniqueId val="{00000005-7691-4613-9811-0B9AF915CB05}"/>
            </c:ext>
          </c:extLst>
        </c:ser>
        <c:ser>
          <c:idx val="6"/>
          <c:order val="6"/>
          <c:tx>
            <c:strRef>
              <c:f>results_dimac!$BB$89</c:f>
              <c:strCache>
                <c:ptCount val="1"/>
                <c:pt idx="0">
                  <c:v>TotalTime_prune_g_cl</c:v>
                </c:pt>
              </c:strCache>
            </c:strRef>
          </c:tx>
          <c:spPr>
            <a:solidFill>
              <a:schemeClr val="accent5">
                <a:lumMod val="75000"/>
              </a:schemeClr>
            </a:solidFill>
            <a:ln>
              <a:noFill/>
            </a:ln>
            <a:effectLst/>
          </c:spPr>
          <c:invertIfNegative val="0"/>
          <c:cat>
            <c:strRef>
              <c:f>results_dimac!$AW$90:$AW$116</c:f>
              <c:strCache>
                <c:ptCount val="26"/>
                <c:pt idx="0">
                  <c:v>35 2</c:v>
                </c:pt>
                <c:pt idx="1">
                  <c:v>35 1</c:v>
                </c:pt>
                <c:pt idx="3">
                  <c:v>50 2</c:v>
                </c:pt>
                <c:pt idx="4">
                  <c:v>50 1</c:v>
                </c:pt>
                <c:pt idx="6">
                  <c:v>6 2</c:v>
                </c:pt>
                <c:pt idx="7">
                  <c:v>6 1</c:v>
                </c:pt>
                <c:pt idx="9">
                  <c:v>15 2</c:v>
                </c:pt>
                <c:pt idx="10">
                  <c:v>15 1</c:v>
                </c:pt>
                <c:pt idx="12">
                  <c:v>37 2</c:v>
                </c:pt>
                <c:pt idx="13">
                  <c:v>37 1</c:v>
                </c:pt>
                <c:pt idx="15">
                  <c:v>1 2</c:v>
                </c:pt>
                <c:pt idx="16">
                  <c:v>1 1</c:v>
                </c:pt>
                <c:pt idx="18">
                  <c:v>17 2</c:v>
                </c:pt>
                <c:pt idx="19">
                  <c:v>17 1</c:v>
                </c:pt>
                <c:pt idx="21">
                  <c:v>25 2</c:v>
                </c:pt>
                <c:pt idx="22">
                  <c:v>25 1</c:v>
                </c:pt>
                <c:pt idx="24">
                  <c:v>8 2</c:v>
                </c:pt>
                <c:pt idx="25">
                  <c:v>8 1</c:v>
                </c:pt>
              </c:strCache>
            </c:strRef>
          </c:cat>
          <c:val>
            <c:numRef>
              <c:f>results_dimac!$BB$90:$BB$116</c:f>
              <c:numCache>
                <c:formatCode>General</c:formatCode>
                <c:ptCount val="27"/>
                <c:pt idx="0">
                  <c:v>6.2023216999999999E-2</c:v>
                </c:pt>
                <c:pt idx="1">
                  <c:v>6.1497748999999997E-2</c:v>
                </c:pt>
                <c:pt idx="2">
                  <c:v>0</c:v>
                </c:pt>
                <c:pt idx="3">
                  <c:v>8.0728969999999997E-2</c:v>
                </c:pt>
                <c:pt idx="4">
                  <c:v>8.0782146999999999E-2</c:v>
                </c:pt>
                <c:pt idx="5">
                  <c:v>0</c:v>
                </c:pt>
                <c:pt idx="6">
                  <c:v>5.3235068000000003E-2</c:v>
                </c:pt>
                <c:pt idx="7">
                  <c:v>5.4159370999999998E-2</c:v>
                </c:pt>
                <c:pt idx="8">
                  <c:v>0</c:v>
                </c:pt>
                <c:pt idx="9">
                  <c:v>7.3931936000000004E-2</c:v>
                </c:pt>
                <c:pt idx="10">
                  <c:v>7.3664366999999994E-2</c:v>
                </c:pt>
                <c:pt idx="11">
                  <c:v>0</c:v>
                </c:pt>
                <c:pt idx="12">
                  <c:v>4.2352107E-2</c:v>
                </c:pt>
                <c:pt idx="13">
                  <c:v>4.3052952999999998E-2</c:v>
                </c:pt>
                <c:pt idx="14">
                  <c:v>0</c:v>
                </c:pt>
                <c:pt idx="15">
                  <c:v>5.3121679999999998E-2</c:v>
                </c:pt>
                <c:pt idx="16">
                  <c:v>5.1060120000000001E-2</c:v>
                </c:pt>
                <c:pt idx="17">
                  <c:v>0</c:v>
                </c:pt>
                <c:pt idx="18">
                  <c:v>5.7677005000000003E-2</c:v>
                </c:pt>
                <c:pt idx="19">
                  <c:v>5.7721705999999998E-2</c:v>
                </c:pt>
                <c:pt idx="20">
                  <c:v>0</c:v>
                </c:pt>
                <c:pt idx="21">
                  <c:v>4.5091476999999998E-2</c:v>
                </c:pt>
                <c:pt idx="22">
                  <c:v>4.5170762000000003E-2</c:v>
                </c:pt>
                <c:pt idx="23">
                  <c:v>0</c:v>
                </c:pt>
                <c:pt idx="24">
                  <c:v>5.2353987999999997E-2</c:v>
                </c:pt>
                <c:pt idx="25">
                  <c:v>5.1991669999999997E-2</c:v>
                </c:pt>
              </c:numCache>
            </c:numRef>
          </c:val>
          <c:extLst>
            <c:ext xmlns:c16="http://schemas.microsoft.com/office/drawing/2014/chart" uri="{C3380CC4-5D6E-409C-BE32-E72D297353CC}">
              <c16:uniqueId val="{00000006-7691-4613-9811-0B9AF915CB05}"/>
            </c:ext>
          </c:extLst>
        </c:ser>
        <c:ser>
          <c:idx val="7"/>
          <c:order val="7"/>
          <c:tx>
            <c:strRef>
              <c:f>results_dimac!$BC$89</c:f>
              <c:strCache>
                <c:ptCount val="1"/>
                <c:pt idx="0">
                  <c:v>TotalTime_prune_open_gop</c:v>
                </c:pt>
              </c:strCache>
            </c:strRef>
          </c:tx>
          <c:spPr>
            <a:solidFill>
              <a:srgbClr val="00B050"/>
            </a:solidFill>
            <a:ln>
              <a:noFill/>
            </a:ln>
            <a:effectLst/>
          </c:spPr>
          <c:invertIfNegative val="0"/>
          <c:cat>
            <c:strRef>
              <c:f>results_dimac!$AW$90:$AW$116</c:f>
              <c:strCache>
                <c:ptCount val="26"/>
                <c:pt idx="0">
                  <c:v>35 2</c:v>
                </c:pt>
                <c:pt idx="1">
                  <c:v>35 1</c:v>
                </c:pt>
                <c:pt idx="3">
                  <c:v>50 2</c:v>
                </c:pt>
                <c:pt idx="4">
                  <c:v>50 1</c:v>
                </c:pt>
                <c:pt idx="6">
                  <c:v>6 2</c:v>
                </c:pt>
                <c:pt idx="7">
                  <c:v>6 1</c:v>
                </c:pt>
                <c:pt idx="9">
                  <c:v>15 2</c:v>
                </c:pt>
                <c:pt idx="10">
                  <c:v>15 1</c:v>
                </c:pt>
                <c:pt idx="12">
                  <c:v>37 2</c:v>
                </c:pt>
                <c:pt idx="13">
                  <c:v>37 1</c:v>
                </c:pt>
                <c:pt idx="15">
                  <c:v>1 2</c:v>
                </c:pt>
                <c:pt idx="16">
                  <c:v>1 1</c:v>
                </c:pt>
                <c:pt idx="18">
                  <c:v>17 2</c:v>
                </c:pt>
                <c:pt idx="19">
                  <c:v>17 1</c:v>
                </c:pt>
                <c:pt idx="21">
                  <c:v>25 2</c:v>
                </c:pt>
                <c:pt idx="22">
                  <c:v>25 1</c:v>
                </c:pt>
                <c:pt idx="24">
                  <c:v>8 2</c:v>
                </c:pt>
                <c:pt idx="25">
                  <c:v>8 1</c:v>
                </c:pt>
              </c:strCache>
            </c:strRef>
          </c:cat>
          <c:val>
            <c:numRef>
              <c:f>results_dimac!$BC$90:$BC$116</c:f>
              <c:numCache>
                <c:formatCode>General</c:formatCode>
                <c:ptCount val="27"/>
                <c:pt idx="0">
                  <c:v>0</c:v>
                </c:pt>
                <c:pt idx="1">
                  <c:v>4.3364195000000001E-2</c:v>
                </c:pt>
                <c:pt idx="2">
                  <c:v>0</c:v>
                </c:pt>
                <c:pt idx="3">
                  <c:v>0</c:v>
                </c:pt>
                <c:pt idx="4">
                  <c:v>5.3631711999999998E-2</c:v>
                </c:pt>
                <c:pt idx="5">
                  <c:v>0</c:v>
                </c:pt>
                <c:pt idx="6">
                  <c:v>0</c:v>
                </c:pt>
                <c:pt idx="7">
                  <c:v>0.147793013</c:v>
                </c:pt>
                <c:pt idx="8">
                  <c:v>0</c:v>
                </c:pt>
                <c:pt idx="9">
                  <c:v>0</c:v>
                </c:pt>
                <c:pt idx="10">
                  <c:v>8.7004578999999999E-2</c:v>
                </c:pt>
                <c:pt idx="11">
                  <c:v>0</c:v>
                </c:pt>
                <c:pt idx="12">
                  <c:v>0</c:v>
                </c:pt>
                <c:pt idx="13">
                  <c:v>7.3596024999999995E-2</c:v>
                </c:pt>
                <c:pt idx="14">
                  <c:v>0</c:v>
                </c:pt>
                <c:pt idx="15">
                  <c:v>0</c:v>
                </c:pt>
                <c:pt idx="16">
                  <c:v>7.7120334999999998E-2</c:v>
                </c:pt>
                <c:pt idx="17">
                  <c:v>0</c:v>
                </c:pt>
                <c:pt idx="18">
                  <c:v>0</c:v>
                </c:pt>
                <c:pt idx="19">
                  <c:v>0.13201132700000001</c:v>
                </c:pt>
                <c:pt idx="20">
                  <c:v>0</c:v>
                </c:pt>
                <c:pt idx="21">
                  <c:v>0</c:v>
                </c:pt>
                <c:pt idx="22">
                  <c:v>4.5196159999999999E-2</c:v>
                </c:pt>
                <c:pt idx="23">
                  <c:v>0</c:v>
                </c:pt>
                <c:pt idx="24">
                  <c:v>0</c:v>
                </c:pt>
                <c:pt idx="25">
                  <c:v>9.0856972999999994E-2</c:v>
                </c:pt>
              </c:numCache>
            </c:numRef>
          </c:val>
          <c:extLst>
            <c:ext xmlns:c16="http://schemas.microsoft.com/office/drawing/2014/chart" uri="{C3380CC4-5D6E-409C-BE32-E72D297353CC}">
              <c16:uniqueId val="{00000007-7691-4613-9811-0B9AF915CB05}"/>
            </c:ext>
          </c:extLst>
        </c:ser>
        <c:ser>
          <c:idx val="8"/>
          <c:order val="8"/>
          <c:tx>
            <c:strRef>
              <c:f>results_dimac!$BD$89</c:f>
              <c:strCache>
                <c:ptCount val="1"/>
                <c:pt idx="0">
                  <c:v>TotalTime_prune_COSTS</c:v>
                </c:pt>
              </c:strCache>
            </c:strRef>
          </c:tx>
          <c:spPr>
            <a:solidFill>
              <a:srgbClr val="FF0000"/>
            </a:solidFill>
            <a:ln>
              <a:noFill/>
            </a:ln>
            <a:effectLst/>
          </c:spPr>
          <c:invertIfNegative val="0"/>
          <c:cat>
            <c:strRef>
              <c:f>results_dimac!$AW$90:$AW$116</c:f>
              <c:strCache>
                <c:ptCount val="26"/>
                <c:pt idx="0">
                  <c:v>35 2</c:v>
                </c:pt>
                <c:pt idx="1">
                  <c:v>35 1</c:v>
                </c:pt>
                <c:pt idx="3">
                  <c:v>50 2</c:v>
                </c:pt>
                <c:pt idx="4">
                  <c:v>50 1</c:v>
                </c:pt>
                <c:pt idx="6">
                  <c:v>6 2</c:v>
                </c:pt>
                <c:pt idx="7">
                  <c:v>6 1</c:v>
                </c:pt>
                <c:pt idx="9">
                  <c:v>15 2</c:v>
                </c:pt>
                <c:pt idx="10">
                  <c:v>15 1</c:v>
                </c:pt>
                <c:pt idx="12">
                  <c:v>37 2</c:v>
                </c:pt>
                <c:pt idx="13">
                  <c:v>37 1</c:v>
                </c:pt>
                <c:pt idx="15">
                  <c:v>1 2</c:v>
                </c:pt>
                <c:pt idx="16">
                  <c:v>1 1</c:v>
                </c:pt>
                <c:pt idx="18">
                  <c:v>17 2</c:v>
                </c:pt>
                <c:pt idx="19">
                  <c:v>17 1</c:v>
                </c:pt>
                <c:pt idx="21">
                  <c:v>25 2</c:v>
                </c:pt>
                <c:pt idx="22">
                  <c:v>25 1</c:v>
                </c:pt>
                <c:pt idx="24">
                  <c:v>8 2</c:v>
                </c:pt>
                <c:pt idx="25">
                  <c:v>8 1</c:v>
                </c:pt>
              </c:strCache>
            </c:strRef>
          </c:cat>
          <c:val>
            <c:numRef>
              <c:f>results_dimac!$BD$90:$BD$116</c:f>
              <c:numCache>
                <c:formatCode>General</c:formatCode>
                <c:ptCount val="27"/>
                <c:pt idx="0">
                  <c:v>4.4714919999999997E-3</c:v>
                </c:pt>
                <c:pt idx="1">
                  <c:v>4.4883129999999999E-3</c:v>
                </c:pt>
                <c:pt idx="2">
                  <c:v>0</c:v>
                </c:pt>
                <c:pt idx="3">
                  <c:v>1.02513E-3</c:v>
                </c:pt>
                <c:pt idx="4">
                  <c:v>1.027736E-3</c:v>
                </c:pt>
                <c:pt idx="5">
                  <c:v>0</c:v>
                </c:pt>
                <c:pt idx="6">
                  <c:v>6.2464400000000005E-4</c:v>
                </c:pt>
                <c:pt idx="7">
                  <c:v>6.25295E-4</c:v>
                </c:pt>
                <c:pt idx="8">
                  <c:v>0</c:v>
                </c:pt>
                <c:pt idx="9">
                  <c:v>1.3772840000000001E-3</c:v>
                </c:pt>
                <c:pt idx="10">
                  <c:v>1.383778E-3</c:v>
                </c:pt>
                <c:pt idx="11">
                  <c:v>0</c:v>
                </c:pt>
                <c:pt idx="12">
                  <c:v>5.05095E-4</c:v>
                </c:pt>
                <c:pt idx="13">
                  <c:v>5.0675700000000004E-4</c:v>
                </c:pt>
                <c:pt idx="14">
                  <c:v>0</c:v>
                </c:pt>
                <c:pt idx="15">
                  <c:v>2.3161420000000002E-3</c:v>
                </c:pt>
                <c:pt idx="16">
                  <c:v>2.322415E-3</c:v>
                </c:pt>
                <c:pt idx="17">
                  <c:v>0</c:v>
                </c:pt>
                <c:pt idx="18">
                  <c:v>3.8803299999999998E-4</c:v>
                </c:pt>
                <c:pt idx="19">
                  <c:v>3.8895100000000001E-4</c:v>
                </c:pt>
                <c:pt idx="20">
                  <c:v>0</c:v>
                </c:pt>
                <c:pt idx="21">
                  <c:v>3.2221399999999997E-4</c:v>
                </c:pt>
                <c:pt idx="22">
                  <c:v>3.2437900000000002E-4</c:v>
                </c:pt>
                <c:pt idx="23">
                  <c:v>0</c:v>
                </c:pt>
                <c:pt idx="24">
                  <c:v>6.1567499999999999E-4</c:v>
                </c:pt>
                <c:pt idx="25">
                  <c:v>6.1796300000000002E-4</c:v>
                </c:pt>
              </c:numCache>
            </c:numRef>
          </c:val>
          <c:extLst>
            <c:ext xmlns:c16="http://schemas.microsoft.com/office/drawing/2014/chart" uri="{C3380CC4-5D6E-409C-BE32-E72D297353CC}">
              <c16:uniqueId val="{00000008-7691-4613-9811-0B9AF915CB05}"/>
            </c:ext>
          </c:extLst>
        </c:ser>
        <c:dLbls>
          <c:showLegendKey val="0"/>
          <c:showVal val="0"/>
          <c:showCatName val="0"/>
          <c:showSerName val="0"/>
          <c:showPercent val="0"/>
          <c:showBubbleSize val="0"/>
        </c:dLbls>
        <c:gapWidth val="30"/>
        <c:overlap val="100"/>
        <c:axId val="100281216"/>
        <c:axId val="100273056"/>
        <c:extLst>
          <c:ext xmlns:c15="http://schemas.microsoft.com/office/drawing/2012/chart" uri="{02D57815-91ED-43cb-92C2-25804820EDAC}">
            <c15:filteredBarSeries>
              <c15:ser>
                <c:idx val="0"/>
                <c:order val="0"/>
                <c:tx>
                  <c:strRef>
                    <c:extLst>
                      <c:ext uri="{02D57815-91ED-43cb-92C2-25804820EDAC}">
                        <c15:formulaRef>
                          <c15:sqref>results_dimac!$AV$89</c15:sqref>
                        </c15:formulaRef>
                      </c:ext>
                    </c:extLst>
                    <c:strCache>
                      <c:ptCount val="1"/>
                      <c:pt idx="0">
                        <c:v>algo</c:v>
                      </c:pt>
                    </c:strCache>
                  </c:strRef>
                </c:tx>
                <c:spPr>
                  <a:solidFill>
                    <a:schemeClr val="accent1"/>
                  </a:solidFill>
                  <a:ln>
                    <a:noFill/>
                  </a:ln>
                  <a:effectLst/>
                </c:spPr>
                <c:invertIfNegative val="0"/>
                <c:cat>
                  <c:strRef>
                    <c:extLst>
                      <c:ext uri="{02D57815-91ED-43cb-92C2-25804820EDAC}">
                        <c15:formulaRef>
                          <c15:sqref>results_dimac!$AW$90:$AW$116</c15:sqref>
                        </c15:formulaRef>
                      </c:ext>
                    </c:extLst>
                    <c:strCache>
                      <c:ptCount val="26"/>
                      <c:pt idx="0">
                        <c:v>35 2</c:v>
                      </c:pt>
                      <c:pt idx="1">
                        <c:v>35 1</c:v>
                      </c:pt>
                      <c:pt idx="3">
                        <c:v>50 2</c:v>
                      </c:pt>
                      <c:pt idx="4">
                        <c:v>50 1</c:v>
                      </c:pt>
                      <c:pt idx="6">
                        <c:v>6 2</c:v>
                      </c:pt>
                      <c:pt idx="7">
                        <c:v>6 1</c:v>
                      </c:pt>
                      <c:pt idx="9">
                        <c:v>15 2</c:v>
                      </c:pt>
                      <c:pt idx="10">
                        <c:v>15 1</c:v>
                      </c:pt>
                      <c:pt idx="12">
                        <c:v>37 2</c:v>
                      </c:pt>
                      <c:pt idx="13">
                        <c:v>37 1</c:v>
                      </c:pt>
                      <c:pt idx="15">
                        <c:v>1 2</c:v>
                      </c:pt>
                      <c:pt idx="16">
                        <c:v>1 1</c:v>
                      </c:pt>
                      <c:pt idx="18">
                        <c:v>17 2</c:v>
                      </c:pt>
                      <c:pt idx="19">
                        <c:v>17 1</c:v>
                      </c:pt>
                      <c:pt idx="21">
                        <c:v>25 2</c:v>
                      </c:pt>
                      <c:pt idx="22">
                        <c:v>25 1</c:v>
                      </c:pt>
                      <c:pt idx="24">
                        <c:v>8 2</c:v>
                      </c:pt>
                      <c:pt idx="25">
                        <c:v>8 1</c:v>
                      </c:pt>
                    </c:strCache>
                  </c:strRef>
                </c:cat>
                <c:val>
                  <c:numRef>
                    <c:extLst>
                      <c:ext uri="{02D57815-91ED-43cb-92C2-25804820EDAC}">
                        <c15:formulaRef>
                          <c15:sqref>results_dimac!$AV$90:$AV$116</c15:sqref>
                        </c15:formulaRef>
                      </c:ext>
                    </c:extLst>
                    <c:numCache>
                      <c:formatCode>General</c:formatCode>
                      <c:ptCount val="27"/>
                      <c:pt idx="0">
                        <c:v>2</c:v>
                      </c:pt>
                      <c:pt idx="1">
                        <c:v>1</c:v>
                      </c:pt>
                      <c:pt idx="2">
                        <c:v>0</c:v>
                      </c:pt>
                      <c:pt idx="3">
                        <c:v>2</c:v>
                      </c:pt>
                      <c:pt idx="4">
                        <c:v>1</c:v>
                      </c:pt>
                      <c:pt idx="5">
                        <c:v>0</c:v>
                      </c:pt>
                      <c:pt idx="6">
                        <c:v>2</c:v>
                      </c:pt>
                      <c:pt idx="7">
                        <c:v>1</c:v>
                      </c:pt>
                      <c:pt idx="8">
                        <c:v>0</c:v>
                      </c:pt>
                      <c:pt idx="9">
                        <c:v>2</c:v>
                      </c:pt>
                      <c:pt idx="10">
                        <c:v>1</c:v>
                      </c:pt>
                      <c:pt idx="11">
                        <c:v>0</c:v>
                      </c:pt>
                      <c:pt idx="12">
                        <c:v>2</c:v>
                      </c:pt>
                      <c:pt idx="13">
                        <c:v>1</c:v>
                      </c:pt>
                      <c:pt idx="14">
                        <c:v>0</c:v>
                      </c:pt>
                      <c:pt idx="15">
                        <c:v>2</c:v>
                      </c:pt>
                      <c:pt idx="16">
                        <c:v>1</c:v>
                      </c:pt>
                      <c:pt idx="17">
                        <c:v>0</c:v>
                      </c:pt>
                      <c:pt idx="18">
                        <c:v>2</c:v>
                      </c:pt>
                      <c:pt idx="19">
                        <c:v>1</c:v>
                      </c:pt>
                      <c:pt idx="20">
                        <c:v>0</c:v>
                      </c:pt>
                      <c:pt idx="21">
                        <c:v>2</c:v>
                      </c:pt>
                      <c:pt idx="22">
                        <c:v>1</c:v>
                      </c:pt>
                      <c:pt idx="23">
                        <c:v>0</c:v>
                      </c:pt>
                      <c:pt idx="24">
                        <c:v>2</c:v>
                      </c:pt>
                      <c:pt idx="25">
                        <c:v>1</c:v>
                      </c:pt>
                    </c:numCache>
                  </c:numRef>
                </c:val>
                <c:extLst>
                  <c:ext xmlns:c16="http://schemas.microsoft.com/office/drawing/2014/chart" uri="{C3380CC4-5D6E-409C-BE32-E72D297353CC}">
                    <c16:uniqueId val="{00000000-7691-4613-9811-0B9AF915CB05}"/>
                  </c:ext>
                </c:extLst>
              </c15:ser>
            </c15:filteredBarSeries>
            <c15:filteredBarSeries>
              <c15:ser>
                <c:idx val="1"/>
                <c:order val="1"/>
                <c:tx>
                  <c:strRef>
                    <c:extLst>
                      <c:ext xmlns:c15="http://schemas.microsoft.com/office/drawing/2012/chart" uri="{02D57815-91ED-43cb-92C2-25804820EDAC}">
                        <c15:formulaRef>
                          <c15:sqref>results_dimac!$AW$89</c15:sqref>
                        </c15:formulaRef>
                      </c:ext>
                    </c:extLst>
                    <c:strCache>
                      <c:ptCount val="1"/>
                      <c:pt idx="0">
                        <c:v>Route</c:v>
                      </c:pt>
                    </c:strCache>
                  </c:strRef>
                </c:tx>
                <c:spPr>
                  <a:solidFill>
                    <a:schemeClr val="accent2"/>
                  </a:solidFill>
                  <a:ln>
                    <a:noFill/>
                  </a:ln>
                  <a:effectLst/>
                </c:spPr>
                <c:invertIfNegative val="0"/>
                <c:cat>
                  <c:strRef>
                    <c:extLst>
                      <c:ext xmlns:c15="http://schemas.microsoft.com/office/drawing/2012/chart" uri="{02D57815-91ED-43cb-92C2-25804820EDAC}">
                        <c15:formulaRef>
                          <c15:sqref>results_dimac!$AW$90:$AW$116</c15:sqref>
                        </c15:formulaRef>
                      </c:ext>
                    </c:extLst>
                    <c:strCache>
                      <c:ptCount val="26"/>
                      <c:pt idx="0">
                        <c:v>35 2</c:v>
                      </c:pt>
                      <c:pt idx="1">
                        <c:v>35 1</c:v>
                      </c:pt>
                      <c:pt idx="3">
                        <c:v>50 2</c:v>
                      </c:pt>
                      <c:pt idx="4">
                        <c:v>50 1</c:v>
                      </c:pt>
                      <c:pt idx="6">
                        <c:v>6 2</c:v>
                      </c:pt>
                      <c:pt idx="7">
                        <c:v>6 1</c:v>
                      </c:pt>
                      <c:pt idx="9">
                        <c:v>15 2</c:v>
                      </c:pt>
                      <c:pt idx="10">
                        <c:v>15 1</c:v>
                      </c:pt>
                      <c:pt idx="12">
                        <c:v>37 2</c:v>
                      </c:pt>
                      <c:pt idx="13">
                        <c:v>37 1</c:v>
                      </c:pt>
                      <c:pt idx="15">
                        <c:v>1 2</c:v>
                      </c:pt>
                      <c:pt idx="16">
                        <c:v>1 1</c:v>
                      </c:pt>
                      <c:pt idx="18">
                        <c:v>17 2</c:v>
                      </c:pt>
                      <c:pt idx="19">
                        <c:v>17 1</c:v>
                      </c:pt>
                      <c:pt idx="21">
                        <c:v>25 2</c:v>
                      </c:pt>
                      <c:pt idx="22">
                        <c:v>25 1</c:v>
                      </c:pt>
                      <c:pt idx="24">
                        <c:v>8 2</c:v>
                      </c:pt>
                      <c:pt idx="25">
                        <c:v>8 1</c:v>
                      </c:pt>
                    </c:strCache>
                  </c:strRef>
                </c:cat>
                <c:val>
                  <c:numRef>
                    <c:extLst>
                      <c:ext xmlns:c15="http://schemas.microsoft.com/office/drawing/2012/chart" uri="{02D57815-91ED-43cb-92C2-25804820EDAC}">
                        <c15:formulaRef>
                          <c15:sqref>results_dimac!$AW$90:$AW$116</c15:sqref>
                        </c15:formulaRef>
                      </c:ext>
                    </c:extLst>
                    <c:numCache>
                      <c:formatCode>General</c:formatCode>
                      <c:ptCount val="27"/>
                      <c:pt idx="0">
                        <c:v>0</c:v>
                      </c:pt>
                      <c:pt idx="1">
                        <c:v>0</c:v>
                      </c:pt>
                      <c:pt idx="3">
                        <c:v>0</c:v>
                      </c:pt>
                      <c:pt idx="4">
                        <c:v>0</c:v>
                      </c:pt>
                      <c:pt idx="6">
                        <c:v>0</c:v>
                      </c:pt>
                      <c:pt idx="7">
                        <c:v>0</c:v>
                      </c:pt>
                      <c:pt idx="9">
                        <c:v>0</c:v>
                      </c:pt>
                      <c:pt idx="10">
                        <c:v>0</c:v>
                      </c:pt>
                      <c:pt idx="12">
                        <c:v>0</c:v>
                      </c:pt>
                      <c:pt idx="13">
                        <c:v>0</c:v>
                      </c:pt>
                      <c:pt idx="15">
                        <c:v>0</c:v>
                      </c:pt>
                      <c:pt idx="16">
                        <c:v>0</c:v>
                      </c:pt>
                      <c:pt idx="18">
                        <c:v>0</c:v>
                      </c:pt>
                      <c:pt idx="19">
                        <c:v>0</c:v>
                      </c:pt>
                      <c:pt idx="21">
                        <c:v>0</c:v>
                      </c:pt>
                      <c:pt idx="22">
                        <c:v>0</c:v>
                      </c:pt>
                      <c:pt idx="24">
                        <c:v>0</c:v>
                      </c:pt>
                      <c:pt idx="25">
                        <c:v>0</c:v>
                      </c:pt>
                    </c:numCache>
                  </c:numRef>
                </c:val>
                <c:extLst>
                  <c:ext xmlns:c16="http://schemas.microsoft.com/office/drawing/2014/chart" uri="{C3380CC4-5D6E-409C-BE32-E72D297353CC}">
                    <c16:uniqueId val="{00000001-7691-4613-9811-0B9AF915CB05}"/>
                  </c:ext>
                </c:extLst>
              </c15:ser>
            </c15:filteredBarSeries>
          </c:ext>
        </c:extLst>
      </c:barChart>
      <c:catAx>
        <c:axId val="10028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73056"/>
        <c:crosses val="autoZero"/>
        <c:auto val="1"/>
        <c:lblAlgn val="ctr"/>
        <c:lblOffset val="100"/>
        <c:noMultiLvlLbl val="0"/>
      </c:catAx>
      <c:valAx>
        <c:axId val="10027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81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3 on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results_dimac!$X$89</c:f>
              <c:strCache>
                <c:ptCount val="1"/>
                <c:pt idx="0">
                  <c:v>LabelsExpanded</c:v>
                </c:pt>
              </c:strCache>
            </c:strRef>
          </c:tx>
          <c:spPr>
            <a:solidFill>
              <a:schemeClr val="accent1"/>
            </a:solidFill>
            <a:ln>
              <a:noFill/>
            </a:ln>
            <a:effectLst/>
          </c:spPr>
          <c:invertIfNegative val="0"/>
          <c:cat>
            <c:strRef>
              <c:f>results_dimac!$W$90:$W$115</c:f>
              <c:strCache>
                <c:ptCount val="26"/>
                <c:pt idx="0">
                  <c:v>35 2</c:v>
                </c:pt>
                <c:pt idx="1">
                  <c:v>35 1</c:v>
                </c:pt>
                <c:pt idx="3">
                  <c:v>50 2</c:v>
                </c:pt>
                <c:pt idx="4">
                  <c:v>50 1</c:v>
                </c:pt>
                <c:pt idx="6">
                  <c:v>6 2</c:v>
                </c:pt>
                <c:pt idx="7">
                  <c:v>6 1</c:v>
                </c:pt>
                <c:pt idx="9">
                  <c:v>15 2</c:v>
                </c:pt>
                <c:pt idx="10">
                  <c:v>15 1</c:v>
                </c:pt>
                <c:pt idx="12">
                  <c:v>37 2</c:v>
                </c:pt>
                <c:pt idx="13">
                  <c:v>37 1</c:v>
                </c:pt>
                <c:pt idx="15">
                  <c:v>1 2</c:v>
                </c:pt>
                <c:pt idx="16">
                  <c:v>1 1</c:v>
                </c:pt>
                <c:pt idx="18">
                  <c:v>17 2</c:v>
                </c:pt>
                <c:pt idx="19">
                  <c:v>17 1</c:v>
                </c:pt>
                <c:pt idx="21">
                  <c:v>25 2</c:v>
                </c:pt>
                <c:pt idx="22">
                  <c:v>25 1</c:v>
                </c:pt>
                <c:pt idx="24">
                  <c:v>8 2</c:v>
                </c:pt>
                <c:pt idx="25">
                  <c:v>8 1</c:v>
                </c:pt>
              </c:strCache>
            </c:strRef>
          </c:cat>
          <c:val>
            <c:numRef>
              <c:f>results_dimac!$X$90:$X$115</c:f>
              <c:numCache>
                <c:formatCode>General</c:formatCode>
                <c:ptCount val="26"/>
                <c:pt idx="0">
                  <c:v>0.33688938000000002</c:v>
                </c:pt>
                <c:pt idx="1">
                  <c:v>0.33688938000000002</c:v>
                </c:pt>
                <c:pt idx="2">
                  <c:v>0</c:v>
                </c:pt>
                <c:pt idx="3">
                  <c:v>0.33264685300000002</c:v>
                </c:pt>
                <c:pt idx="4">
                  <c:v>0.33264685300000002</c:v>
                </c:pt>
                <c:pt idx="5">
                  <c:v>0</c:v>
                </c:pt>
                <c:pt idx="6">
                  <c:v>0.292271846</c:v>
                </c:pt>
                <c:pt idx="7">
                  <c:v>0.292271846</c:v>
                </c:pt>
                <c:pt idx="8">
                  <c:v>0</c:v>
                </c:pt>
                <c:pt idx="9">
                  <c:v>0.38273115800000002</c:v>
                </c:pt>
                <c:pt idx="10">
                  <c:v>0.38273115800000002</c:v>
                </c:pt>
                <c:pt idx="11">
                  <c:v>0</c:v>
                </c:pt>
                <c:pt idx="12">
                  <c:v>0.32788404399999999</c:v>
                </c:pt>
                <c:pt idx="13">
                  <c:v>0.32788404399999999</c:v>
                </c:pt>
                <c:pt idx="14">
                  <c:v>0</c:v>
                </c:pt>
                <c:pt idx="15">
                  <c:v>0.319550689</c:v>
                </c:pt>
                <c:pt idx="16">
                  <c:v>0.319550689</c:v>
                </c:pt>
                <c:pt idx="17">
                  <c:v>0</c:v>
                </c:pt>
                <c:pt idx="18">
                  <c:v>0.29799281399999999</c:v>
                </c:pt>
                <c:pt idx="19">
                  <c:v>0.29799281399999999</c:v>
                </c:pt>
                <c:pt idx="20">
                  <c:v>0</c:v>
                </c:pt>
                <c:pt idx="21">
                  <c:v>0.32959561799999998</c:v>
                </c:pt>
                <c:pt idx="22">
                  <c:v>0.32959561799999998</c:v>
                </c:pt>
                <c:pt idx="23">
                  <c:v>0</c:v>
                </c:pt>
                <c:pt idx="24">
                  <c:v>0.322900258</c:v>
                </c:pt>
                <c:pt idx="25">
                  <c:v>0.322900258</c:v>
                </c:pt>
              </c:numCache>
            </c:numRef>
          </c:val>
          <c:extLst>
            <c:ext xmlns:c16="http://schemas.microsoft.com/office/drawing/2014/chart" uri="{C3380CC4-5D6E-409C-BE32-E72D297353CC}">
              <c16:uniqueId val="{00000000-CD94-41A0-B597-72DE1CD43EAC}"/>
            </c:ext>
          </c:extLst>
        </c:ser>
        <c:ser>
          <c:idx val="1"/>
          <c:order val="1"/>
          <c:tx>
            <c:strRef>
              <c:f>results_dimac!$Y$89</c:f>
              <c:strCache>
                <c:ptCount val="1"/>
                <c:pt idx="0">
                  <c:v>Extracted - Expanded</c:v>
                </c:pt>
              </c:strCache>
            </c:strRef>
          </c:tx>
          <c:spPr>
            <a:solidFill>
              <a:schemeClr val="accent2"/>
            </a:solidFill>
            <a:ln>
              <a:noFill/>
            </a:ln>
            <a:effectLst/>
          </c:spPr>
          <c:invertIfNegative val="0"/>
          <c:cat>
            <c:strRef>
              <c:f>results_dimac!$W$90:$W$115</c:f>
              <c:strCache>
                <c:ptCount val="26"/>
                <c:pt idx="0">
                  <c:v>35 2</c:v>
                </c:pt>
                <c:pt idx="1">
                  <c:v>35 1</c:v>
                </c:pt>
                <c:pt idx="3">
                  <c:v>50 2</c:v>
                </c:pt>
                <c:pt idx="4">
                  <c:v>50 1</c:v>
                </c:pt>
                <c:pt idx="6">
                  <c:v>6 2</c:v>
                </c:pt>
                <c:pt idx="7">
                  <c:v>6 1</c:v>
                </c:pt>
                <c:pt idx="9">
                  <c:v>15 2</c:v>
                </c:pt>
                <c:pt idx="10">
                  <c:v>15 1</c:v>
                </c:pt>
                <c:pt idx="12">
                  <c:v>37 2</c:v>
                </c:pt>
                <c:pt idx="13">
                  <c:v>37 1</c:v>
                </c:pt>
                <c:pt idx="15">
                  <c:v>1 2</c:v>
                </c:pt>
                <c:pt idx="16">
                  <c:v>1 1</c:v>
                </c:pt>
                <c:pt idx="18">
                  <c:v>17 2</c:v>
                </c:pt>
                <c:pt idx="19">
                  <c:v>17 1</c:v>
                </c:pt>
                <c:pt idx="21">
                  <c:v>25 2</c:v>
                </c:pt>
                <c:pt idx="22">
                  <c:v>25 1</c:v>
                </c:pt>
                <c:pt idx="24">
                  <c:v>8 2</c:v>
                </c:pt>
                <c:pt idx="25">
                  <c:v>8 1</c:v>
                </c:pt>
              </c:strCache>
            </c:strRef>
          </c:cat>
          <c:val>
            <c:numRef>
              <c:f>results_dimac!$Y$90:$Y$115</c:f>
              <c:numCache>
                <c:formatCode>General</c:formatCode>
                <c:ptCount val="26"/>
                <c:pt idx="0">
                  <c:v>1.3327359E-2</c:v>
                </c:pt>
                <c:pt idx="1">
                  <c:v>0</c:v>
                </c:pt>
                <c:pt idx="2">
                  <c:v>0</c:v>
                </c:pt>
                <c:pt idx="3">
                  <c:v>2.8345969999999999E-3</c:v>
                </c:pt>
                <c:pt idx="4">
                  <c:v>0</c:v>
                </c:pt>
                <c:pt idx="5">
                  <c:v>0</c:v>
                </c:pt>
                <c:pt idx="6">
                  <c:v>1.6338677999999999E-2</c:v>
                </c:pt>
                <c:pt idx="7">
                  <c:v>0</c:v>
                </c:pt>
                <c:pt idx="8">
                  <c:v>0</c:v>
                </c:pt>
                <c:pt idx="9">
                  <c:v>1.1739575E-2</c:v>
                </c:pt>
                <c:pt idx="10">
                  <c:v>0</c:v>
                </c:pt>
                <c:pt idx="11">
                  <c:v>0</c:v>
                </c:pt>
                <c:pt idx="12">
                  <c:v>1.090955E-2</c:v>
                </c:pt>
                <c:pt idx="13">
                  <c:v>0</c:v>
                </c:pt>
                <c:pt idx="14">
                  <c:v>0</c:v>
                </c:pt>
                <c:pt idx="15">
                  <c:v>1.3492960999999999E-2</c:v>
                </c:pt>
                <c:pt idx="16">
                  <c:v>0</c:v>
                </c:pt>
                <c:pt idx="17">
                  <c:v>0</c:v>
                </c:pt>
                <c:pt idx="18">
                  <c:v>9.2397620000000003E-3</c:v>
                </c:pt>
                <c:pt idx="19">
                  <c:v>0</c:v>
                </c:pt>
                <c:pt idx="20">
                  <c:v>0</c:v>
                </c:pt>
                <c:pt idx="21">
                  <c:v>3.287884E-3</c:v>
                </c:pt>
                <c:pt idx="22">
                  <c:v>0</c:v>
                </c:pt>
                <c:pt idx="23">
                  <c:v>0</c:v>
                </c:pt>
                <c:pt idx="24">
                  <c:v>6.0070829999999999E-3</c:v>
                </c:pt>
                <c:pt idx="25">
                  <c:v>0</c:v>
                </c:pt>
              </c:numCache>
            </c:numRef>
          </c:val>
          <c:extLst>
            <c:ext xmlns:c16="http://schemas.microsoft.com/office/drawing/2014/chart" uri="{C3380CC4-5D6E-409C-BE32-E72D297353CC}">
              <c16:uniqueId val="{00000001-CD94-41A0-B597-72DE1CD43EAC}"/>
            </c:ext>
          </c:extLst>
        </c:ser>
        <c:ser>
          <c:idx val="2"/>
          <c:order val="2"/>
          <c:tx>
            <c:strRef>
              <c:f>results_dimac!$Z$89</c:f>
              <c:strCache>
                <c:ptCount val="1"/>
                <c:pt idx="0">
                  <c:v>Inserted-extracted</c:v>
                </c:pt>
              </c:strCache>
            </c:strRef>
          </c:tx>
          <c:spPr>
            <a:solidFill>
              <a:srgbClr val="00B050"/>
            </a:solidFill>
            <a:ln>
              <a:noFill/>
            </a:ln>
            <a:effectLst/>
          </c:spPr>
          <c:invertIfNegative val="0"/>
          <c:cat>
            <c:strRef>
              <c:f>results_dimac!$W$90:$W$115</c:f>
              <c:strCache>
                <c:ptCount val="26"/>
                <c:pt idx="0">
                  <c:v>35 2</c:v>
                </c:pt>
                <c:pt idx="1">
                  <c:v>35 1</c:v>
                </c:pt>
                <c:pt idx="3">
                  <c:v>50 2</c:v>
                </c:pt>
                <c:pt idx="4">
                  <c:v>50 1</c:v>
                </c:pt>
                <c:pt idx="6">
                  <c:v>6 2</c:v>
                </c:pt>
                <c:pt idx="7">
                  <c:v>6 1</c:v>
                </c:pt>
                <c:pt idx="9">
                  <c:v>15 2</c:v>
                </c:pt>
                <c:pt idx="10">
                  <c:v>15 1</c:v>
                </c:pt>
                <c:pt idx="12">
                  <c:v>37 2</c:v>
                </c:pt>
                <c:pt idx="13">
                  <c:v>37 1</c:v>
                </c:pt>
                <c:pt idx="15">
                  <c:v>1 2</c:v>
                </c:pt>
                <c:pt idx="16">
                  <c:v>1 1</c:v>
                </c:pt>
                <c:pt idx="18">
                  <c:v>17 2</c:v>
                </c:pt>
                <c:pt idx="19">
                  <c:v>17 1</c:v>
                </c:pt>
                <c:pt idx="21">
                  <c:v>25 2</c:v>
                </c:pt>
                <c:pt idx="22">
                  <c:v>25 1</c:v>
                </c:pt>
                <c:pt idx="24">
                  <c:v>8 2</c:v>
                </c:pt>
                <c:pt idx="25">
                  <c:v>8 1</c:v>
                </c:pt>
              </c:strCache>
            </c:strRef>
          </c:cat>
          <c:val>
            <c:numRef>
              <c:f>results_dimac!$Z$90:$Z$115</c:f>
              <c:numCache>
                <c:formatCode>General</c:formatCode>
                <c:ptCount val="26"/>
                <c:pt idx="0">
                  <c:v>1.1897715999999999E-2</c:v>
                </c:pt>
                <c:pt idx="1">
                  <c:v>2.5225075E-2</c:v>
                </c:pt>
                <c:pt idx="2">
                  <c:v>0</c:v>
                </c:pt>
                <c:pt idx="3">
                  <c:v>1.9588872E-2</c:v>
                </c:pt>
                <c:pt idx="4">
                  <c:v>2.2423469000000001E-2</c:v>
                </c:pt>
                <c:pt idx="5">
                  <c:v>0</c:v>
                </c:pt>
                <c:pt idx="6">
                  <c:v>3.1766005E-2</c:v>
                </c:pt>
                <c:pt idx="7">
                  <c:v>4.8104682000000003E-2</c:v>
                </c:pt>
                <c:pt idx="8">
                  <c:v>0</c:v>
                </c:pt>
                <c:pt idx="9">
                  <c:v>1.6874673999999999E-2</c:v>
                </c:pt>
                <c:pt idx="10">
                  <c:v>2.8614249000000001E-2</c:v>
                </c:pt>
                <c:pt idx="11">
                  <c:v>0</c:v>
                </c:pt>
                <c:pt idx="12">
                  <c:v>2.6021741000000001E-2</c:v>
                </c:pt>
                <c:pt idx="13">
                  <c:v>3.6931290999999998E-2</c:v>
                </c:pt>
                <c:pt idx="14">
                  <c:v>0</c:v>
                </c:pt>
                <c:pt idx="15">
                  <c:v>2.0650541000000001E-2</c:v>
                </c:pt>
                <c:pt idx="16">
                  <c:v>3.4143501999999999E-2</c:v>
                </c:pt>
                <c:pt idx="17">
                  <c:v>0</c:v>
                </c:pt>
                <c:pt idx="18">
                  <c:v>2.3839097E-2</c:v>
                </c:pt>
                <c:pt idx="19">
                  <c:v>3.3078859000000002E-2</c:v>
                </c:pt>
                <c:pt idx="20">
                  <c:v>0</c:v>
                </c:pt>
                <c:pt idx="21">
                  <c:v>2.1899724999999998E-2</c:v>
                </c:pt>
                <c:pt idx="22">
                  <c:v>2.5187609E-2</c:v>
                </c:pt>
                <c:pt idx="23">
                  <c:v>0</c:v>
                </c:pt>
                <c:pt idx="24">
                  <c:v>1.4777917999999999E-2</c:v>
                </c:pt>
                <c:pt idx="25">
                  <c:v>2.0785001000000001E-2</c:v>
                </c:pt>
              </c:numCache>
            </c:numRef>
          </c:val>
          <c:extLst>
            <c:ext xmlns:c16="http://schemas.microsoft.com/office/drawing/2014/chart" uri="{C3380CC4-5D6E-409C-BE32-E72D297353CC}">
              <c16:uniqueId val="{00000002-CD94-41A0-B597-72DE1CD43EAC}"/>
            </c:ext>
          </c:extLst>
        </c:ser>
        <c:ser>
          <c:idx val="3"/>
          <c:order val="3"/>
          <c:tx>
            <c:strRef>
              <c:f>results_dimac!$AA$89</c:f>
              <c:strCache>
                <c:ptCount val="1"/>
                <c:pt idx="0">
                  <c:v>generated-inserted</c:v>
                </c:pt>
              </c:strCache>
            </c:strRef>
          </c:tx>
          <c:spPr>
            <a:solidFill>
              <a:schemeClr val="accent4"/>
            </a:solidFill>
            <a:ln>
              <a:noFill/>
            </a:ln>
            <a:effectLst/>
          </c:spPr>
          <c:invertIfNegative val="0"/>
          <c:cat>
            <c:strRef>
              <c:f>results_dimac!$W$90:$W$115</c:f>
              <c:strCache>
                <c:ptCount val="26"/>
                <c:pt idx="0">
                  <c:v>35 2</c:v>
                </c:pt>
                <c:pt idx="1">
                  <c:v>35 1</c:v>
                </c:pt>
                <c:pt idx="3">
                  <c:v>50 2</c:v>
                </c:pt>
                <c:pt idx="4">
                  <c:v>50 1</c:v>
                </c:pt>
                <c:pt idx="6">
                  <c:v>6 2</c:v>
                </c:pt>
                <c:pt idx="7">
                  <c:v>6 1</c:v>
                </c:pt>
                <c:pt idx="9">
                  <c:v>15 2</c:v>
                </c:pt>
                <c:pt idx="10">
                  <c:v>15 1</c:v>
                </c:pt>
                <c:pt idx="12">
                  <c:v>37 2</c:v>
                </c:pt>
                <c:pt idx="13">
                  <c:v>37 1</c:v>
                </c:pt>
                <c:pt idx="15">
                  <c:v>1 2</c:v>
                </c:pt>
                <c:pt idx="16">
                  <c:v>1 1</c:v>
                </c:pt>
                <c:pt idx="18">
                  <c:v>17 2</c:v>
                </c:pt>
                <c:pt idx="19">
                  <c:v>17 1</c:v>
                </c:pt>
                <c:pt idx="21">
                  <c:v>25 2</c:v>
                </c:pt>
                <c:pt idx="22">
                  <c:v>25 1</c:v>
                </c:pt>
                <c:pt idx="24">
                  <c:v>8 2</c:v>
                </c:pt>
                <c:pt idx="25">
                  <c:v>8 1</c:v>
                </c:pt>
              </c:strCache>
            </c:strRef>
          </c:cat>
          <c:val>
            <c:numRef>
              <c:f>results_dimac!$AA$90:$AA$115</c:f>
              <c:numCache>
                <c:formatCode>General</c:formatCode>
                <c:ptCount val="26"/>
                <c:pt idx="0">
                  <c:v>0.63788554500000005</c:v>
                </c:pt>
                <c:pt idx="1">
                  <c:v>0.63788554500000005</c:v>
                </c:pt>
                <c:pt idx="2">
                  <c:v>0</c:v>
                </c:pt>
                <c:pt idx="3">
                  <c:v>0.64492967800000001</c:v>
                </c:pt>
                <c:pt idx="4">
                  <c:v>0.64492967800000001</c:v>
                </c:pt>
                <c:pt idx="5">
                  <c:v>0</c:v>
                </c:pt>
                <c:pt idx="6">
                  <c:v>0.65962347200000004</c:v>
                </c:pt>
                <c:pt idx="7">
                  <c:v>0.65962347200000004</c:v>
                </c:pt>
                <c:pt idx="8">
                  <c:v>0</c:v>
                </c:pt>
                <c:pt idx="9">
                  <c:v>0.588654593</c:v>
                </c:pt>
                <c:pt idx="10">
                  <c:v>0.588654593</c:v>
                </c:pt>
                <c:pt idx="11">
                  <c:v>0</c:v>
                </c:pt>
                <c:pt idx="12">
                  <c:v>0.63518466600000001</c:v>
                </c:pt>
                <c:pt idx="13">
                  <c:v>0.63518466600000001</c:v>
                </c:pt>
                <c:pt idx="14">
                  <c:v>0</c:v>
                </c:pt>
                <c:pt idx="15">
                  <c:v>0.64630580900000001</c:v>
                </c:pt>
                <c:pt idx="16">
                  <c:v>0.64630580900000001</c:v>
                </c:pt>
                <c:pt idx="17">
                  <c:v>0</c:v>
                </c:pt>
                <c:pt idx="18">
                  <c:v>0.66892832800000002</c:v>
                </c:pt>
                <c:pt idx="19">
                  <c:v>0.66892832800000002</c:v>
                </c:pt>
                <c:pt idx="20">
                  <c:v>0</c:v>
                </c:pt>
                <c:pt idx="21">
                  <c:v>0.64521677200000005</c:v>
                </c:pt>
                <c:pt idx="22">
                  <c:v>0.64521677200000005</c:v>
                </c:pt>
                <c:pt idx="23">
                  <c:v>0</c:v>
                </c:pt>
                <c:pt idx="24">
                  <c:v>0.65631474099999998</c:v>
                </c:pt>
                <c:pt idx="25">
                  <c:v>0.65631474099999998</c:v>
                </c:pt>
              </c:numCache>
            </c:numRef>
          </c:val>
          <c:extLst>
            <c:ext xmlns:c16="http://schemas.microsoft.com/office/drawing/2014/chart" uri="{C3380CC4-5D6E-409C-BE32-E72D297353CC}">
              <c16:uniqueId val="{00000003-CD94-41A0-B597-72DE1CD43EAC}"/>
            </c:ext>
          </c:extLst>
        </c:ser>
        <c:dLbls>
          <c:showLegendKey val="0"/>
          <c:showVal val="0"/>
          <c:showCatName val="0"/>
          <c:showSerName val="0"/>
          <c:showPercent val="0"/>
          <c:showBubbleSize val="0"/>
        </c:dLbls>
        <c:gapWidth val="24"/>
        <c:overlap val="100"/>
        <c:axId val="250021728"/>
        <c:axId val="250025568"/>
      </c:barChart>
      <c:catAx>
        <c:axId val="25002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025568"/>
        <c:crosses val="autoZero"/>
        <c:auto val="1"/>
        <c:lblAlgn val="ctr"/>
        <c:lblOffset val="100"/>
        <c:noMultiLvlLbl val="0"/>
      </c:catAx>
      <c:valAx>
        <c:axId val="250025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021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results_dimac!$AY$14</c:f>
              <c:strCache>
                <c:ptCount val="1"/>
                <c:pt idx="0">
                  <c:v>Label Latency 4 to 3</c:v>
                </c:pt>
              </c:strCache>
            </c:strRef>
          </c:tx>
          <c:spPr>
            <a:solidFill>
              <a:schemeClr val="accent2"/>
            </a:solidFill>
            <a:ln>
              <a:noFill/>
            </a:ln>
            <a:effectLst/>
          </c:spPr>
          <c:invertIfNegative val="0"/>
          <c:cat>
            <c:numRef>
              <c:f>results_dimac!$AX$15:$AX$23</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results_dimac!$AY$15:$AY$23</c:f>
              <c:numCache>
                <c:formatCode>General</c:formatCode>
                <c:ptCount val="9"/>
                <c:pt idx="0">
                  <c:v>0.36798235832362391</c:v>
                </c:pt>
                <c:pt idx="1">
                  <c:v>0.36743203314076972</c:v>
                </c:pt>
                <c:pt idx="2">
                  <c:v>0.35787414422349617</c:v>
                </c:pt>
                <c:pt idx="3">
                  <c:v>0.42854654513408813</c:v>
                </c:pt>
                <c:pt idx="4">
                  <c:v>0.37686264289149241</c:v>
                </c:pt>
                <c:pt idx="5">
                  <c:v>0.36965883636512403</c:v>
                </c:pt>
                <c:pt idx="6">
                  <c:v>0.34541586174937555</c:v>
                </c:pt>
                <c:pt idx="7">
                  <c:v>0.37113374035584706</c:v>
                </c:pt>
                <c:pt idx="8">
                  <c:v>0.35371945397447763</c:v>
                </c:pt>
              </c:numCache>
            </c:numRef>
          </c:val>
          <c:extLst>
            <c:ext xmlns:c16="http://schemas.microsoft.com/office/drawing/2014/chart" uri="{C3380CC4-5D6E-409C-BE32-E72D297353CC}">
              <c16:uniqueId val="{00000001-0FFA-4B7F-BE10-E01BEADEC3F9}"/>
            </c:ext>
          </c:extLst>
        </c:ser>
        <c:ser>
          <c:idx val="2"/>
          <c:order val="2"/>
          <c:tx>
            <c:strRef>
              <c:f>results_dimac!$AZ$14</c:f>
              <c:strCache>
                <c:ptCount val="1"/>
                <c:pt idx="0">
                  <c:v>Label Latency 3 to 3</c:v>
                </c:pt>
              </c:strCache>
            </c:strRef>
          </c:tx>
          <c:spPr>
            <a:solidFill>
              <a:schemeClr val="accent3"/>
            </a:solidFill>
            <a:ln>
              <a:noFill/>
            </a:ln>
            <a:effectLst/>
          </c:spPr>
          <c:invertIfNegative val="0"/>
          <c:cat>
            <c:numRef>
              <c:f>results_dimac!$AX$15:$AX$23</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results_dimac!$AZ$15:$AZ$23</c:f>
              <c:numCache>
                <c:formatCode>General</c:formatCode>
                <c:ptCount val="9"/>
                <c:pt idx="0">
                  <c:v>1</c:v>
                </c:pt>
                <c:pt idx="1">
                  <c:v>1</c:v>
                </c:pt>
                <c:pt idx="2">
                  <c:v>1</c:v>
                </c:pt>
                <c:pt idx="3">
                  <c:v>1</c:v>
                </c:pt>
                <c:pt idx="4">
                  <c:v>1</c:v>
                </c:pt>
                <c:pt idx="5">
                  <c:v>1</c:v>
                </c:pt>
                <c:pt idx="6">
                  <c:v>1</c:v>
                </c:pt>
                <c:pt idx="7">
                  <c:v>1</c:v>
                </c:pt>
                <c:pt idx="8">
                  <c:v>1</c:v>
                </c:pt>
              </c:numCache>
            </c:numRef>
          </c:val>
          <c:extLst>
            <c:ext xmlns:c16="http://schemas.microsoft.com/office/drawing/2014/chart" uri="{C3380CC4-5D6E-409C-BE32-E72D297353CC}">
              <c16:uniqueId val="{00000002-0FFA-4B7F-BE10-E01BEADEC3F9}"/>
            </c:ext>
          </c:extLst>
        </c:ser>
        <c:dLbls>
          <c:showLegendKey val="0"/>
          <c:showVal val="0"/>
          <c:showCatName val="0"/>
          <c:showSerName val="0"/>
          <c:showPercent val="0"/>
          <c:showBubbleSize val="0"/>
        </c:dLbls>
        <c:gapWidth val="219"/>
        <c:overlap val="-27"/>
        <c:axId val="268361808"/>
        <c:axId val="268364688"/>
        <c:extLst>
          <c:ext xmlns:c15="http://schemas.microsoft.com/office/drawing/2012/chart" uri="{02D57815-91ED-43cb-92C2-25804820EDAC}">
            <c15:filteredBarSeries>
              <c15:ser>
                <c:idx val="0"/>
                <c:order val="0"/>
                <c:tx>
                  <c:strRef>
                    <c:extLst>
                      <c:ext uri="{02D57815-91ED-43cb-92C2-25804820EDAC}">
                        <c15:formulaRef>
                          <c15:sqref>results_dimac!$AX$14</c15:sqref>
                        </c15:formulaRef>
                      </c:ext>
                    </c:extLst>
                    <c:strCache>
                      <c:ptCount val="1"/>
                      <c:pt idx="0">
                        <c:v>Route</c:v>
                      </c:pt>
                    </c:strCache>
                  </c:strRef>
                </c:tx>
                <c:spPr>
                  <a:solidFill>
                    <a:schemeClr val="accent1"/>
                  </a:solidFill>
                  <a:ln>
                    <a:noFill/>
                  </a:ln>
                  <a:effectLst/>
                </c:spPr>
                <c:invertIfNegative val="0"/>
                <c:cat>
                  <c:numRef>
                    <c:extLst>
                      <c:ext uri="{02D57815-91ED-43cb-92C2-25804820EDAC}">
                        <c15:formulaRef>
                          <c15:sqref>results_dimac!$AX$15:$AX$23</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cat>
                <c:val>
                  <c:numRef>
                    <c:extLst>
                      <c:ext uri="{02D57815-91ED-43cb-92C2-25804820EDAC}">
                        <c15:formulaRef>
                          <c15:sqref>results_dimac!$AX$15:$AX$23</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val>
                <c:extLst>
                  <c:ext xmlns:c16="http://schemas.microsoft.com/office/drawing/2014/chart" uri="{C3380CC4-5D6E-409C-BE32-E72D297353CC}">
                    <c16:uniqueId val="{00000000-0FFA-4B7F-BE10-E01BEADEC3F9}"/>
                  </c:ext>
                </c:extLst>
              </c15:ser>
            </c15:filteredBarSeries>
          </c:ext>
        </c:extLst>
      </c:barChart>
      <c:catAx>
        <c:axId val="26836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364688"/>
        <c:crosses val="autoZero"/>
        <c:auto val="1"/>
        <c:lblAlgn val="ctr"/>
        <c:lblOffset val="100"/>
        <c:noMultiLvlLbl val="0"/>
      </c:catAx>
      <c:valAx>
        <c:axId val="268364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361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 Checks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results_dimac!$BE$2</c:f>
              <c:strCache>
                <c:ptCount val="1"/>
                <c:pt idx="0">
                  <c:v>dom check 4</c:v>
                </c:pt>
              </c:strCache>
            </c:strRef>
          </c:tx>
          <c:spPr>
            <a:solidFill>
              <a:schemeClr val="accent2"/>
            </a:solidFill>
            <a:ln>
              <a:noFill/>
            </a:ln>
            <a:effectLst/>
          </c:spPr>
          <c:invertIfNegative val="0"/>
          <c:cat>
            <c:numRef>
              <c:f>results_dimac!$BD$3:$BD$11</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results_dimac!$BE$3:$BE$11</c:f>
              <c:numCache>
                <c:formatCode>General</c:formatCode>
                <c:ptCount val="9"/>
                <c:pt idx="0">
                  <c:v>0.71073204948000279</c:v>
                </c:pt>
                <c:pt idx="1">
                  <c:v>0.73014420199049834</c:v>
                </c:pt>
                <c:pt idx="2">
                  <c:v>0.75687401083729977</c:v>
                </c:pt>
                <c:pt idx="3">
                  <c:v>0.71664439210324649</c:v>
                </c:pt>
                <c:pt idx="4">
                  <c:v>0.72679840536908524</c:v>
                </c:pt>
                <c:pt idx="5">
                  <c:v>0.73517396777378119</c:v>
                </c:pt>
                <c:pt idx="6">
                  <c:v>0.73605476450593532</c:v>
                </c:pt>
                <c:pt idx="7">
                  <c:v>0.7246800868349188</c:v>
                </c:pt>
                <c:pt idx="8">
                  <c:v>0.73400851782837118</c:v>
                </c:pt>
              </c:numCache>
            </c:numRef>
          </c:val>
          <c:extLst>
            <c:ext xmlns:c16="http://schemas.microsoft.com/office/drawing/2014/chart" uri="{C3380CC4-5D6E-409C-BE32-E72D297353CC}">
              <c16:uniqueId val="{00000001-4D72-4777-B278-80E4D984A402}"/>
            </c:ext>
          </c:extLst>
        </c:ser>
        <c:ser>
          <c:idx val="2"/>
          <c:order val="2"/>
          <c:tx>
            <c:strRef>
              <c:f>results_dimac!$BF$2</c:f>
              <c:strCache>
                <c:ptCount val="1"/>
                <c:pt idx="0">
                  <c:v>dom check 3</c:v>
                </c:pt>
              </c:strCache>
            </c:strRef>
          </c:tx>
          <c:spPr>
            <a:solidFill>
              <a:schemeClr val="accent3"/>
            </a:solidFill>
            <a:ln>
              <a:noFill/>
            </a:ln>
            <a:effectLst/>
          </c:spPr>
          <c:invertIfNegative val="0"/>
          <c:cat>
            <c:numRef>
              <c:f>results_dimac!$BD$3:$BD$11</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results_dimac!$BF$3:$BF$11</c:f>
              <c:numCache>
                <c:formatCode>General</c:formatCode>
                <c:ptCount val="9"/>
                <c:pt idx="0">
                  <c:v>1</c:v>
                </c:pt>
                <c:pt idx="1">
                  <c:v>1</c:v>
                </c:pt>
                <c:pt idx="2">
                  <c:v>1</c:v>
                </c:pt>
                <c:pt idx="3">
                  <c:v>1</c:v>
                </c:pt>
                <c:pt idx="4">
                  <c:v>1</c:v>
                </c:pt>
                <c:pt idx="5">
                  <c:v>1</c:v>
                </c:pt>
                <c:pt idx="6">
                  <c:v>1</c:v>
                </c:pt>
                <c:pt idx="7">
                  <c:v>1</c:v>
                </c:pt>
                <c:pt idx="8">
                  <c:v>1</c:v>
                </c:pt>
              </c:numCache>
            </c:numRef>
          </c:val>
          <c:extLst>
            <c:ext xmlns:c16="http://schemas.microsoft.com/office/drawing/2014/chart" uri="{C3380CC4-5D6E-409C-BE32-E72D297353CC}">
              <c16:uniqueId val="{00000002-4D72-4777-B278-80E4D984A402}"/>
            </c:ext>
          </c:extLst>
        </c:ser>
        <c:ser>
          <c:idx val="3"/>
          <c:order val="3"/>
          <c:tx>
            <c:strRef>
              <c:f>results_dimac!$BG$2</c:f>
              <c:strCache>
                <c:ptCount val="1"/>
                <c:pt idx="0">
                  <c:v>labels dominated 4</c:v>
                </c:pt>
              </c:strCache>
            </c:strRef>
          </c:tx>
          <c:spPr>
            <a:solidFill>
              <a:schemeClr val="accent4"/>
            </a:solidFill>
            <a:ln>
              <a:noFill/>
            </a:ln>
            <a:effectLst/>
          </c:spPr>
          <c:invertIfNegative val="0"/>
          <c:cat>
            <c:numRef>
              <c:f>results_dimac!$BD$3:$BD$11</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results_dimac!$BG$3:$BG$11</c:f>
              <c:numCache>
                <c:formatCode>General</c:formatCode>
                <c:ptCount val="9"/>
                <c:pt idx="0">
                  <c:v>1.0252354500956571</c:v>
                </c:pt>
                <c:pt idx="1">
                  <c:v>1.0091192541024674</c:v>
                </c:pt>
                <c:pt idx="2">
                  <c:v>1.0555608293333132</c:v>
                </c:pt>
                <c:pt idx="3">
                  <c:v>1.0117798610762307</c:v>
                </c:pt>
                <c:pt idx="4">
                  <c:v>1.0190659942177058</c:v>
                </c:pt>
                <c:pt idx="5">
                  <c:v>1.0187896061885304</c:v>
                </c:pt>
                <c:pt idx="6">
                  <c:v>1.0251685279167744</c:v>
                </c:pt>
                <c:pt idx="7">
                  <c:v>1.0061206259699327</c:v>
                </c:pt>
                <c:pt idx="8">
                  <c:v>1.0100393020909944</c:v>
                </c:pt>
              </c:numCache>
            </c:numRef>
          </c:val>
          <c:extLst>
            <c:ext xmlns:c16="http://schemas.microsoft.com/office/drawing/2014/chart" uri="{C3380CC4-5D6E-409C-BE32-E72D297353CC}">
              <c16:uniqueId val="{00000003-4D72-4777-B278-80E4D984A402}"/>
            </c:ext>
          </c:extLst>
        </c:ser>
        <c:ser>
          <c:idx val="4"/>
          <c:order val="4"/>
          <c:tx>
            <c:strRef>
              <c:f>results_dimac!$BH$2</c:f>
              <c:strCache>
                <c:ptCount val="1"/>
                <c:pt idx="0">
                  <c:v>labels dominated 3</c:v>
                </c:pt>
              </c:strCache>
            </c:strRef>
          </c:tx>
          <c:spPr>
            <a:solidFill>
              <a:schemeClr val="accent5"/>
            </a:solidFill>
            <a:ln>
              <a:noFill/>
            </a:ln>
            <a:effectLst/>
          </c:spPr>
          <c:invertIfNegative val="0"/>
          <c:cat>
            <c:numRef>
              <c:f>results_dimac!$BD$3:$BD$11</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results_dimac!$BH$3:$BH$11</c:f>
              <c:numCache>
                <c:formatCode>General</c:formatCode>
                <c:ptCount val="9"/>
                <c:pt idx="0">
                  <c:v>1</c:v>
                </c:pt>
                <c:pt idx="1">
                  <c:v>1</c:v>
                </c:pt>
                <c:pt idx="2">
                  <c:v>1</c:v>
                </c:pt>
                <c:pt idx="3">
                  <c:v>1</c:v>
                </c:pt>
                <c:pt idx="4">
                  <c:v>1</c:v>
                </c:pt>
                <c:pt idx="5">
                  <c:v>1</c:v>
                </c:pt>
                <c:pt idx="6">
                  <c:v>1</c:v>
                </c:pt>
                <c:pt idx="7">
                  <c:v>1</c:v>
                </c:pt>
                <c:pt idx="8">
                  <c:v>1</c:v>
                </c:pt>
              </c:numCache>
            </c:numRef>
          </c:val>
          <c:extLst>
            <c:ext xmlns:c16="http://schemas.microsoft.com/office/drawing/2014/chart" uri="{C3380CC4-5D6E-409C-BE32-E72D297353CC}">
              <c16:uniqueId val="{00000004-4D72-4777-B278-80E4D984A402}"/>
            </c:ext>
          </c:extLst>
        </c:ser>
        <c:dLbls>
          <c:showLegendKey val="0"/>
          <c:showVal val="0"/>
          <c:showCatName val="0"/>
          <c:showSerName val="0"/>
          <c:showPercent val="0"/>
          <c:showBubbleSize val="0"/>
        </c:dLbls>
        <c:gapWidth val="219"/>
        <c:overlap val="-27"/>
        <c:axId val="203732800"/>
        <c:axId val="203735200"/>
        <c:extLst>
          <c:ext xmlns:c15="http://schemas.microsoft.com/office/drawing/2012/chart" uri="{02D57815-91ED-43cb-92C2-25804820EDAC}">
            <c15:filteredBarSeries>
              <c15:ser>
                <c:idx val="0"/>
                <c:order val="0"/>
                <c:tx>
                  <c:strRef>
                    <c:extLst>
                      <c:ext uri="{02D57815-91ED-43cb-92C2-25804820EDAC}">
                        <c15:formulaRef>
                          <c15:sqref>results_dimac!$BD$2</c15:sqref>
                        </c15:formulaRef>
                      </c:ext>
                    </c:extLst>
                    <c:strCache>
                      <c:ptCount val="1"/>
                      <c:pt idx="0">
                        <c:v>Route</c:v>
                      </c:pt>
                    </c:strCache>
                  </c:strRef>
                </c:tx>
                <c:spPr>
                  <a:solidFill>
                    <a:schemeClr val="accent1"/>
                  </a:solidFill>
                  <a:ln>
                    <a:noFill/>
                  </a:ln>
                  <a:effectLst/>
                </c:spPr>
                <c:invertIfNegative val="0"/>
                <c:cat>
                  <c:numRef>
                    <c:extLst>
                      <c:ext uri="{02D57815-91ED-43cb-92C2-25804820EDAC}">
                        <c15:formulaRef>
                          <c15:sqref>results_dimac!$BD$3:$BD$11</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cat>
                <c:val>
                  <c:numRef>
                    <c:extLst>
                      <c:ext uri="{02D57815-91ED-43cb-92C2-25804820EDAC}">
                        <c15:formulaRef>
                          <c15:sqref>results_dimac!$BD$3:$BD$11</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val>
                <c:extLst>
                  <c:ext xmlns:c16="http://schemas.microsoft.com/office/drawing/2014/chart" uri="{C3380CC4-5D6E-409C-BE32-E72D297353CC}">
                    <c16:uniqueId val="{00000000-4D72-4777-B278-80E4D984A402}"/>
                  </c:ext>
                </c:extLst>
              </c15:ser>
            </c15:filteredBarSeries>
          </c:ext>
        </c:extLst>
      </c:barChart>
      <c:catAx>
        <c:axId val="20373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35200"/>
        <c:crosses val="autoZero"/>
        <c:auto val="1"/>
        <c:lblAlgn val="ctr"/>
        <c:lblOffset val="100"/>
        <c:noMultiLvlLbl val="0"/>
      </c:catAx>
      <c:valAx>
        <c:axId val="203735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32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 Checks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results_dimac!$BE$2</c:f>
              <c:strCache>
                <c:ptCount val="1"/>
                <c:pt idx="0">
                  <c:v>dom check 4</c:v>
                </c:pt>
              </c:strCache>
            </c:strRef>
          </c:tx>
          <c:spPr>
            <a:solidFill>
              <a:schemeClr val="accent2"/>
            </a:solidFill>
            <a:ln>
              <a:noFill/>
            </a:ln>
            <a:effectLst/>
          </c:spPr>
          <c:invertIfNegative val="0"/>
          <c:cat>
            <c:numRef>
              <c:f>results_dimac!$BD$3:$BD$11</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results_dimac!$BE$3:$BE$11</c:f>
              <c:numCache>
                <c:formatCode>General</c:formatCode>
                <c:ptCount val="9"/>
                <c:pt idx="0">
                  <c:v>0.71073204948000279</c:v>
                </c:pt>
                <c:pt idx="1">
                  <c:v>0.73014420199049834</c:v>
                </c:pt>
                <c:pt idx="2">
                  <c:v>0.75687401083729977</c:v>
                </c:pt>
                <c:pt idx="3">
                  <c:v>0.71664439210324649</c:v>
                </c:pt>
                <c:pt idx="4">
                  <c:v>0.72679840536908524</c:v>
                </c:pt>
                <c:pt idx="5">
                  <c:v>0.73517396777378119</c:v>
                </c:pt>
                <c:pt idx="6">
                  <c:v>0.73605476450593532</c:v>
                </c:pt>
                <c:pt idx="7">
                  <c:v>0.7246800868349188</c:v>
                </c:pt>
                <c:pt idx="8">
                  <c:v>0.73400851782837118</c:v>
                </c:pt>
              </c:numCache>
            </c:numRef>
          </c:val>
          <c:extLst>
            <c:ext xmlns:c16="http://schemas.microsoft.com/office/drawing/2014/chart" uri="{C3380CC4-5D6E-409C-BE32-E72D297353CC}">
              <c16:uniqueId val="{00000000-F734-45CF-9F96-4F6277260D3A}"/>
            </c:ext>
          </c:extLst>
        </c:ser>
        <c:ser>
          <c:idx val="2"/>
          <c:order val="2"/>
          <c:tx>
            <c:strRef>
              <c:f>results_dimac!$BF$2</c:f>
              <c:strCache>
                <c:ptCount val="1"/>
                <c:pt idx="0">
                  <c:v>dom check 3</c:v>
                </c:pt>
              </c:strCache>
            </c:strRef>
          </c:tx>
          <c:spPr>
            <a:solidFill>
              <a:schemeClr val="accent3"/>
            </a:solidFill>
            <a:ln>
              <a:noFill/>
            </a:ln>
            <a:effectLst/>
          </c:spPr>
          <c:invertIfNegative val="0"/>
          <c:cat>
            <c:numRef>
              <c:f>results_dimac!$BD$3:$BD$11</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results_dimac!$BF$3:$BF$11</c:f>
              <c:numCache>
                <c:formatCode>General</c:formatCode>
                <c:ptCount val="9"/>
                <c:pt idx="0">
                  <c:v>1</c:v>
                </c:pt>
                <c:pt idx="1">
                  <c:v>1</c:v>
                </c:pt>
                <c:pt idx="2">
                  <c:v>1</c:v>
                </c:pt>
                <c:pt idx="3">
                  <c:v>1</c:v>
                </c:pt>
                <c:pt idx="4">
                  <c:v>1</c:v>
                </c:pt>
                <c:pt idx="5">
                  <c:v>1</c:v>
                </c:pt>
                <c:pt idx="6">
                  <c:v>1</c:v>
                </c:pt>
                <c:pt idx="7">
                  <c:v>1</c:v>
                </c:pt>
                <c:pt idx="8">
                  <c:v>1</c:v>
                </c:pt>
              </c:numCache>
            </c:numRef>
          </c:val>
          <c:extLst>
            <c:ext xmlns:c16="http://schemas.microsoft.com/office/drawing/2014/chart" uri="{C3380CC4-5D6E-409C-BE32-E72D297353CC}">
              <c16:uniqueId val="{00000001-F734-45CF-9F96-4F6277260D3A}"/>
            </c:ext>
          </c:extLst>
        </c:ser>
        <c:ser>
          <c:idx val="3"/>
          <c:order val="3"/>
          <c:tx>
            <c:strRef>
              <c:f>results_dimac!$BG$2</c:f>
              <c:strCache>
                <c:ptCount val="1"/>
                <c:pt idx="0">
                  <c:v>labels dominated 4</c:v>
                </c:pt>
              </c:strCache>
            </c:strRef>
          </c:tx>
          <c:spPr>
            <a:solidFill>
              <a:schemeClr val="accent4"/>
            </a:solidFill>
            <a:ln>
              <a:noFill/>
            </a:ln>
            <a:effectLst/>
          </c:spPr>
          <c:invertIfNegative val="0"/>
          <c:cat>
            <c:numRef>
              <c:f>results_dimac!$BD$3:$BD$11</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results_dimac!$BG$3:$BG$11</c:f>
              <c:numCache>
                <c:formatCode>General</c:formatCode>
                <c:ptCount val="9"/>
                <c:pt idx="0">
                  <c:v>1.0252354500956571</c:v>
                </c:pt>
                <c:pt idx="1">
                  <c:v>1.0091192541024674</c:v>
                </c:pt>
                <c:pt idx="2">
                  <c:v>1.0555608293333132</c:v>
                </c:pt>
                <c:pt idx="3">
                  <c:v>1.0117798610762307</c:v>
                </c:pt>
                <c:pt idx="4">
                  <c:v>1.0190659942177058</c:v>
                </c:pt>
                <c:pt idx="5">
                  <c:v>1.0187896061885304</c:v>
                </c:pt>
                <c:pt idx="6">
                  <c:v>1.0251685279167744</c:v>
                </c:pt>
                <c:pt idx="7">
                  <c:v>1.0061206259699327</c:v>
                </c:pt>
                <c:pt idx="8">
                  <c:v>1.0100393020909944</c:v>
                </c:pt>
              </c:numCache>
            </c:numRef>
          </c:val>
          <c:extLst>
            <c:ext xmlns:c16="http://schemas.microsoft.com/office/drawing/2014/chart" uri="{C3380CC4-5D6E-409C-BE32-E72D297353CC}">
              <c16:uniqueId val="{00000002-F734-45CF-9F96-4F6277260D3A}"/>
            </c:ext>
          </c:extLst>
        </c:ser>
        <c:ser>
          <c:idx val="4"/>
          <c:order val="4"/>
          <c:tx>
            <c:strRef>
              <c:f>results_dimac!$BH$2</c:f>
              <c:strCache>
                <c:ptCount val="1"/>
                <c:pt idx="0">
                  <c:v>labels dominated 3</c:v>
                </c:pt>
              </c:strCache>
            </c:strRef>
          </c:tx>
          <c:spPr>
            <a:solidFill>
              <a:schemeClr val="accent5"/>
            </a:solidFill>
            <a:ln>
              <a:noFill/>
            </a:ln>
            <a:effectLst/>
          </c:spPr>
          <c:invertIfNegative val="0"/>
          <c:cat>
            <c:numRef>
              <c:f>results_dimac!$BD$3:$BD$11</c:f>
              <c:numCache>
                <c:formatCode>General</c:formatCode>
                <c:ptCount val="9"/>
                <c:pt idx="0">
                  <c:v>35</c:v>
                </c:pt>
                <c:pt idx="1">
                  <c:v>50</c:v>
                </c:pt>
                <c:pt idx="2">
                  <c:v>6</c:v>
                </c:pt>
                <c:pt idx="3">
                  <c:v>15</c:v>
                </c:pt>
                <c:pt idx="4">
                  <c:v>37</c:v>
                </c:pt>
                <c:pt idx="5">
                  <c:v>1</c:v>
                </c:pt>
                <c:pt idx="6">
                  <c:v>17</c:v>
                </c:pt>
                <c:pt idx="7">
                  <c:v>25</c:v>
                </c:pt>
                <c:pt idx="8">
                  <c:v>8</c:v>
                </c:pt>
              </c:numCache>
            </c:numRef>
          </c:cat>
          <c:val>
            <c:numRef>
              <c:f>results_dimac!$BH$3:$BH$11</c:f>
              <c:numCache>
                <c:formatCode>General</c:formatCode>
                <c:ptCount val="9"/>
                <c:pt idx="0">
                  <c:v>1</c:v>
                </c:pt>
                <c:pt idx="1">
                  <c:v>1</c:v>
                </c:pt>
                <c:pt idx="2">
                  <c:v>1</c:v>
                </c:pt>
                <c:pt idx="3">
                  <c:v>1</c:v>
                </c:pt>
                <c:pt idx="4">
                  <c:v>1</c:v>
                </c:pt>
                <c:pt idx="5">
                  <c:v>1</c:v>
                </c:pt>
                <c:pt idx="6">
                  <c:v>1</c:v>
                </c:pt>
                <c:pt idx="7">
                  <c:v>1</c:v>
                </c:pt>
                <c:pt idx="8">
                  <c:v>1</c:v>
                </c:pt>
              </c:numCache>
            </c:numRef>
          </c:val>
          <c:extLst>
            <c:ext xmlns:c16="http://schemas.microsoft.com/office/drawing/2014/chart" uri="{C3380CC4-5D6E-409C-BE32-E72D297353CC}">
              <c16:uniqueId val="{00000003-F734-45CF-9F96-4F6277260D3A}"/>
            </c:ext>
          </c:extLst>
        </c:ser>
        <c:dLbls>
          <c:showLegendKey val="0"/>
          <c:showVal val="0"/>
          <c:showCatName val="0"/>
          <c:showSerName val="0"/>
          <c:showPercent val="0"/>
          <c:showBubbleSize val="0"/>
        </c:dLbls>
        <c:gapWidth val="219"/>
        <c:overlap val="-27"/>
        <c:axId val="203732800"/>
        <c:axId val="203735200"/>
        <c:extLst>
          <c:ext xmlns:c15="http://schemas.microsoft.com/office/drawing/2012/chart" uri="{02D57815-91ED-43cb-92C2-25804820EDAC}">
            <c15:filteredBarSeries>
              <c15:ser>
                <c:idx val="0"/>
                <c:order val="0"/>
                <c:tx>
                  <c:strRef>
                    <c:extLst>
                      <c:ext uri="{02D57815-91ED-43cb-92C2-25804820EDAC}">
                        <c15:formulaRef>
                          <c15:sqref>results_dimac!$BD$2</c15:sqref>
                        </c15:formulaRef>
                      </c:ext>
                    </c:extLst>
                    <c:strCache>
                      <c:ptCount val="1"/>
                      <c:pt idx="0">
                        <c:v>Route</c:v>
                      </c:pt>
                    </c:strCache>
                  </c:strRef>
                </c:tx>
                <c:spPr>
                  <a:solidFill>
                    <a:schemeClr val="accent1"/>
                  </a:solidFill>
                  <a:ln>
                    <a:noFill/>
                  </a:ln>
                  <a:effectLst/>
                </c:spPr>
                <c:invertIfNegative val="0"/>
                <c:cat>
                  <c:numRef>
                    <c:extLst>
                      <c:ext uri="{02D57815-91ED-43cb-92C2-25804820EDAC}">
                        <c15:formulaRef>
                          <c15:sqref>results_dimac!$BD$3:$BD$11</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cat>
                <c:val>
                  <c:numRef>
                    <c:extLst>
                      <c:ext uri="{02D57815-91ED-43cb-92C2-25804820EDAC}">
                        <c15:formulaRef>
                          <c15:sqref>results_dimac!$BD$3:$BD$11</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val>
                <c:extLst>
                  <c:ext xmlns:c16="http://schemas.microsoft.com/office/drawing/2014/chart" uri="{C3380CC4-5D6E-409C-BE32-E72D297353CC}">
                    <c16:uniqueId val="{00000004-F734-45CF-9F96-4F6277260D3A}"/>
                  </c:ext>
                </c:extLst>
              </c15:ser>
            </c15:filteredBarSeries>
          </c:ext>
        </c:extLst>
      </c:barChart>
      <c:catAx>
        <c:axId val="20373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35200"/>
        <c:crosses val="autoZero"/>
        <c:auto val="1"/>
        <c:lblAlgn val="ctr"/>
        <c:lblOffset val="100"/>
        <c:noMultiLvlLbl val="0"/>
      </c:catAx>
      <c:valAx>
        <c:axId val="203735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32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Runtime Sorted by Labels Generated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2"/>
          <c:tx>
            <c:strRef>
              <c:f>'total runtime'!$I$1</c:f>
              <c:strCache>
                <c:ptCount val="1"/>
                <c:pt idx="0">
                  <c:v>Runtime 1</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'total runtime'!$G$2:$G$11</c:f>
              <c:numCache>
                <c:formatCode>General</c:formatCode>
                <c:ptCount val="10"/>
                <c:pt idx="0">
                  <c:v>35</c:v>
                </c:pt>
                <c:pt idx="1">
                  <c:v>15</c:v>
                </c:pt>
                <c:pt idx="2">
                  <c:v>25</c:v>
                </c:pt>
                <c:pt idx="3">
                  <c:v>1</c:v>
                </c:pt>
                <c:pt idx="4">
                  <c:v>50</c:v>
                </c:pt>
                <c:pt idx="5">
                  <c:v>37</c:v>
                </c:pt>
                <c:pt idx="6">
                  <c:v>17</c:v>
                </c:pt>
                <c:pt idx="7">
                  <c:v>8</c:v>
                </c:pt>
                <c:pt idx="8">
                  <c:v>6</c:v>
                </c:pt>
              </c:numCache>
            </c:numRef>
          </c:cat>
          <c:val>
            <c:numRef>
              <c:f>'total runtime'!$I$2:$I$10</c:f>
              <c:numCache>
                <c:formatCode>General</c:formatCode>
                <c:ptCount val="9"/>
                <c:pt idx="0">
                  <c:v>1.04894</c:v>
                </c:pt>
                <c:pt idx="1">
                  <c:v>4.7538600000000004</c:v>
                </c:pt>
                <c:pt idx="2">
                  <c:v>30.443899999999999</c:v>
                </c:pt>
                <c:pt idx="3">
                  <c:v>159.78</c:v>
                </c:pt>
                <c:pt idx="4">
                  <c:v>65.621899999999997</c:v>
                </c:pt>
                <c:pt idx="5">
                  <c:v>421.96800000000002</c:v>
                </c:pt>
                <c:pt idx="6">
                  <c:v>1012.94</c:v>
                </c:pt>
                <c:pt idx="7">
                  <c:v>1974.23</c:v>
                </c:pt>
                <c:pt idx="8">
                  <c:v>5718.25</c:v>
                </c:pt>
              </c:numCache>
            </c:numRef>
          </c:val>
          <c:smooth val="0"/>
          <c:extLst>
            <c:ext xmlns:c16="http://schemas.microsoft.com/office/drawing/2014/chart" uri="{C3380CC4-5D6E-409C-BE32-E72D297353CC}">
              <c16:uniqueId val="{00000002-0692-4F6E-9147-1752DD096993}"/>
            </c:ext>
          </c:extLst>
        </c:ser>
        <c:ser>
          <c:idx val="3"/>
          <c:order val="3"/>
          <c:tx>
            <c:strRef>
              <c:f>'total runtime'!$J$1</c:f>
              <c:strCache>
                <c:ptCount val="1"/>
                <c:pt idx="0">
                  <c:v>Runtime 2</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'total runtime'!$G$2:$G$11</c:f>
              <c:numCache>
                <c:formatCode>General</c:formatCode>
                <c:ptCount val="10"/>
                <c:pt idx="0">
                  <c:v>35</c:v>
                </c:pt>
                <c:pt idx="1">
                  <c:v>15</c:v>
                </c:pt>
                <c:pt idx="2">
                  <c:v>25</c:v>
                </c:pt>
                <c:pt idx="3">
                  <c:v>1</c:v>
                </c:pt>
                <c:pt idx="4">
                  <c:v>50</c:v>
                </c:pt>
                <c:pt idx="5">
                  <c:v>37</c:v>
                </c:pt>
                <c:pt idx="6">
                  <c:v>17</c:v>
                </c:pt>
                <c:pt idx="7">
                  <c:v>8</c:v>
                </c:pt>
                <c:pt idx="8">
                  <c:v>6</c:v>
                </c:pt>
              </c:numCache>
            </c:numRef>
          </c:cat>
          <c:val>
            <c:numRef>
              <c:f>'total runtime'!$J$2:$J$10</c:f>
              <c:numCache>
                <c:formatCode>General</c:formatCode>
                <c:ptCount val="9"/>
                <c:pt idx="0">
                  <c:v>1.3193299999999999</c:v>
                </c:pt>
                <c:pt idx="1">
                  <c:v>5.6230399999999996</c:v>
                </c:pt>
                <c:pt idx="2">
                  <c:v>37.357700000000001</c:v>
                </c:pt>
                <c:pt idx="3">
                  <c:v>195.839</c:v>
                </c:pt>
                <c:pt idx="4">
                  <c:v>77.509100000000004</c:v>
                </c:pt>
                <c:pt idx="5">
                  <c:v>489.613</c:v>
                </c:pt>
                <c:pt idx="6">
                  <c:v>1078.56</c:v>
                </c:pt>
                <c:pt idx="7">
                  <c:v>2262.8200000000002</c:v>
                </c:pt>
                <c:pt idx="8">
                  <c:v>5961.88</c:v>
                </c:pt>
              </c:numCache>
            </c:numRef>
          </c:val>
          <c:smooth val="0"/>
          <c:extLst>
            <c:ext xmlns:c16="http://schemas.microsoft.com/office/drawing/2014/chart" uri="{C3380CC4-5D6E-409C-BE32-E72D297353CC}">
              <c16:uniqueId val="{00000003-0692-4F6E-9147-1752DD096993}"/>
            </c:ext>
          </c:extLst>
        </c:ser>
        <c:ser>
          <c:idx val="4"/>
          <c:order val="4"/>
          <c:tx>
            <c:strRef>
              <c:f>'total runtime'!$K$1</c:f>
              <c:strCache>
                <c:ptCount val="1"/>
                <c:pt idx="0">
                  <c:v>Runtime 3</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'total runtime'!$G$2:$G$11</c:f>
              <c:numCache>
                <c:formatCode>General</c:formatCode>
                <c:ptCount val="10"/>
                <c:pt idx="0">
                  <c:v>35</c:v>
                </c:pt>
                <c:pt idx="1">
                  <c:v>15</c:v>
                </c:pt>
                <c:pt idx="2">
                  <c:v>25</c:v>
                </c:pt>
                <c:pt idx="3">
                  <c:v>1</c:v>
                </c:pt>
                <c:pt idx="4">
                  <c:v>50</c:v>
                </c:pt>
                <c:pt idx="5">
                  <c:v>37</c:v>
                </c:pt>
                <c:pt idx="6">
                  <c:v>17</c:v>
                </c:pt>
                <c:pt idx="7">
                  <c:v>8</c:v>
                </c:pt>
                <c:pt idx="8">
                  <c:v>6</c:v>
                </c:pt>
              </c:numCache>
            </c:numRef>
          </c:cat>
          <c:val>
            <c:numRef>
              <c:f>'total runtime'!$K$2:$K$10</c:f>
              <c:numCache>
                <c:formatCode>General</c:formatCode>
                <c:ptCount val="9"/>
                <c:pt idx="0">
                  <c:v>1.1633</c:v>
                </c:pt>
                <c:pt idx="1">
                  <c:v>4.88795</c:v>
                </c:pt>
                <c:pt idx="2">
                  <c:v>32.657200000000003</c:v>
                </c:pt>
                <c:pt idx="3">
                  <c:v>163.83799999999999</c:v>
                </c:pt>
                <c:pt idx="4">
                  <c:v>65.569699999999997</c:v>
                </c:pt>
                <c:pt idx="5">
                  <c:v>443.48899999999998</c:v>
                </c:pt>
                <c:pt idx="6">
                  <c:v>928.48299999999995</c:v>
                </c:pt>
                <c:pt idx="7">
                  <c:v>2005.06</c:v>
                </c:pt>
                <c:pt idx="8">
                  <c:v>5327.16</c:v>
                </c:pt>
              </c:numCache>
            </c:numRef>
          </c:val>
          <c:smooth val="0"/>
          <c:extLst>
            <c:ext xmlns:c16="http://schemas.microsoft.com/office/drawing/2014/chart" uri="{C3380CC4-5D6E-409C-BE32-E72D297353CC}">
              <c16:uniqueId val="{00000004-0692-4F6E-9147-1752DD096993}"/>
            </c:ext>
          </c:extLst>
        </c:ser>
        <c:ser>
          <c:idx val="5"/>
          <c:order val="5"/>
          <c:tx>
            <c:strRef>
              <c:f>'total runtime'!$L$1</c:f>
              <c:strCache>
                <c:ptCount val="1"/>
                <c:pt idx="0">
                  <c:v>Runtime 4</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'total runtime'!$G$2:$G$11</c:f>
              <c:numCache>
                <c:formatCode>General</c:formatCode>
                <c:ptCount val="10"/>
                <c:pt idx="0">
                  <c:v>35</c:v>
                </c:pt>
                <c:pt idx="1">
                  <c:v>15</c:v>
                </c:pt>
                <c:pt idx="2">
                  <c:v>25</c:v>
                </c:pt>
                <c:pt idx="3">
                  <c:v>1</c:v>
                </c:pt>
                <c:pt idx="4">
                  <c:v>50</c:v>
                </c:pt>
                <c:pt idx="5">
                  <c:v>37</c:v>
                </c:pt>
                <c:pt idx="6">
                  <c:v>17</c:v>
                </c:pt>
                <c:pt idx="7">
                  <c:v>8</c:v>
                </c:pt>
                <c:pt idx="8">
                  <c:v>6</c:v>
                </c:pt>
              </c:numCache>
            </c:numRef>
          </c:cat>
          <c:val>
            <c:numRef>
              <c:f>'total runtime'!$L$2:$L$10</c:f>
              <c:numCache>
                <c:formatCode>General</c:formatCode>
                <c:ptCount val="9"/>
                <c:pt idx="0">
                  <c:v>1.0454600000000001</c:v>
                </c:pt>
                <c:pt idx="1">
                  <c:v>4.1235799999999996</c:v>
                </c:pt>
                <c:pt idx="2">
                  <c:v>27.1905</c:v>
                </c:pt>
                <c:pt idx="3">
                  <c:v>129.58099999999999</c:v>
                </c:pt>
                <c:pt idx="4">
                  <c:v>57.2059</c:v>
                </c:pt>
                <c:pt idx="5">
                  <c:v>357.02100000000002</c:v>
                </c:pt>
                <c:pt idx="6">
                  <c:v>760.83399999999995</c:v>
                </c:pt>
                <c:pt idx="7" formatCode="#,##0.00">
                  <c:v>1566.49</c:v>
                </c:pt>
                <c:pt idx="8" formatCode="#,##0.00">
                  <c:v>4181.9399999999996</c:v>
                </c:pt>
              </c:numCache>
            </c:numRef>
          </c:val>
          <c:smooth val="0"/>
          <c:extLst>
            <c:ext xmlns:c16="http://schemas.microsoft.com/office/drawing/2014/chart" uri="{C3380CC4-5D6E-409C-BE32-E72D297353CC}">
              <c16:uniqueId val="{00000005-0692-4F6E-9147-1752DD096993}"/>
            </c:ext>
          </c:extLst>
        </c:ser>
        <c:dLbls>
          <c:showLegendKey val="0"/>
          <c:showVal val="0"/>
          <c:showCatName val="0"/>
          <c:showSerName val="0"/>
          <c:showPercent val="0"/>
          <c:showBubbleSize val="0"/>
        </c:dLbls>
        <c:marker val="1"/>
        <c:smooth val="0"/>
        <c:axId val="207197584"/>
        <c:axId val="207197104"/>
        <c:extLst>
          <c:ext xmlns:c15="http://schemas.microsoft.com/office/drawing/2012/chart" uri="{02D57815-91ED-43cb-92C2-25804820EDAC}">
            <c15:filteredLineSeries>
              <c15:ser>
                <c:idx val="0"/>
                <c:order val="0"/>
                <c:tx>
                  <c:strRef>
                    <c:extLst>
                      <c:ext uri="{02D57815-91ED-43cb-92C2-25804820EDAC}">
                        <c15:formulaRef>
                          <c15:sqref>'total runtime'!$G$1</c15:sqref>
                        </c15:formulaRef>
                      </c:ext>
                    </c:extLst>
                    <c:strCache>
                      <c:ptCount val="1"/>
                      <c:pt idx="0">
                        <c:v>Route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'total runtime'!$G$2:$G$11</c15:sqref>
                        </c15:formulaRef>
                      </c:ext>
                    </c:extLst>
                    <c:numCache>
                      <c:formatCode>General</c:formatCode>
                      <c:ptCount val="10"/>
                      <c:pt idx="0">
                        <c:v>35</c:v>
                      </c:pt>
                      <c:pt idx="1">
                        <c:v>15</c:v>
                      </c:pt>
                      <c:pt idx="2">
                        <c:v>25</c:v>
                      </c:pt>
                      <c:pt idx="3">
                        <c:v>1</c:v>
                      </c:pt>
                      <c:pt idx="4">
                        <c:v>50</c:v>
                      </c:pt>
                      <c:pt idx="5">
                        <c:v>37</c:v>
                      </c:pt>
                      <c:pt idx="6">
                        <c:v>17</c:v>
                      </c:pt>
                      <c:pt idx="7">
                        <c:v>8</c:v>
                      </c:pt>
                      <c:pt idx="8">
                        <c:v>6</c:v>
                      </c:pt>
                    </c:numCache>
                  </c:numRef>
                </c:cat>
                <c:val>
                  <c:numRef>
                    <c:extLst>
                      <c:ext uri="{02D57815-91ED-43cb-92C2-25804820EDAC}">
                        <c15:formulaRef>
                          <c15:sqref>'total runtime'!$G$2:$G$10</c15:sqref>
                        </c15:formulaRef>
                      </c:ext>
                    </c:extLst>
                    <c:numCache>
                      <c:formatCode>General</c:formatCode>
                      <c:ptCount val="9"/>
                      <c:pt idx="0">
                        <c:v>35</c:v>
                      </c:pt>
                      <c:pt idx="1">
                        <c:v>15</c:v>
                      </c:pt>
                      <c:pt idx="2">
                        <c:v>25</c:v>
                      </c:pt>
                      <c:pt idx="3">
                        <c:v>1</c:v>
                      </c:pt>
                      <c:pt idx="4">
                        <c:v>50</c:v>
                      </c:pt>
                      <c:pt idx="5">
                        <c:v>37</c:v>
                      </c:pt>
                      <c:pt idx="6">
                        <c:v>17</c:v>
                      </c:pt>
                      <c:pt idx="7">
                        <c:v>8</c:v>
                      </c:pt>
                      <c:pt idx="8">
                        <c:v>6</c:v>
                      </c:pt>
                    </c:numCache>
                  </c:numRef>
                </c:val>
                <c:smooth val="0"/>
                <c:extLst>
                  <c:ext xmlns:c16="http://schemas.microsoft.com/office/drawing/2014/chart" uri="{C3380CC4-5D6E-409C-BE32-E72D297353CC}">
                    <c16:uniqueId val="{00000000-0692-4F6E-9147-1752DD096993}"/>
                  </c:ext>
                </c:extLst>
              </c15:ser>
            </c15:filteredLineSeries>
            <c15:filteredLineSeries>
              <c15:ser>
                <c:idx val="1"/>
                <c:order val="1"/>
                <c:tx>
                  <c:strRef>
                    <c:extLst>
                      <c:ext xmlns:c15="http://schemas.microsoft.com/office/drawing/2012/chart" uri="{02D57815-91ED-43cb-92C2-25804820EDAC}">
                        <c15:formulaRef>
                          <c15:sqref>'total runtime'!$H$1</c15:sqref>
                        </c15:formulaRef>
                      </c:ext>
                    </c:extLst>
                    <c:strCache>
                      <c:ptCount val="1"/>
                      <c:pt idx="0">
                        <c:v>LabelsGenerated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extLst>
                      <c:ext xmlns:c15="http://schemas.microsoft.com/office/drawing/2012/chart" uri="{02D57815-91ED-43cb-92C2-25804820EDAC}">
                        <c15:formulaRef>
                          <c15:sqref>'total runtime'!$G$2:$G$11</c15:sqref>
                        </c15:formulaRef>
                      </c:ext>
                    </c:extLst>
                    <c:numCache>
                      <c:formatCode>General</c:formatCode>
                      <c:ptCount val="10"/>
                      <c:pt idx="0">
                        <c:v>35</c:v>
                      </c:pt>
                      <c:pt idx="1">
                        <c:v>15</c:v>
                      </c:pt>
                      <c:pt idx="2">
                        <c:v>25</c:v>
                      </c:pt>
                      <c:pt idx="3">
                        <c:v>1</c:v>
                      </c:pt>
                      <c:pt idx="4">
                        <c:v>50</c:v>
                      </c:pt>
                      <c:pt idx="5">
                        <c:v>37</c:v>
                      </c:pt>
                      <c:pt idx="6">
                        <c:v>17</c:v>
                      </c:pt>
                      <c:pt idx="7">
                        <c:v>8</c:v>
                      </c:pt>
                      <c:pt idx="8">
                        <c:v>6</c:v>
                      </c:pt>
                    </c:numCache>
                  </c:numRef>
                </c:cat>
                <c:val>
                  <c:numRef>
                    <c:extLst>
                      <c:ext xmlns:c15="http://schemas.microsoft.com/office/drawing/2012/chart" uri="{02D57815-91ED-43cb-92C2-25804820EDAC}">
                        <c15:formulaRef>
                          <c15:sqref>'total runtime'!$H$2:$H$10</c15:sqref>
                        </c15:formulaRef>
                      </c:ext>
                    </c:extLst>
                    <c:numCache>
                      <c:formatCode>General</c:formatCode>
                      <c:ptCount val="9"/>
                      <c:pt idx="0">
                        <c:v>479840</c:v>
                      </c:pt>
                      <c:pt idx="1">
                        <c:v>1942319</c:v>
                      </c:pt>
                      <c:pt idx="2">
                        <c:v>7315343</c:v>
                      </c:pt>
                      <c:pt idx="3">
                        <c:v>8153733</c:v>
                      </c:pt>
                      <c:pt idx="4">
                        <c:v>8728578</c:v>
                      </c:pt>
                      <c:pt idx="5">
                        <c:v>22089913</c:v>
                      </c:pt>
                      <c:pt idx="6">
                        <c:v>49613834</c:v>
                      </c:pt>
                      <c:pt idx="7">
                        <c:v>55202836</c:v>
                      </c:pt>
                      <c:pt idx="8">
                        <c:v>81770938</c:v>
                      </c:pt>
                    </c:numCache>
                  </c:numRef>
                </c:val>
                <c:smooth val="0"/>
                <c:extLst>
                  <c:ext xmlns:c16="http://schemas.microsoft.com/office/drawing/2014/chart" uri="{C3380CC4-5D6E-409C-BE32-E72D297353CC}">
                    <c16:uniqueId val="{00000001-0692-4F6E-9147-1752DD096993}"/>
                  </c:ext>
                </c:extLst>
              </c15:ser>
            </c15:filteredLineSeries>
          </c:ext>
        </c:extLst>
      </c:lineChart>
      <c:catAx>
        <c:axId val="20719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97104"/>
        <c:crosses val="autoZero"/>
        <c:auto val="1"/>
        <c:lblAlgn val="ctr"/>
        <c:lblOffset val="100"/>
        <c:noMultiLvlLbl val="0"/>
      </c:catAx>
      <c:valAx>
        <c:axId val="207197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9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dominance checks relative</a:t>
            </a:r>
            <a:r>
              <a:rPr lang="en-US" baseline="0"/>
              <a:t> to Algo 1</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'dominance check'!$B$1</c:f>
              <c:strCache>
                <c:ptCount val="1"/>
                <c:pt idx="0">
                  <c:v>NumDominanceChecks 1</c:v>
                </c:pt>
              </c:strCache>
            </c:strRef>
          </c:tx>
          <c:spPr>
            <a:solidFill>
              <a:schemeClr val="accent2"/>
            </a:solidFill>
            <a:ln>
              <a:noFill/>
            </a:ln>
            <a:effectLst/>
          </c:spPr>
          <c:invertIfNegative val="0"/>
          <c:cat>
            <c:numRef>
              <c:f>'dominance check'!$A$2:$A$10</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check'!$B$2:$B$10</c:f>
              <c:numCache>
                <c:formatCode>General</c:formatCode>
                <c:ptCount val="9"/>
                <c:pt idx="0">
                  <c:v>1</c:v>
                </c:pt>
                <c:pt idx="1">
                  <c:v>1</c:v>
                </c:pt>
                <c:pt idx="2">
                  <c:v>1</c:v>
                </c:pt>
                <c:pt idx="3">
                  <c:v>1</c:v>
                </c:pt>
                <c:pt idx="4">
                  <c:v>1</c:v>
                </c:pt>
                <c:pt idx="5">
                  <c:v>1</c:v>
                </c:pt>
                <c:pt idx="6">
                  <c:v>1</c:v>
                </c:pt>
                <c:pt idx="7">
                  <c:v>1</c:v>
                </c:pt>
                <c:pt idx="8">
                  <c:v>1</c:v>
                </c:pt>
              </c:numCache>
            </c:numRef>
          </c:val>
          <c:extLst>
            <c:ext xmlns:c16="http://schemas.microsoft.com/office/drawing/2014/chart" uri="{C3380CC4-5D6E-409C-BE32-E72D297353CC}">
              <c16:uniqueId val="{00000001-F6B9-45F6-8AA6-8306201BFE69}"/>
            </c:ext>
          </c:extLst>
        </c:ser>
        <c:ser>
          <c:idx val="2"/>
          <c:order val="2"/>
          <c:tx>
            <c:strRef>
              <c:f>'dominance check'!$C$1</c:f>
              <c:strCache>
                <c:ptCount val="1"/>
                <c:pt idx="0">
                  <c:v>NumDominanceChecks 2</c:v>
                </c:pt>
              </c:strCache>
            </c:strRef>
          </c:tx>
          <c:spPr>
            <a:solidFill>
              <a:schemeClr val="accent3"/>
            </a:solidFill>
            <a:ln>
              <a:noFill/>
            </a:ln>
            <a:effectLst/>
          </c:spPr>
          <c:invertIfNegative val="0"/>
          <c:cat>
            <c:numRef>
              <c:f>'dominance check'!$A$2:$A$10</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check'!$C$2:$C$10</c:f>
              <c:numCache>
                <c:formatCode>General</c:formatCode>
                <c:ptCount val="9"/>
                <c:pt idx="0">
                  <c:v>1.3284589930302459</c:v>
                </c:pt>
                <c:pt idx="1">
                  <c:v>1.2673287907287241</c:v>
                </c:pt>
                <c:pt idx="2">
                  <c:v>1.2567938187644849</c:v>
                </c:pt>
                <c:pt idx="3">
                  <c:v>1.2938578563546335</c:v>
                </c:pt>
                <c:pt idx="4">
                  <c:v>1.3019184654177396</c:v>
                </c:pt>
                <c:pt idx="5">
                  <c:v>1.288222361020118</c:v>
                </c:pt>
                <c:pt idx="6">
                  <c:v>1.278274407724503</c:v>
                </c:pt>
                <c:pt idx="7">
                  <c:v>1.3045109440865279</c:v>
                </c:pt>
                <c:pt idx="8">
                  <c:v>1.2976403034121411</c:v>
                </c:pt>
              </c:numCache>
            </c:numRef>
          </c:val>
          <c:extLst>
            <c:ext xmlns:c16="http://schemas.microsoft.com/office/drawing/2014/chart" uri="{C3380CC4-5D6E-409C-BE32-E72D297353CC}">
              <c16:uniqueId val="{00000002-F6B9-45F6-8AA6-8306201BFE69}"/>
            </c:ext>
          </c:extLst>
        </c:ser>
        <c:ser>
          <c:idx val="3"/>
          <c:order val="3"/>
          <c:tx>
            <c:strRef>
              <c:f>'dominance check'!$D$1</c:f>
              <c:strCache>
                <c:ptCount val="1"/>
                <c:pt idx="0">
                  <c:v>NumDominanceChecks 3</c:v>
                </c:pt>
              </c:strCache>
            </c:strRef>
          </c:tx>
          <c:spPr>
            <a:solidFill>
              <a:schemeClr val="accent4"/>
            </a:solidFill>
            <a:ln>
              <a:noFill/>
            </a:ln>
            <a:effectLst/>
          </c:spPr>
          <c:invertIfNegative val="0"/>
          <c:cat>
            <c:numRef>
              <c:f>'dominance check'!$A$2:$A$10</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check'!$D$2:$D$10</c:f>
              <c:numCache>
                <c:formatCode>General</c:formatCode>
                <c:ptCount val="9"/>
                <c:pt idx="0">
                  <c:v>1.4126551261447273</c:v>
                </c:pt>
                <c:pt idx="1">
                  <c:v>1.4091817113386431</c:v>
                </c:pt>
                <c:pt idx="2">
                  <c:v>1.3562178365684474</c:v>
                </c:pt>
                <c:pt idx="3">
                  <c:v>1.4048458569577607</c:v>
                </c:pt>
                <c:pt idx="4">
                  <c:v>1.3863336138054012</c:v>
                </c:pt>
                <c:pt idx="5">
                  <c:v>1.3769331861129575</c:v>
                </c:pt>
                <c:pt idx="6">
                  <c:v>1.3915868526312907</c:v>
                </c:pt>
                <c:pt idx="7">
                  <c:v>1.3930475298691782</c:v>
                </c:pt>
                <c:pt idx="8">
                  <c:v>1.3786321872227179</c:v>
                </c:pt>
              </c:numCache>
            </c:numRef>
          </c:val>
          <c:extLst>
            <c:ext xmlns:c16="http://schemas.microsoft.com/office/drawing/2014/chart" uri="{C3380CC4-5D6E-409C-BE32-E72D297353CC}">
              <c16:uniqueId val="{00000003-F6B9-45F6-8AA6-8306201BFE69}"/>
            </c:ext>
          </c:extLst>
        </c:ser>
        <c:ser>
          <c:idx val="4"/>
          <c:order val="4"/>
          <c:tx>
            <c:strRef>
              <c:f>'dominance check'!$E$1</c:f>
              <c:strCache>
                <c:ptCount val="1"/>
                <c:pt idx="0">
                  <c:v>NumDominanceChecks 4</c:v>
                </c:pt>
              </c:strCache>
            </c:strRef>
          </c:tx>
          <c:spPr>
            <a:solidFill>
              <a:schemeClr val="accent5"/>
            </a:solidFill>
            <a:ln>
              <a:noFill/>
            </a:ln>
            <a:effectLst/>
          </c:spPr>
          <c:invertIfNegative val="0"/>
          <c:cat>
            <c:numRef>
              <c:f>'dominance check'!$A$2:$A$10</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check'!$E$2:$E$10</c:f>
              <c:numCache>
                <c:formatCode>General</c:formatCode>
                <c:ptCount val="9"/>
                <c:pt idx="0">
                  <c:v>1.004019273013274</c:v>
                </c:pt>
                <c:pt idx="1">
                  <c:v>1.0289058560849584</c:v>
                </c:pt>
                <c:pt idx="2">
                  <c:v>1.0264860335326464</c:v>
                </c:pt>
                <c:pt idx="3">
                  <c:v>1.0067749051582588</c:v>
                </c:pt>
                <c:pt idx="4">
                  <c:v>1.0075850598233269</c:v>
                </c:pt>
                <c:pt idx="5">
                  <c:v>1.0122854337940572</c:v>
                </c:pt>
                <c:pt idx="6">
                  <c:v>1.0242841331030803</c:v>
                </c:pt>
                <c:pt idx="7">
                  <c:v>1.0095138049107653</c:v>
                </c:pt>
                <c:pt idx="8">
                  <c:v>1.0119277683738326</c:v>
                </c:pt>
              </c:numCache>
            </c:numRef>
          </c:val>
          <c:extLst>
            <c:ext xmlns:c16="http://schemas.microsoft.com/office/drawing/2014/chart" uri="{C3380CC4-5D6E-409C-BE32-E72D297353CC}">
              <c16:uniqueId val="{00000004-F6B9-45F6-8AA6-8306201BFE69}"/>
            </c:ext>
          </c:extLst>
        </c:ser>
        <c:dLbls>
          <c:showLegendKey val="0"/>
          <c:showVal val="0"/>
          <c:showCatName val="0"/>
          <c:showSerName val="0"/>
          <c:showPercent val="0"/>
          <c:showBubbleSize val="0"/>
        </c:dLbls>
        <c:gapWidth val="219"/>
        <c:overlap val="-27"/>
        <c:axId val="100280256"/>
        <c:axId val="100263936"/>
        <c:extLst>
          <c:ext xmlns:c15="http://schemas.microsoft.com/office/drawing/2012/chart" uri="{02D57815-91ED-43cb-92C2-25804820EDAC}">
            <c15:filteredBarSeries>
              <c15:ser>
                <c:idx val="0"/>
                <c:order val="0"/>
                <c:tx>
                  <c:strRef>
                    <c:extLst>
                      <c:ext uri="{02D57815-91ED-43cb-92C2-25804820EDAC}">
                        <c15:formulaRef>
                          <c15:sqref>'dominance check'!$A$1</c15:sqref>
                        </c15:formulaRef>
                      </c:ext>
                    </c:extLst>
                    <c:strCache>
                      <c:ptCount val="1"/>
                      <c:pt idx="0">
                        <c:v>Route</c:v>
                      </c:pt>
                    </c:strCache>
                  </c:strRef>
                </c:tx>
                <c:spPr>
                  <a:solidFill>
                    <a:schemeClr val="accent1"/>
                  </a:solidFill>
                  <a:ln>
                    <a:noFill/>
                  </a:ln>
                  <a:effectLst/>
                </c:spPr>
                <c:invertIfNegative val="0"/>
                <c:cat>
                  <c:numRef>
                    <c:extLst>
                      <c:ext uri="{02D57815-91ED-43cb-92C2-25804820EDAC}">
                        <c15:formulaRef>
                          <c15:sqref>'dominance check'!$A$2:$A$10</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cat>
                <c:val>
                  <c:numRef>
                    <c:extLst>
                      <c:ext uri="{02D57815-91ED-43cb-92C2-25804820EDAC}">
                        <c15:formulaRef>
                          <c15:sqref>'dominance check'!$A$2:$A$10</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val>
                <c:extLst>
                  <c:ext xmlns:c16="http://schemas.microsoft.com/office/drawing/2014/chart" uri="{C3380CC4-5D6E-409C-BE32-E72D297353CC}">
                    <c16:uniqueId val="{00000000-F6B9-45F6-8AA6-8306201BFE69}"/>
                  </c:ext>
                </c:extLst>
              </c15:ser>
            </c15:filteredBarSeries>
          </c:ext>
        </c:extLst>
      </c:barChart>
      <c:catAx>
        <c:axId val="10028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63936"/>
        <c:crosses val="autoZero"/>
        <c:auto val="1"/>
        <c:lblAlgn val="ctr"/>
        <c:lblOffset val="100"/>
        <c:noMultiLvlLbl val="0"/>
      </c:catAx>
      <c:valAx>
        <c:axId val="100263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80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 Per Processed Label Relative to Algo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'dominance check'!$Q$1</c:f>
              <c:strCache>
                <c:ptCount val="1"/>
                <c:pt idx="0">
                  <c:v>dom check/labels Processed 1</c:v>
                </c:pt>
              </c:strCache>
            </c:strRef>
          </c:tx>
          <c:spPr>
            <a:solidFill>
              <a:schemeClr val="accent2"/>
            </a:solidFill>
            <a:ln>
              <a:noFill/>
            </a:ln>
            <a:effectLst/>
          </c:spPr>
          <c:invertIfNegative val="0"/>
          <c:cat>
            <c:numRef>
              <c:f>'dominance check'!$P$2:$P$10</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check'!$Q$2:$Q$10</c:f>
              <c:numCache>
                <c:formatCode>General</c:formatCode>
                <c:ptCount val="9"/>
                <c:pt idx="0">
                  <c:v>1</c:v>
                </c:pt>
                <c:pt idx="1">
                  <c:v>1</c:v>
                </c:pt>
                <c:pt idx="2">
                  <c:v>1</c:v>
                </c:pt>
                <c:pt idx="3">
                  <c:v>1</c:v>
                </c:pt>
                <c:pt idx="4">
                  <c:v>1</c:v>
                </c:pt>
                <c:pt idx="5">
                  <c:v>1</c:v>
                </c:pt>
                <c:pt idx="6">
                  <c:v>1</c:v>
                </c:pt>
                <c:pt idx="7">
                  <c:v>1</c:v>
                </c:pt>
                <c:pt idx="8">
                  <c:v>1</c:v>
                </c:pt>
              </c:numCache>
            </c:numRef>
          </c:val>
          <c:extLst>
            <c:ext xmlns:c16="http://schemas.microsoft.com/office/drawing/2014/chart" uri="{C3380CC4-5D6E-409C-BE32-E72D297353CC}">
              <c16:uniqueId val="{00000001-4533-4F8A-9746-B201F6386D3A}"/>
            </c:ext>
          </c:extLst>
        </c:ser>
        <c:ser>
          <c:idx val="2"/>
          <c:order val="2"/>
          <c:tx>
            <c:strRef>
              <c:f>'dominance check'!$R$1</c:f>
              <c:strCache>
                <c:ptCount val="1"/>
                <c:pt idx="0">
                  <c:v>dom check/labels Processed 2</c:v>
                </c:pt>
              </c:strCache>
            </c:strRef>
          </c:tx>
          <c:spPr>
            <a:solidFill>
              <a:schemeClr val="accent3"/>
            </a:solidFill>
            <a:ln>
              <a:noFill/>
            </a:ln>
            <a:effectLst/>
          </c:spPr>
          <c:invertIfNegative val="0"/>
          <c:cat>
            <c:numRef>
              <c:f>'dominance check'!$P$2:$P$10</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check'!$R$2:$R$10</c:f>
              <c:numCache>
                <c:formatCode>General</c:formatCode>
                <c:ptCount val="9"/>
                <c:pt idx="0">
                  <c:v>1.2779050128553648</c:v>
                </c:pt>
                <c:pt idx="1">
                  <c:v>1.25662069868405</c:v>
                </c:pt>
                <c:pt idx="2">
                  <c:v>1.1902557471683897</c:v>
                </c:pt>
                <c:pt idx="3">
                  <c:v>1.2553522326165976</c:v>
                </c:pt>
                <c:pt idx="4">
                  <c:v>1.2599951697416514</c:v>
                </c:pt>
                <c:pt idx="5">
                  <c:v>1.2360312027258977</c:v>
                </c:pt>
                <c:pt idx="6">
                  <c:v>1.2398313786494211</c:v>
                </c:pt>
                <c:pt idx="7">
                  <c:v>1.2916263139673325</c:v>
                </c:pt>
                <c:pt idx="8">
                  <c:v>1.2739405204606085</c:v>
                </c:pt>
              </c:numCache>
            </c:numRef>
          </c:val>
          <c:extLst>
            <c:ext xmlns:c16="http://schemas.microsoft.com/office/drawing/2014/chart" uri="{C3380CC4-5D6E-409C-BE32-E72D297353CC}">
              <c16:uniqueId val="{00000002-4533-4F8A-9746-B201F6386D3A}"/>
            </c:ext>
          </c:extLst>
        </c:ser>
        <c:ser>
          <c:idx val="3"/>
          <c:order val="3"/>
          <c:tx>
            <c:strRef>
              <c:f>'dominance check'!$S$1</c:f>
              <c:strCache>
                <c:ptCount val="1"/>
                <c:pt idx="0">
                  <c:v>dom check/labels Processed 3</c:v>
                </c:pt>
              </c:strCache>
            </c:strRef>
          </c:tx>
          <c:spPr>
            <a:solidFill>
              <a:schemeClr val="accent4"/>
            </a:solidFill>
            <a:ln>
              <a:noFill/>
            </a:ln>
            <a:effectLst/>
          </c:spPr>
          <c:invertIfNegative val="0"/>
          <c:cat>
            <c:numRef>
              <c:f>'dominance check'!$P$2:$P$10</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check'!$S$2:$S$10</c:f>
              <c:numCache>
                <c:formatCode>General</c:formatCode>
                <c:ptCount val="9"/>
                <c:pt idx="0">
                  <c:v>1.2934722517767043</c:v>
                </c:pt>
                <c:pt idx="1">
                  <c:v>1.2807307912777788</c:v>
                </c:pt>
                <c:pt idx="2">
                  <c:v>1.1103594282435354</c:v>
                </c:pt>
                <c:pt idx="3">
                  <c:v>1.2595736490807188</c:v>
                </c:pt>
                <c:pt idx="4">
                  <c:v>1.2150708802958676</c:v>
                </c:pt>
                <c:pt idx="5">
                  <c:v>1.1959345175019809</c:v>
                </c:pt>
                <c:pt idx="6">
                  <c:v>1.202327120248188</c:v>
                </c:pt>
                <c:pt idx="7">
                  <c:v>1.2425774855572889</c:v>
                </c:pt>
                <c:pt idx="8">
                  <c:v>1.2611140411962802</c:v>
                </c:pt>
              </c:numCache>
            </c:numRef>
          </c:val>
          <c:extLst>
            <c:ext xmlns:c16="http://schemas.microsoft.com/office/drawing/2014/chart" uri="{C3380CC4-5D6E-409C-BE32-E72D297353CC}">
              <c16:uniqueId val="{00000003-4533-4F8A-9746-B201F6386D3A}"/>
            </c:ext>
          </c:extLst>
        </c:ser>
        <c:ser>
          <c:idx val="4"/>
          <c:order val="4"/>
          <c:tx>
            <c:strRef>
              <c:f>'dominance check'!$T$1</c:f>
              <c:strCache>
                <c:ptCount val="1"/>
                <c:pt idx="0">
                  <c:v>dom check/labels Processed 4</c:v>
                </c:pt>
              </c:strCache>
            </c:strRef>
          </c:tx>
          <c:spPr>
            <a:solidFill>
              <a:schemeClr val="accent5"/>
            </a:solidFill>
            <a:ln>
              <a:noFill/>
            </a:ln>
            <a:effectLst/>
          </c:spPr>
          <c:invertIfNegative val="0"/>
          <c:cat>
            <c:numRef>
              <c:f>'dominance check'!$P$2:$P$10</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check'!$T$2:$T$10</c:f>
              <c:numCache>
                <c:formatCode>General</c:formatCode>
                <c:ptCount val="9"/>
                <c:pt idx="0">
                  <c:v>0.33829066566983712</c:v>
                </c:pt>
                <c:pt idx="1">
                  <c:v>0.34359236732964815</c:v>
                </c:pt>
                <c:pt idx="2">
                  <c:v>0.30075821595470703</c:v>
                </c:pt>
                <c:pt idx="3">
                  <c:v>0.38683456372370245</c:v>
                </c:pt>
                <c:pt idx="4">
                  <c:v>0.33281176333208923</c:v>
                </c:pt>
                <c:pt idx="5">
                  <c:v>0.32501141417366114</c:v>
                </c:pt>
                <c:pt idx="6">
                  <c:v>0.30568564759789807</c:v>
                </c:pt>
                <c:pt idx="7">
                  <c:v>0.33419522974264421</c:v>
                </c:pt>
                <c:pt idx="8">
                  <c:v>0.32742693805553286</c:v>
                </c:pt>
              </c:numCache>
            </c:numRef>
          </c:val>
          <c:extLst>
            <c:ext xmlns:c16="http://schemas.microsoft.com/office/drawing/2014/chart" uri="{C3380CC4-5D6E-409C-BE32-E72D297353CC}">
              <c16:uniqueId val="{00000004-4533-4F8A-9746-B201F6386D3A}"/>
            </c:ext>
          </c:extLst>
        </c:ser>
        <c:dLbls>
          <c:showLegendKey val="0"/>
          <c:showVal val="0"/>
          <c:showCatName val="0"/>
          <c:showSerName val="0"/>
          <c:showPercent val="0"/>
          <c:showBubbleSize val="0"/>
        </c:dLbls>
        <c:gapWidth val="219"/>
        <c:overlap val="-27"/>
        <c:axId val="1624890960"/>
        <c:axId val="1624894320"/>
        <c:extLst>
          <c:ext xmlns:c15="http://schemas.microsoft.com/office/drawing/2012/chart" uri="{02D57815-91ED-43cb-92C2-25804820EDAC}">
            <c15:filteredBarSeries>
              <c15:ser>
                <c:idx val="0"/>
                <c:order val="0"/>
                <c:tx>
                  <c:strRef>
                    <c:extLst>
                      <c:ext uri="{02D57815-91ED-43cb-92C2-25804820EDAC}">
                        <c15:formulaRef>
                          <c15:sqref>'dominance check'!$P$1</c15:sqref>
                        </c15:formulaRef>
                      </c:ext>
                    </c:extLst>
                    <c:strCache>
                      <c:ptCount val="1"/>
                      <c:pt idx="0">
                        <c:v>Route</c:v>
                      </c:pt>
                    </c:strCache>
                  </c:strRef>
                </c:tx>
                <c:spPr>
                  <a:solidFill>
                    <a:schemeClr val="accent1"/>
                  </a:solidFill>
                  <a:ln>
                    <a:noFill/>
                  </a:ln>
                  <a:effectLst/>
                </c:spPr>
                <c:invertIfNegative val="0"/>
                <c:cat>
                  <c:numRef>
                    <c:extLst>
                      <c:ext uri="{02D57815-91ED-43cb-92C2-25804820EDAC}">
                        <c15:formulaRef>
                          <c15:sqref>'dominance check'!$P$2:$P$10</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cat>
                <c:val>
                  <c:numRef>
                    <c:extLst>
                      <c:ext uri="{02D57815-91ED-43cb-92C2-25804820EDAC}">
                        <c15:formulaRef>
                          <c15:sqref>'dominance check'!$P$2:$P$10</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val>
                <c:extLst>
                  <c:ext xmlns:c16="http://schemas.microsoft.com/office/drawing/2014/chart" uri="{C3380CC4-5D6E-409C-BE32-E72D297353CC}">
                    <c16:uniqueId val="{00000000-4533-4F8A-9746-B201F6386D3A}"/>
                  </c:ext>
                </c:extLst>
              </c15:ser>
            </c15:filteredBarSeries>
          </c:ext>
        </c:extLst>
      </c:barChart>
      <c:catAx>
        <c:axId val="162489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894320"/>
        <c:crosses val="autoZero"/>
        <c:auto val="1"/>
        <c:lblAlgn val="ctr"/>
        <c:lblOffset val="100"/>
        <c:noMultiLvlLbl val="0"/>
      </c:catAx>
      <c:valAx>
        <c:axId val="162489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890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Latency Per Label Relative to Algo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'dominance check'!$Q$13</c:f>
              <c:strCache>
                <c:ptCount val="1"/>
                <c:pt idx="0">
                  <c:v>Latency 1</c:v>
                </c:pt>
              </c:strCache>
            </c:strRef>
          </c:tx>
          <c:spPr>
            <a:solidFill>
              <a:schemeClr val="accent2"/>
            </a:solidFill>
            <a:ln>
              <a:noFill/>
            </a:ln>
            <a:effectLst/>
          </c:spPr>
          <c:invertIfNegative val="0"/>
          <c:cat>
            <c:numRef>
              <c:f>'dominance check'!$P$14:$P$22</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check'!$Q$14:$Q$22</c:f>
              <c:numCache>
                <c:formatCode>General</c:formatCode>
                <c:ptCount val="9"/>
                <c:pt idx="0">
                  <c:v>1</c:v>
                </c:pt>
                <c:pt idx="1">
                  <c:v>1</c:v>
                </c:pt>
                <c:pt idx="2">
                  <c:v>1</c:v>
                </c:pt>
                <c:pt idx="3">
                  <c:v>1</c:v>
                </c:pt>
                <c:pt idx="4">
                  <c:v>1</c:v>
                </c:pt>
                <c:pt idx="5">
                  <c:v>1</c:v>
                </c:pt>
                <c:pt idx="6">
                  <c:v>1</c:v>
                </c:pt>
                <c:pt idx="7">
                  <c:v>1</c:v>
                </c:pt>
                <c:pt idx="8">
                  <c:v>1</c:v>
                </c:pt>
              </c:numCache>
            </c:numRef>
          </c:val>
          <c:extLst>
            <c:ext xmlns:c16="http://schemas.microsoft.com/office/drawing/2014/chart" uri="{C3380CC4-5D6E-409C-BE32-E72D297353CC}">
              <c16:uniqueId val="{00000001-76CE-42C6-8C4D-C8BE8D105015}"/>
            </c:ext>
          </c:extLst>
        </c:ser>
        <c:ser>
          <c:idx val="2"/>
          <c:order val="2"/>
          <c:tx>
            <c:strRef>
              <c:f>'dominance check'!$R$13</c:f>
              <c:strCache>
                <c:ptCount val="1"/>
                <c:pt idx="0">
                  <c:v>Latency 2</c:v>
                </c:pt>
              </c:strCache>
            </c:strRef>
          </c:tx>
          <c:spPr>
            <a:solidFill>
              <a:schemeClr val="accent3"/>
            </a:solidFill>
            <a:ln>
              <a:noFill/>
            </a:ln>
            <a:effectLst/>
          </c:spPr>
          <c:invertIfNegative val="0"/>
          <c:cat>
            <c:numRef>
              <c:f>'dominance check'!$P$14:$P$22</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check'!$R$14:$R$22</c:f>
              <c:numCache>
                <c:formatCode>General</c:formatCode>
                <c:ptCount val="9"/>
                <c:pt idx="0">
                  <c:v>1.2099104048227276</c:v>
                </c:pt>
                <c:pt idx="1">
                  <c:v>1.171166931295391</c:v>
                </c:pt>
                <c:pt idx="2">
                  <c:v>0.98740732072636972</c:v>
                </c:pt>
                <c:pt idx="3">
                  <c:v>1.1476350861549798</c:v>
                </c:pt>
                <c:pt idx="4">
                  <c:v>1.1229450796344971</c:v>
                </c:pt>
                <c:pt idx="5">
                  <c:v>1.176021785469006</c:v>
                </c:pt>
                <c:pt idx="6">
                  <c:v>1.0327593085268654</c:v>
                </c:pt>
                <c:pt idx="7">
                  <c:v>1.214979641176529</c:v>
                </c:pt>
                <c:pt idx="8">
                  <c:v>1.1252449880459703</c:v>
                </c:pt>
              </c:numCache>
            </c:numRef>
          </c:val>
          <c:extLst>
            <c:ext xmlns:c16="http://schemas.microsoft.com/office/drawing/2014/chart" uri="{C3380CC4-5D6E-409C-BE32-E72D297353CC}">
              <c16:uniqueId val="{00000002-76CE-42C6-8C4D-C8BE8D105015}"/>
            </c:ext>
          </c:extLst>
        </c:ser>
        <c:ser>
          <c:idx val="3"/>
          <c:order val="3"/>
          <c:tx>
            <c:strRef>
              <c:f>'dominance check'!$S$13</c:f>
              <c:strCache>
                <c:ptCount val="1"/>
                <c:pt idx="0">
                  <c:v>Latency 3</c:v>
                </c:pt>
              </c:strCache>
            </c:strRef>
          </c:tx>
          <c:spPr>
            <a:solidFill>
              <a:schemeClr val="accent4"/>
            </a:solidFill>
            <a:ln>
              <a:noFill/>
            </a:ln>
            <a:effectLst/>
          </c:spPr>
          <c:invertIfNegative val="0"/>
          <c:cat>
            <c:numRef>
              <c:f>'dominance check'!$P$14:$P$22</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check'!$S$14:$S$22</c:f>
              <c:numCache>
                <c:formatCode>General</c:formatCode>
                <c:ptCount val="9"/>
                <c:pt idx="0">
                  <c:v>1.0154581926176272</c:v>
                </c:pt>
                <c:pt idx="1">
                  <c:v>0.90812419930805255</c:v>
                </c:pt>
                <c:pt idx="2">
                  <c:v>0.7627228108086479</c:v>
                </c:pt>
                <c:pt idx="3">
                  <c:v>0.92188183670474577</c:v>
                </c:pt>
                <c:pt idx="4">
                  <c:v>0.9211645035068875</c:v>
                </c:pt>
                <c:pt idx="5">
                  <c:v>0.89060833368160375</c:v>
                </c:pt>
                <c:pt idx="6">
                  <c:v>0.79195875002121496</c:v>
                </c:pt>
                <c:pt idx="7">
                  <c:v>0.95683313181324559</c:v>
                </c:pt>
                <c:pt idx="8">
                  <c:v>0.92904248209542706</c:v>
                </c:pt>
              </c:numCache>
            </c:numRef>
          </c:val>
          <c:extLst>
            <c:ext xmlns:c16="http://schemas.microsoft.com/office/drawing/2014/chart" uri="{C3380CC4-5D6E-409C-BE32-E72D297353CC}">
              <c16:uniqueId val="{00000003-76CE-42C6-8C4D-C8BE8D105015}"/>
            </c:ext>
          </c:extLst>
        </c:ser>
        <c:ser>
          <c:idx val="4"/>
          <c:order val="4"/>
          <c:tx>
            <c:strRef>
              <c:f>'dominance check'!$T$13</c:f>
              <c:strCache>
                <c:ptCount val="1"/>
                <c:pt idx="0">
                  <c:v>Latency 4</c:v>
                </c:pt>
              </c:strCache>
            </c:strRef>
          </c:tx>
          <c:spPr>
            <a:solidFill>
              <a:schemeClr val="accent5"/>
            </a:solidFill>
            <a:ln>
              <a:noFill/>
            </a:ln>
            <a:effectLst/>
          </c:spPr>
          <c:invertIfNegative val="0"/>
          <c:cat>
            <c:numRef>
              <c:f>'dominance check'!$P$14:$P$22</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check'!$T$14:$T$22</c:f>
              <c:numCache>
                <c:formatCode>General</c:formatCode>
                <c:ptCount val="9"/>
                <c:pt idx="0">
                  <c:v>0.33581859412287457</c:v>
                </c:pt>
                <c:pt idx="1">
                  <c:v>0.29111185427704733</c:v>
                </c:pt>
                <c:pt idx="2">
                  <c:v>0.21427875490639681</c:v>
                </c:pt>
                <c:pt idx="3">
                  <c:v>0.33328895870709302</c:v>
                </c:pt>
                <c:pt idx="4">
                  <c:v>0.27946742510611144</c:v>
                </c:pt>
                <c:pt idx="5">
                  <c:v>0.2603841449326611</c:v>
                </c:pt>
                <c:pt idx="6">
                  <c:v>0.2241613811859281</c:v>
                </c:pt>
                <c:pt idx="7">
                  <c:v>0.29566838656187494</c:v>
                </c:pt>
                <c:pt idx="8">
                  <c:v>0.25674073074653553</c:v>
                </c:pt>
              </c:numCache>
            </c:numRef>
          </c:val>
          <c:extLst>
            <c:ext xmlns:c16="http://schemas.microsoft.com/office/drawing/2014/chart" uri="{C3380CC4-5D6E-409C-BE32-E72D297353CC}">
              <c16:uniqueId val="{00000004-76CE-42C6-8C4D-C8BE8D105015}"/>
            </c:ext>
          </c:extLst>
        </c:ser>
        <c:dLbls>
          <c:showLegendKey val="0"/>
          <c:showVal val="0"/>
          <c:showCatName val="0"/>
          <c:showSerName val="0"/>
          <c:showPercent val="0"/>
          <c:showBubbleSize val="0"/>
        </c:dLbls>
        <c:gapWidth val="219"/>
        <c:overlap val="-27"/>
        <c:axId val="205991072"/>
        <c:axId val="205995872"/>
        <c:extLst>
          <c:ext xmlns:c15="http://schemas.microsoft.com/office/drawing/2012/chart" uri="{02D57815-91ED-43cb-92C2-25804820EDAC}">
            <c15:filteredBarSeries>
              <c15:ser>
                <c:idx val="0"/>
                <c:order val="0"/>
                <c:tx>
                  <c:strRef>
                    <c:extLst>
                      <c:ext uri="{02D57815-91ED-43cb-92C2-25804820EDAC}">
                        <c15:formulaRef>
                          <c15:sqref>'dominance check'!$P$13</c15:sqref>
                        </c15:formulaRef>
                      </c:ext>
                    </c:extLst>
                    <c:strCache>
                      <c:ptCount val="1"/>
                      <c:pt idx="0">
                        <c:v>Route</c:v>
                      </c:pt>
                    </c:strCache>
                  </c:strRef>
                </c:tx>
                <c:spPr>
                  <a:solidFill>
                    <a:schemeClr val="accent1"/>
                  </a:solidFill>
                  <a:ln>
                    <a:noFill/>
                  </a:ln>
                  <a:effectLst/>
                </c:spPr>
                <c:invertIfNegative val="0"/>
                <c:cat>
                  <c:numRef>
                    <c:extLst>
                      <c:ext uri="{02D57815-91ED-43cb-92C2-25804820EDAC}">
                        <c15:formulaRef>
                          <c15:sqref>'dominance check'!$P$14:$P$22</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cat>
                <c:val>
                  <c:numRef>
                    <c:extLst>
                      <c:ext uri="{02D57815-91ED-43cb-92C2-25804820EDAC}">
                        <c15:formulaRef>
                          <c15:sqref>'dominance check'!$P$14:$P$22</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val>
                <c:extLst>
                  <c:ext xmlns:c16="http://schemas.microsoft.com/office/drawing/2014/chart" uri="{C3380CC4-5D6E-409C-BE32-E72D297353CC}">
                    <c16:uniqueId val="{00000000-76CE-42C6-8C4D-C8BE8D105015}"/>
                  </c:ext>
                </c:extLst>
              </c15:ser>
            </c15:filteredBarSeries>
          </c:ext>
        </c:extLst>
      </c:barChart>
      <c:catAx>
        <c:axId val="20599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95872"/>
        <c:crosses val="autoZero"/>
        <c:auto val="1"/>
        <c:lblAlgn val="ctr"/>
        <c:lblOffset val="100"/>
        <c:noMultiLvlLbl val="0"/>
      </c:catAx>
      <c:valAx>
        <c:axId val="20599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91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Labels Proccessed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'dominance check'!$Q$26</c:f>
              <c:strCache>
                <c:ptCount val="1"/>
                <c:pt idx="0">
                  <c:v>Labels Processed 1</c:v>
                </c:pt>
              </c:strCache>
            </c:strRef>
          </c:tx>
          <c:spPr>
            <a:solidFill>
              <a:schemeClr val="accent2"/>
            </a:solidFill>
            <a:ln>
              <a:noFill/>
            </a:ln>
            <a:effectLst/>
          </c:spPr>
          <c:invertIfNegative val="0"/>
          <c:cat>
            <c:numRef>
              <c:f>'dominance check'!$P$27:$P$35</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check'!$Q$27:$Q$35</c:f>
              <c:numCache>
                <c:formatCode>General</c:formatCode>
                <c:ptCount val="9"/>
                <c:pt idx="0">
                  <c:v>1</c:v>
                </c:pt>
                <c:pt idx="1">
                  <c:v>1</c:v>
                </c:pt>
                <c:pt idx="2">
                  <c:v>1</c:v>
                </c:pt>
                <c:pt idx="3">
                  <c:v>1</c:v>
                </c:pt>
                <c:pt idx="4">
                  <c:v>1</c:v>
                </c:pt>
                <c:pt idx="5">
                  <c:v>1</c:v>
                </c:pt>
                <c:pt idx="6">
                  <c:v>1</c:v>
                </c:pt>
                <c:pt idx="7">
                  <c:v>1</c:v>
                </c:pt>
                <c:pt idx="8">
                  <c:v>1</c:v>
                </c:pt>
              </c:numCache>
            </c:numRef>
          </c:val>
          <c:extLst>
            <c:ext xmlns:c16="http://schemas.microsoft.com/office/drawing/2014/chart" uri="{C3380CC4-5D6E-409C-BE32-E72D297353CC}">
              <c16:uniqueId val="{00000001-32D8-4A96-8C6E-A3DB7A4C48BD}"/>
            </c:ext>
          </c:extLst>
        </c:ser>
        <c:ser>
          <c:idx val="2"/>
          <c:order val="2"/>
          <c:tx>
            <c:strRef>
              <c:f>'dominance check'!$R$26</c:f>
              <c:strCache>
                <c:ptCount val="1"/>
                <c:pt idx="0">
                  <c:v>Labels Processed 2</c:v>
                </c:pt>
              </c:strCache>
            </c:strRef>
          </c:tx>
          <c:spPr>
            <a:solidFill>
              <a:schemeClr val="accent3"/>
            </a:solidFill>
            <a:ln>
              <a:noFill/>
            </a:ln>
            <a:effectLst/>
          </c:spPr>
          <c:invertIfNegative val="0"/>
          <c:cat>
            <c:numRef>
              <c:f>'dominance check'!$P$27:$P$35</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check'!$R$27:$R$35</c:f>
              <c:numCache>
                <c:formatCode>General</c:formatCode>
                <c:ptCount val="9"/>
                <c:pt idx="0">
                  <c:v>1.0395600452821785</c:v>
                </c:pt>
                <c:pt idx="1">
                  <c:v>1.0085213398568778</c:v>
                </c:pt>
                <c:pt idx="2">
                  <c:v>1.055902331708449</c:v>
                </c:pt>
                <c:pt idx="3">
                  <c:v>1.0306731630673702</c:v>
                </c:pt>
                <c:pt idx="4">
                  <c:v>1.0332725844375135</c:v>
                </c:pt>
                <c:pt idx="5">
                  <c:v>1.0422247902634818</c:v>
                </c:pt>
                <c:pt idx="6">
                  <c:v>1.0310066592418066</c:v>
                </c:pt>
                <c:pt idx="7">
                  <c:v>1.0099755091545164</c:v>
                </c:pt>
                <c:pt idx="8">
                  <c:v>1.0186035239250917</c:v>
                </c:pt>
              </c:numCache>
            </c:numRef>
          </c:val>
          <c:extLst>
            <c:ext xmlns:c16="http://schemas.microsoft.com/office/drawing/2014/chart" uri="{C3380CC4-5D6E-409C-BE32-E72D297353CC}">
              <c16:uniqueId val="{00000002-32D8-4A96-8C6E-A3DB7A4C48BD}"/>
            </c:ext>
          </c:extLst>
        </c:ser>
        <c:ser>
          <c:idx val="3"/>
          <c:order val="3"/>
          <c:tx>
            <c:strRef>
              <c:f>'dominance check'!$S$26</c:f>
              <c:strCache>
                <c:ptCount val="1"/>
                <c:pt idx="0">
                  <c:v>Labels Processed 3</c:v>
                </c:pt>
              </c:strCache>
            </c:strRef>
          </c:tx>
          <c:spPr>
            <a:solidFill>
              <a:schemeClr val="accent4"/>
            </a:solidFill>
            <a:ln>
              <a:noFill/>
            </a:ln>
            <a:effectLst/>
          </c:spPr>
          <c:invertIfNegative val="0"/>
          <c:cat>
            <c:numRef>
              <c:f>'dominance check'!$P$27:$P$35</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check'!$S$27:$S$35</c:f>
              <c:numCache>
                <c:formatCode>General</c:formatCode>
                <c:ptCount val="9"/>
                <c:pt idx="0">
                  <c:v>1.0921418099261999</c:v>
                </c:pt>
                <c:pt idx="1">
                  <c:v>1.1002950197931212</c:v>
                </c:pt>
                <c:pt idx="2">
                  <c:v>1.2214223629494751</c:v>
                </c:pt>
                <c:pt idx="3">
                  <c:v>1.1153344292198131</c:v>
                </c:pt>
                <c:pt idx="4">
                  <c:v>1.1409487596870327</c:v>
                </c:pt>
                <c:pt idx="5">
                  <c:v>1.1513449657670547</c:v>
                </c:pt>
                <c:pt idx="6">
                  <c:v>1.1574111813630512</c:v>
                </c:pt>
                <c:pt idx="7">
                  <c:v>1.1210950995497915</c:v>
                </c:pt>
                <c:pt idx="8">
                  <c:v>1.0931859785772911</c:v>
                </c:pt>
              </c:numCache>
            </c:numRef>
          </c:val>
          <c:extLst>
            <c:ext xmlns:c16="http://schemas.microsoft.com/office/drawing/2014/chart" uri="{C3380CC4-5D6E-409C-BE32-E72D297353CC}">
              <c16:uniqueId val="{00000003-32D8-4A96-8C6E-A3DB7A4C48BD}"/>
            </c:ext>
          </c:extLst>
        </c:ser>
        <c:ser>
          <c:idx val="4"/>
          <c:order val="4"/>
          <c:tx>
            <c:strRef>
              <c:f>'dominance check'!$T$26</c:f>
              <c:strCache>
                <c:ptCount val="1"/>
                <c:pt idx="0">
                  <c:v>Labels Processed 4</c:v>
                </c:pt>
              </c:strCache>
            </c:strRef>
          </c:tx>
          <c:spPr>
            <a:solidFill>
              <a:schemeClr val="accent5"/>
            </a:solidFill>
            <a:ln>
              <a:noFill/>
            </a:ln>
            <a:effectLst/>
          </c:spPr>
          <c:invertIfNegative val="0"/>
          <c:cat>
            <c:numRef>
              <c:f>'dominance check'!$P$27:$P$35</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check'!$T$27:$T$35</c:f>
              <c:numCache>
                <c:formatCode>General</c:formatCode>
                <c:ptCount val="9"/>
                <c:pt idx="0">
                  <c:v>2.9679189374771888</c:v>
                </c:pt>
                <c:pt idx="1">
                  <c:v>2.9945538781360921</c:v>
                </c:pt>
                <c:pt idx="2">
                  <c:v>3.4129941563665578</c:v>
                </c:pt>
                <c:pt idx="3">
                  <c:v>2.602598111882656</c:v>
                </c:pt>
                <c:pt idx="4">
                  <c:v>3.0274923270002612</c:v>
                </c:pt>
                <c:pt idx="5">
                  <c:v>3.1146150247300839</c:v>
                </c:pt>
                <c:pt idx="6">
                  <c:v>3.350776005193524</c:v>
                </c:pt>
                <c:pt idx="7">
                  <c:v>3.0207307437875994</c:v>
                </c:pt>
                <c:pt idx="8">
                  <c:v>3.0905452507460023</c:v>
                </c:pt>
              </c:numCache>
            </c:numRef>
          </c:val>
          <c:extLst>
            <c:ext xmlns:c16="http://schemas.microsoft.com/office/drawing/2014/chart" uri="{C3380CC4-5D6E-409C-BE32-E72D297353CC}">
              <c16:uniqueId val="{00000004-32D8-4A96-8C6E-A3DB7A4C48BD}"/>
            </c:ext>
          </c:extLst>
        </c:ser>
        <c:dLbls>
          <c:showLegendKey val="0"/>
          <c:showVal val="0"/>
          <c:showCatName val="0"/>
          <c:showSerName val="0"/>
          <c:showPercent val="0"/>
          <c:showBubbleSize val="0"/>
        </c:dLbls>
        <c:gapWidth val="219"/>
        <c:overlap val="-27"/>
        <c:axId val="209035520"/>
        <c:axId val="209019200"/>
        <c:extLst>
          <c:ext xmlns:c15="http://schemas.microsoft.com/office/drawing/2012/chart" uri="{02D57815-91ED-43cb-92C2-25804820EDAC}">
            <c15:filteredBarSeries>
              <c15:ser>
                <c:idx val="0"/>
                <c:order val="0"/>
                <c:tx>
                  <c:strRef>
                    <c:extLst>
                      <c:ext uri="{02D57815-91ED-43cb-92C2-25804820EDAC}">
                        <c15:formulaRef>
                          <c15:sqref>'dominance check'!$P$26</c15:sqref>
                        </c15:formulaRef>
                      </c:ext>
                    </c:extLst>
                    <c:strCache>
                      <c:ptCount val="1"/>
                      <c:pt idx="0">
                        <c:v>Route</c:v>
                      </c:pt>
                    </c:strCache>
                  </c:strRef>
                </c:tx>
                <c:spPr>
                  <a:solidFill>
                    <a:schemeClr val="accent1"/>
                  </a:solidFill>
                  <a:ln>
                    <a:noFill/>
                  </a:ln>
                  <a:effectLst/>
                </c:spPr>
                <c:invertIfNegative val="0"/>
                <c:cat>
                  <c:numRef>
                    <c:extLst>
                      <c:ext uri="{02D57815-91ED-43cb-92C2-25804820EDAC}">
                        <c15:formulaRef>
                          <c15:sqref>'dominance check'!$P$27:$P$35</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cat>
                <c:val>
                  <c:numRef>
                    <c:extLst>
                      <c:ext uri="{02D57815-91ED-43cb-92C2-25804820EDAC}">
                        <c15:formulaRef>
                          <c15:sqref>'dominance check'!$P$27:$P$35</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val>
                <c:extLst>
                  <c:ext xmlns:c16="http://schemas.microsoft.com/office/drawing/2014/chart" uri="{C3380CC4-5D6E-409C-BE32-E72D297353CC}">
                    <c16:uniqueId val="{00000000-32D8-4A96-8C6E-A3DB7A4C48BD}"/>
                  </c:ext>
                </c:extLst>
              </c15:ser>
            </c15:filteredBarSeries>
          </c:ext>
        </c:extLst>
      </c:barChart>
      <c:catAx>
        <c:axId val="20903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19200"/>
        <c:crosses val="autoZero"/>
        <c:auto val="1"/>
        <c:lblAlgn val="ctr"/>
        <c:lblOffset val="100"/>
        <c:noMultiLvlLbl val="0"/>
      </c:catAx>
      <c:valAx>
        <c:axId val="20901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35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Throughput</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'dominance check'!$Q$40</c:f>
              <c:strCache>
                <c:ptCount val="1"/>
                <c:pt idx="0">
                  <c:v>Throughput 1</c:v>
                </c:pt>
              </c:strCache>
            </c:strRef>
          </c:tx>
          <c:spPr>
            <a:solidFill>
              <a:schemeClr val="accent2"/>
            </a:solidFill>
            <a:ln>
              <a:noFill/>
            </a:ln>
            <a:effectLst/>
          </c:spPr>
          <c:invertIfNegative val="0"/>
          <c:cat>
            <c:numRef>
              <c:f>'dominance check'!$P$27:$P$35</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check'!$Q$41:$Q$49</c:f>
              <c:numCache>
                <c:formatCode>General</c:formatCode>
                <c:ptCount val="9"/>
                <c:pt idx="0">
                  <c:v>1</c:v>
                </c:pt>
                <c:pt idx="1">
                  <c:v>1</c:v>
                </c:pt>
                <c:pt idx="2">
                  <c:v>1</c:v>
                </c:pt>
                <c:pt idx="3">
                  <c:v>1</c:v>
                </c:pt>
                <c:pt idx="4">
                  <c:v>1</c:v>
                </c:pt>
                <c:pt idx="5">
                  <c:v>1</c:v>
                </c:pt>
                <c:pt idx="6">
                  <c:v>1</c:v>
                </c:pt>
                <c:pt idx="7">
                  <c:v>1</c:v>
                </c:pt>
                <c:pt idx="8">
                  <c:v>1</c:v>
                </c:pt>
              </c:numCache>
            </c:numRef>
          </c:val>
          <c:extLst>
            <c:ext xmlns:c16="http://schemas.microsoft.com/office/drawing/2014/chart" uri="{C3380CC4-5D6E-409C-BE32-E72D297353CC}">
              <c16:uniqueId val="{00000001-DDAA-45F3-A5FD-08ECA2D43521}"/>
            </c:ext>
          </c:extLst>
        </c:ser>
        <c:ser>
          <c:idx val="2"/>
          <c:order val="2"/>
          <c:tx>
            <c:strRef>
              <c:f>'dominance check'!$R$40</c:f>
              <c:strCache>
                <c:ptCount val="1"/>
                <c:pt idx="0">
                  <c:v>Throughput 2</c:v>
                </c:pt>
              </c:strCache>
            </c:strRef>
          </c:tx>
          <c:spPr>
            <a:solidFill>
              <a:schemeClr val="accent3"/>
            </a:solidFill>
            <a:ln>
              <a:noFill/>
            </a:ln>
            <a:effectLst/>
          </c:spPr>
          <c:invertIfNegative val="0"/>
          <c:cat>
            <c:numRef>
              <c:f>'dominance check'!$P$27:$P$35</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check'!$R$41:$R$49</c:f>
              <c:numCache>
                <c:formatCode>General</c:formatCode>
                <c:ptCount val="9"/>
                <c:pt idx="0">
                  <c:v>0.82650748023488319</c:v>
                </c:pt>
                <c:pt idx="1">
                  <c:v>0.8538492449525803</c:v>
                </c:pt>
                <c:pt idx="2">
                  <c:v>1.0127532772031373</c:v>
                </c:pt>
                <c:pt idx="3">
                  <c:v>0.87135711696510221</c:v>
                </c:pt>
                <c:pt idx="4">
                  <c:v>0.89051550083418685</c:v>
                </c:pt>
                <c:pt idx="5">
                  <c:v>0.85032438374531705</c:v>
                </c:pt>
                <c:pt idx="6">
                  <c:v>0.96827982255265876</c:v>
                </c:pt>
                <c:pt idx="7">
                  <c:v>0.82305905885932951</c:v>
                </c:pt>
                <c:pt idx="8">
                  <c:v>0.88869536023131923</c:v>
                </c:pt>
              </c:numCache>
            </c:numRef>
          </c:val>
          <c:extLst>
            <c:ext xmlns:c16="http://schemas.microsoft.com/office/drawing/2014/chart" uri="{C3380CC4-5D6E-409C-BE32-E72D297353CC}">
              <c16:uniqueId val="{00000002-DDAA-45F3-A5FD-08ECA2D43521}"/>
            </c:ext>
          </c:extLst>
        </c:ser>
        <c:ser>
          <c:idx val="3"/>
          <c:order val="3"/>
          <c:tx>
            <c:strRef>
              <c:f>'dominance check'!$S$40</c:f>
              <c:strCache>
                <c:ptCount val="1"/>
                <c:pt idx="0">
                  <c:v>Throughput 3</c:v>
                </c:pt>
              </c:strCache>
            </c:strRef>
          </c:tx>
          <c:spPr>
            <a:solidFill>
              <a:schemeClr val="accent4"/>
            </a:solidFill>
            <a:ln>
              <a:noFill/>
            </a:ln>
            <a:effectLst/>
          </c:spPr>
          <c:invertIfNegative val="0"/>
          <c:cat>
            <c:numRef>
              <c:f>'dominance check'!$P$27:$P$35</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check'!$S$41:$S$49</c:f>
              <c:numCache>
                <c:formatCode>General</c:formatCode>
                <c:ptCount val="9"/>
                <c:pt idx="0">
                  <c:v>0.9847771255084572</c:v>
                </c:pt>
                <c:pt idx="1">
                  <c:v>1.1011709640178653</c:v>
                </c:pt>
                <c:pt idx="2">
                  <c:v>1.3110922943812158</c:v>
                </c:pt>
                <c:pt idx="3">
                  <c:v>1.0847377182031122</c:v>
                </c:pt>
                <c:pt idx="4">
                  <c:v>1.0855824298406902</c:v>
                </c:pt>
                <c:pt idx="5">
                  <c:v>1.1228280290912978</c:v>
                </c:pt>
                <c:pt idx="6">
                  <c:v>1.2626920278022207</c:v>
                </c:pt>
                <c:pt idx="7">
                  <c:v>1.0451143117347441</c:v>
                </c:pt>
                <c:pt idx="8">
                  <c:v>1.0763770433237139</c:v>
                </c:pt>
              </c:numCache>
            </c:numRef>
          </c:val>
          <c:extLst>
            <c:ext xmlns:c16="http://schemas.microsoft.com/office/drawing/2014/chart" uri="{C3380CC4-5D6E-409C-BE32-E72D297353CC}">
              <c16:uniqueId val="{00000003-DDAA-45F3-A5FD-08ECA2D43521}"/>
            </c:ext>
          </c:extLst>
        </c:ser>
        <c:ser>
          <c:idx val="4"/>
          <c:order val="4"/>
          <c:tx>
            <c:strRef>
              <c:f>'dominance check'!$T$40</c:f>
              <c:strCache>
                <c:ptCount val="1"/>
                <c:pt idx="0">
                  <c:v>Throughput 4</c:v>
                </c:pt>
              </c:strCache>
            </c:strRef>
          </c:tx>
          <c:spPr>
            <a:solidFill>
              <a:schemeClr val="accent5"/>
            </a:solidFill>
            <a:ln>
              <a:noFill/>
            </a:ln>
            <a:effectLst/>
          </c:spPr>
          <c:invertIfNegative val="0"/>
          <c:cat>
            <c:numRef>
              <c:f>'dominance check'!$P$27:$P$35</c:f>
              <c:numCache>
                <c:formatCode>General</c:formatCode>
                <c:ptCount val="9"/>
                <c:pt idx="0">
                  <c:v>35</c:v>
                </c:pt>
                <c:pt idx="1">
                  <c:v>50</c:v>
                </c:pt>
                <c:pt idx="2">
                  <c:v>6</c:v>
                </c:pt>
                <c:pt idx="3">
                  <c:v>15</c:v>
                </c:pt>
                <c:pt idx="4">
                  <c:v>37</c:v>
                </c:pt>
                <c:pt idx="5">
                  <c:v>1</c:v>
                </c:pt>
                <c:pt idx="6">
                  <c:v>17</c:v>
                </c:pt>
                <c:pt idx="7">
                  <c:v>25</c:v>
                </c:pt>
                <c:pt idx="8">
                  <c:v>8</c:v>
                </c:pt>
              </c:numCache>
            </c:numRef>
          </c:cat>
          <c:val>
            <c:numRef>
              <c:f>'dominance check'!$T$41:$T$49</c:f>
              <c:numCache>
                <c:formatCode>General</c:formatCode>
                <c:ptCount val="9"/>
                <c:pt idx="0">
                  <c:v>2.9777981847964745</c:v>
                </c:pt>
                <c:pt idx="1">
                  <c:v>3.4351057344724727</c:v>
                </c:pt>
                <c:pt idx="2">
                  <c:v>4.6668182314052977</c:v>
                </c:pt>
                <c:pt idx="3">
                  <c:v>3.0003994248091428</c:v>
                </c:pt>
                <c:pt idx="4">
                  <c:v>3.5782345639042132</c:v>
                </c:pt>
                <c:pt idx="5">
                  <c:v>3.8404796123766052</c:v>
                </c:pt>
                <c:pt idx="6">
                  <c:v>4.4610717274737048</c:v>
                </c:pt>
                <c:pt idx="7">
                  <c:v>3.3821674735953837</c:v>
                </c:pt>
                <c:pt idx="8">
                  <c:v>3.8949799554291955</c:v>
                </c:pt>
              </c:numCache>
            </c:numRef>
          </c:val>
          <c:extLst>
            <c:ext xmlns:c16="http://schemas.microsoft.com/office/drawing/2014/chart" uri="{C3380CC4-5D6E-409C-BE32-E72D297353CC}">
              <c16:uniqueId val="{00000004-DDAA-45F3-A5FD-08ECA2D43521}"/>
            </c:ext>
          </c:extLst>
        </c:ser>
        <c:dLbls>
          <c:showLegendKey val="0"/>
          <c:showVal val="0"/>
          <c:showCatName val="0"/>
          <c:showSerName val="0"/>
          <c:showPercent val="0"/>
          <c:showBubbleSize val="0"/>
        </c:dLbls>
        <c:gapWidth val="219"/>
        <c:overlap val="-27"/>
        <c:axId val="203762080"/>
        <c:axId val="203762560"/>
        <c:extLst>
          <c:ext xmlns:c15="http://schemas.microsoft.com/office/drawing/2012/chart" uri="{02D57815-91ED-43cb-92C2-25804820EDAC}">
            <c15:filteredBarSeries>
              <c15:ser>
                <c:idx val="0"/>
                <c:order val="0"/>
                <c:tx>
                  <c:strRef>
                    <c:extLst>
                      <c:ext uri="{02D57815-91ED-43cb-92C2-25804820EDAC}">
                        <c15:formulaRef>
                          <c15:sqref>'dominance check'!$P$40</c15:sqref>
                        </c15:formulaRef>
                      </c:ext>
                    </c:extLst>
                    <c:strCache>
                      <c:ptCount val="1"/>
                      <c:pt idx="0">
                        <c:v>Route</c:v>
                      </c:pt>
                    </c:strCache>
                  </c:strRef>
                </c:tx>
                <c:spPr>
                  <a:solidFill>
                    <a:schemeClr val="accent1"/>
                  </a:solidFill>
                  <a:ln>
                    <a:noFill/>
                  </a:ln>
                  <a:effectLst/>
                </c:spPr>
                <c:invertIfNegative val="0"/>
                <c:cat>
                  <c:numRef>
                    <c:extLst>
                      <c:ext uri="{02D57815-91ED-43cb-92C2-25804820EDAC}">
                        <c15:formulaRef>
                          <c15:sqref>'dominance check'!$P$27:$P$35</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cat>
                <c:val>
                  <c:numRef>
                    <c:extLst>
                      <c:ext uri="{02D57815-91ED-43cb-92C2-25804820EDAC}">
                        <c15:formulaRef>
                          <c15:sqref>'dominance check'!$P$41:$P$49</c15:sqref>
                        </c15:formulaRef>
                      </c:ext>
                    </c:extLst>
                    <c:numCache>
                      <c:formatCode>General</c:formatCode>
                      <c:ptCount val="9"/>
                      <c:pt idx="0">
                        <c:v>35</c:v>
                      </c:pt>
                      <c:pt idx="1">
                        <c:v>50</c:v>
                      </c:pt>
                      <c:pt idx="2">
                        <c:v>6</c:v>
                      </c:pt>
                      <c:pt idx="3">
                        <c:v>15</c:v>
                      </c:pt>
                      <c:pt idx="4">
                        <c:v>37</c:v>
                      </c:pt>
                      <c:pt idx="5">
                        <c:v>1</c:v>
                      </c:pt>
                      <c:pt idx="6">
                        <c:v>17</c:v>
                      </c:pt>
                      <c:pt idx="7">
                        <c:v>25</c:v>
                      </c:pt>
                      <c:pt idx="8">
                        <c:v>8</c:v>
                      </c:pt>
                    </c:numCache>
                  </c:numRef>
                </c:val>
                <c:extLst>
                  <c:ext xmlns:c16="http://schemas.microsoft.com/office/drawing/2014/chart" uri="{C3380CC4-5D6E-409C-BE32-E72D297353CC}">
                    <c16:uniqueId val="{00000000-DDAA-45F3-A5FD-08ECA2D43521}"/>
                  </c:ext>
                </c:extLst>
              </c15:ser>
            </c15:filteredBarSeries>
          </c:ext>
        </c:extLst>
      </c:barChart>
      <c:catAx>
        <c:axId val="20376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62560"/>
        <c:crosses val="autoZero"/>
        <c:auto val="1"/>
        <c:lblAlgn val="ctr"/>
        <c:lblOffset val="100"/>
        <c:noMultiLvlLbl val="0"/>
      </c:catAx>
      <c:valAx>
        <c:axId val="203762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62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Relative Label Lifecycle (Algo 1 Baseline)</a:t>
            </a:r>
            <a:endParaRPr lang="en-US"/>
          </a:p>
        </c:rich>
      </c:tx>
      <c:layout>
        <c:manualLayout>
          <c:xMode val="edge"/>
          <c:yMode val="edge"/>
          <c:x val="0.40696526570542318"/>
          <c:y val="2.98919987626259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'labels data'!$C$50</c:f>
              <c:strCache>
                <c:ptCount val="1"/>
                <c:pt idx="0">
                  <c:v>LabelsExpanded</c:v>
                </c:pt>
              </c:strCache>
            </c:strRef>
          </c:tx>
          <c:spPr>
            <a:solidFill>
              <a:schemeClr val="accent1"/>
            </a:solidFill>
            <a:ln>
              <a:noFill/>
            </a:ln>
            <a:effectLst/>
          </c:spPr>
          <c:invertIfNegative val="0"/>
          <c:cat>
            <c:strRef>
              <c:f>'labels data'!$B$51:$B$94</c:f>
              <c:strCache>
                <c:ptCount val="44"/>
                <c:pt idx="0">
                  <c:v>35_1</c:v>
                </c:pt>
                <c:pt idx="1">
                  <c:v>35_2</c:v>
                </c:pt>
                <c:pt idx="2">
                  <c:v>35_3</c:v>
                </c:pt>
                <c:pt idx="3">
                  <c:v>35_4</c:v>
                </c:pt>
                <c:pt idx="5">
                  <c:v>50_1</c:v>
                </c:pt>
                <c:pt idx="6">
                  <c:v>50_2</c:v>
                </c:pt>
                <c:pt idx="7">
                  <c:v>50_3</c:v>
                </c:pt>
                <c:pt idx="8">
                  <c:v>50_4</c:v>
                </c:pt>
                <c:pt idx="10">
                  <c:v>6_1</c:v>
                </c:pt>
                <c:pt idx="11">
                  <c:v>6_2</c:v>
                </c:pt>
                <c:pt idx="12">
                  <c:v>6_3</c:v>
                </c:pt>
                <c:pt idx="13">
                  <c:v>6_4</c:v>
                </c:pt>
                <c:pt idx="15">
                  <c:v>15_1</c:v>
                </c:pt>
                <c:pt idx="16">
                  <c:v>15_2</c:v>
                </c:pt>
                <c:pt idx="17">
                  <c:v>15_3</c:v>
                </c:pt>
                <c:pt idx="18">
                  <c:v>15_4</c:v>
                </c:pt>
                <c:pt idx="20">
                  <c:v>37_1</c:v>
                </c:pt>
                <c:pt idx="21">
                  <c:v>37_2</c:v>
                </c:pt>
                <c:pt idx="22">
                  <c:v>37_3</c:v>
                </c:pt>
                <c:pt idx="23">
                  <c:v>37_4</c:v>
                </c:pt>
                <c:pt idx="25">
                  <c:v>1_1</c:v>
                </c:pt>
                <c:pt idx="26">
                  <c:v>1_2</c:v>
                </c:pt>
                <c:pt idx="27">
                  <c:v>1_3</c:v>
                </c:pt>
                <c:pt idx="28">
                  <c:v>1_4</c:v>
                </c:pt>
                <c:pt idx="30">
                  <c:v>17_1</c:v>
                </c:pt>
                <c:pt idx="31">
                  <c:v>17_2</c:v>
                </c:pt>
                <c:pt idx="32">
                  <c:v>17_3</c:v>
                </c:pt>
                <c:pt idx="33">
                  <c:v>17_4</c:v>
                </c:pt>
                <c:pt idx="35">
                  <c:v>25_1</c:v>
                </c:pt>
                <c:pt idx="36">
                  <c:v>25_2</c:v>
                </c:pt>
                <c:pt idx="37">
                  <c:v>25_3</c:v>
                </c:pt>
                <c:pt idx="38">
                  <c:v>25_4</c:v>
                </c:pt>
                <c:pt idx="40">
                  <c:v>8_1</c:v>
                </c:pt>
                <c:pt idx="41">
                  <c:v>8_2</c:v>
                </c:pt>
                <c:pt idx="42">
                  <c:v>8_3</c:v>
                </c:pt>
                <c:pt idx="43">
                  <c:v>8_4</c:v>
                </c:pt>
              </c:strCache>
            </c:strRef>
          </c:cat>
          <c:val>
            <c:numRef>
              <c:f>'labels data'!$C$51:$C$94</c:f>
              <c:numCache>
                <c:formatCode>General</c:formatCode>
                <c:ptCount val="44"/>
                <c:pt idx="0">
                  <c:v>0.33688938000000002</c:v>
                </c:pt>
                <c:pt idx="1">
                  <c:v>0.33688938000000002</c:v>
                </c:pt>
                <c:pt idx="2">
                  <c:v>0.33688938000000002</c:v>
                </c:pt>
                <c:pt idx="3">
                  <c:v>0.33688938000000002</c:v>
                </c:pt>
                <c:pt idx="4">
                  <c:v>0</c:v>
                </c:pt>
                <c:pt idx="5">
                  <c:v>0.33264685300000002</c:v>
                </c:pt>
                <c:pt idx="6">
                  <c:v>0.33264685300000002</c:v>
                </c:pt>
                <c:pt idx="7">
                  <c:v>0.33264685300000002</c:v>
                </c:pt>
                <c:pt idx="8">
                  <c:v>0.33264685300000002</c:v>
                </c:pt>
                <c:pt idx="9">
                  <c:v>0</c:v>
                </c:pt>
                <c:pt idx="10">
                  <c:v>0.292271846</c:v>
                </c:pt>
                <c:pt idx="11">
                  <c:v>0.292271846</c:v>
                </c:pt>
                <c:pt idx="12">
                  <c:v>0.292271846</c:v>
                </c:pt>
                <c:pt idx="13">
                  <c:v>0.292271846</c:v>
                </c:pt>
                <c:pt idx="14">
                  <c:v>0</c:v>
                </c:pt>
                <c:pt idx="15">
                  <c:v>0.38273115800000002</c:v>
                </c:pt>
                <c:pt idx="16">
                  <c:v>0.38273115800000002</c:v>
                </c:pt>
                <c:pt idx="17">
                  <c:v>0.38273115800000002</c:v>
                </c:pt>
                <c:pt idx="18">
                  <c:v>0.38273115800000002</c:v>
                </c:pt>
                <c:pt idx="19">
                  <c:v>0</c:v>
                </c:pt>
                <c:pt idx="20">
                  <c:v>0.32788404399999999</c:v>
                </c:pt>
                <c:pt idx="21">
                  <c:v>0.32788404399999999</c:v>
                </c:pt>
                <c:pt idx="22">
                  <c:v>0.32788404399999999</c:v>
                </c:pt>
                <c:pt idx="23">
                  <c:v>0.32788404399999999</c:v>
                </c:pt>
                <c:pt idx="24">
                  <c:v>0</c:v>
                </c:pt>
                <c:pt idx="25">
                  <c:v>0.319550689</c:v>
                </c:pt>
                <c:pt idx="26">
                  <c:v>0.319550689</c:v>
                </c:pt>
                <c:pt idx="27">
                  <c:v>0.319550689</c:v>
                </c:pt>
                <c:pt idx="28">
                  <c:v>0.319550689</c:v>
                </c:pt>
                <c:pt idx="29">
                  <c:v>0</c:v>
                </c:pt>
                <c:pt idx="30">
                  <c:v>0.29799281399999999</c:v>
                </c:pt>
                <c:pt idx="31">
                  <c:v>0.29799281399999999</c:v>
                </c:pt>
                <c:pt idx="32">
                  <c:v>0.29799281399999999</c:v>
                </c:pt>
                <c:pt idx="33">
                  <c:v>0.29799281399999999</c:v>
                </c:pt>
                <c:pt idx="34">
                  <c:v>0</c:v>
                </c:pt>
                <c:pt idx="35">
                  <c:v>0.32959561799999998</c:v>
                </c:pt>
                <c:pt idx="36">
                  <c:v>0.32959561799999998</c:v>
                </c:pt>
                <c:pt idx="37">
                  <c:v>0.32959561799999998</c:v>
                </c:pt>
                <c:pt idx="38">
                  <c:v>0.32959561799999998</c:v>
                </c:pt>
                <c:pt idx="39">
                  <c:v>0</c:v>
                </c:pt>
                <c:pt idx="40">
                  <c:v>0.322900258</c:v>
                </c:pt>
                <c:pt idx="41">
                  <c:v>0.322900258</c:v>
                </c:pt>
                <c:pt idx="42">
                  <c:v>0.322900258</c:v>
                </c:pt>
                <c:pt idx="43">
                  <c:v>0.322900258</c:v>
                </c:pt>
              </c:numCache>
            </c:numRef>
          </c:val>
          <c:extLst>
            <c:ext xmlns:c16="http://schemas.microsoft.com/office/drawing/2014/chart" uri="{C3380CC4-5D6E-409C-BE32-E72D297353CC}">
              <c16:uniqueId val="{00000000-79A2-46B2-A019-DF99F823C046}"/>
            </c:ext>
          </c:extLst>
        </c:ser>
        <c:ser>
          <c:idx val="1"/>
          <c:order val="1"/>
          <c:tx>
            <c:strRef>
              <c:f>'labels data'!$D$50</c:f>
              <c:strCache>
                <c:ptCount val="1"/>
                <c:pt idx="0">
                  <c:v>Extracted - Expanded</c:v>
                </c:pt>
              </c:strCache>
            </c:strRef>
          </c:tx>
          <c:spPr>
            <a:solidFill>
              <a:schemeClr val="accent2"/>
            </a:solidFill>
            <a:ln>
              <a:noFill/>
            </a:ln>
            <a:effectLst/>
          </c:spPr>
          <c:invertIfNegative val="0"/>
          <c:cat>
            <c:strRef>
              <c:f>'labels data'!$B$51:$B$94</c:f>
              <c:strCache>
                <c:ptCount val="44"/>
                <c:pt idx="0">
                  <c:v>35_1</c:v>
                </c:pt>
                <c:pt idx="1">
                  <c:v>35_2</c:v>
                </c:pt>
                <c:pt idx="2">
                  <c:v>35_3</c:v>
                </c:pt>
                <c:pt idx="3">
                  <c:v>35_4</c:v>
                </c:pt>
                <c:pt idx="5">
                  <c:v>50_1</c:v>
                </c:pt>
                <c:pt idx="6">
                  <c:v>50_2</c:v>
                </c:pt>
                <c:pt idx="7">
                  <c:v>50_3</c:v>
                </c:pt>
                <c:pt idx="8">
                  <c:v>50_4</c:v>
                </c:pt>
                <c:pt idx="10">
                  <c:v>6_1</c:v>
                </c:pt>
                <c:pt idx="11">
                  <c:v>6_2</c:v>
                </c:pt>
                <c:pt idx="12">
                  <c:v>6_3</c:v>
                </c:pt>
                <c:pt idx="13">
                  <c:v>6_4</c:v>
                </c:pt>
                <c:pt idx="15">
                  <c:v>15_1</c:v>
                </c:pt>
                <c:pt idx="16">
                  <c:v>15_2</c:v>
                </c:pt>
                <c:pt idx="17">
                  <c:v>15_3</c:v>
                </c:pt>
                <c:pt idx="18">
                  <c:v>15_4</c:v>
                </c:pt>
                <c:pt idx="20">
                  <c:v>37_1</c:v>
                </c:pt>
                <c:pt idx="21">
                  <c:v>37_2</c:v>
                </c:pt>
                <c:pt idx="22">
                  <c:v>37_3</c:v>
                </c:pt>
                <c:pt idx="23">
                  <c:v>37_4</c:v>
                </c:pt>
                <c:pt idx="25">
                  <c:v>1_1</c:v>
                </c:pt>
                <c:pt idx="26">
                  <c:v>1_2</c:v>
                </c:pt>
                <c:pt idx="27">
                  <c:v>1_3</c:v>
                </c:pt>
                <c:pt idx="28">
                  <c:v>1_4</c:v>
                </c:pt>
                <c:pt idx="30">
                  <c:v>17_1</c:v>
                </c:pt>
                <c:pt idx="31">
                  <c:v>17_2</c:v>
                </c:pt>
                <c:pt idx="32">
                  <c:v>17_3</c:v>
                </c:pt>
                <c:pt idx="33">
                  <c:v>17_4</c:v>
                </c:pt>
                <c:pt idx="35">
                  <c:v>25_1</c:v>
                </c:pt>
                <c:pt idx="36">
                  <c:v>25_2</c:v>
                </c:pt>
                <c:pt idx="37">
                  <c:v>25_3</c:v>
                </c:pt>
                <c:pt idx="38">
                  <c:v>25_4</c:v>
                </c:pt>
                <c:pt idx="40">
                  <c:v>8_1</c:v>
                </c:pt>
                <c:pt idx="41">
                  <c:v>8_2</c:v>
                </c:pt>
                <c:pt idx="42">
                  <c:v>8_3</c:v>
                </c:pt>
                <c:pt idx="43">
                  <c:v>8_4</c:v>
                </c:pt>
              </c:strCache>
            </c:strRef>
          </c:cat>
          <c:val>
            <c:numRef>
              <c:f>'labels data'!$D$51:$D$94</c:f>
              <c:numCache>
                <c:formatCode>General</c:formatCode>
                <c:ptCount val="44"/>
                <c:pt idx="0">
                  <c:v>0</c:v>
                </c:pt>
                <c:pt idx="1">
                  <c:v>1.3327359E-2</c:v>
                </c:pt>
                <c:pt idx="2">
                  <c:v>3.1041597000000001E-2</c:v>
                </c:pt>
                <c:pt idx="3">
                  <c:v>0.66297099000000004</c:v>
                </c:pt>
                <c:pt idx="4">
                  <c:v>0</c:v>
                </c:pt>
                <c:pt idx="5">
                  <c:v>0</c:v>
                </c:pt>
                <c:pt idx="6">
                  <c:v>2.8345969999999999E-3</c:v>
                </c:pt>
                <c:pt idx="7">
                  <c:v>3.3362823E-2</c:v>
                </c:pt>
                <c:pt idx="8">
                  <c:v>0.66348207000000003</c:v>
                </c:pt>
                <c:pt idx="9">
                  <c:v>0</c:v>
                </c:pt>
                <c:pt idx="10">
                  <c:v>0</c:v>
                </c:pt>
                <c:pt idx="11">
                  <c:v>1.6338677999999999E-2</c:v>
                </c:pt>
                <c:pt idx="12">
                  <c:v>6.4715522999999997E-2</c:v>
                </c:pt>
                <c:pt idx="13">
                  <c:v>0.70525025699999999</c:v>
                </c:pt>
                <c:pt idx="14">
                  <c:v>0</c:v>
                </c:pt>
                <c:pt idx="15">
                  <c:v>0</c:v>
                </c:pt>
                <c:pt idx="16">
                  <c:v>1.1739575E-2</c:v>
                </c:pt>
                <c:pt idx="17">
                  <c:v>4.414208E-2</c:v>
                </c:pt>
                <c:pt idx="18">
                  <c:v>0.61336423100000004</c:v>
                </c:pt>
                <c:pt idx="19">
                  <c:v>0</c:v>
                </c:pt>
                <c:pt idx="20">
                  <c:v>0</c:v>
                </c:pt>
                <c:pt idx="21">
                  <c:v>1.090955E-2</c:v>
                </c:pt>
                <c:pt idx="22">
                  <c:v>4.6214849000000002E-2</c:v>
                </c:pt>
                <c:pt idx="23">
                  <c:v>0.66478238300000003</c:v>
                </c:pt>
                <c:pt idx="24">
                  <c:v>0</c:v>
                </c:pt>
                <c:pt idx="25">
                  <c:v>0</c:v>
                </c:pt>
                <c:pt idx="26">
                  <c:v>1.3492960999999999E-2</c:v>
                </c:pt>
                <c:pt idx="27">
                  <c:v>4.8362387999999999E-2</c:v>
                </c:pt>
                <c:pt idx="28">
                  <c:v>0.67572668899999999</c:v>
                </c:pt>
                <c:pt idx="29">
                  <c:v>0</c:v>
                </c:pt>
                <c:pt idx="30">
                  <c:v>0</c:v>
                </c:pt>
                <c:pt idx="31">
                  <c:v>9.2397620000000003E-3</c:v>
                </c:pt>
                <c:pt idx="32">
                  <c:v>4.6907401000000001E-2</c:v>
                </c:pt>
                <c:pt idx="33">
                  <c:v>0.70051435699999998</c:v>
                </c:pt>
                <c:pt idx="34">
                  <c:v>0</c:v>
                </c:pt>
                <c:pt idx="35">
                  <c:v>0</c:v>
                </c:pt>
                <c:pt idx="36">
                  <c:v>3.287884E-3</c:v>
                </c:pt>
                <c:pt idx="37">
                  <c:v>3.9912414E-2</c:v>
                </c:pt>
                <c:pt idx="38">
                  <c:v>0.66602399899999998</c:v>
                </c:pt>
                <c:pt idx="39">
                  <c:v>0</c:v>
                </c:pt>
                <c:pt idx="40">
                  <c:v>0</c:v>
                </c:pt>
                <c:pt idx="41">
                  <c:v>6.0070829999999999E-3</c:v>
                </c:pt>
                <c:pt idx="42">
                  <c:v>3.0089777000000002E-2</c:v>
                </c:pt>
                <c:pt idx="43">
                  <c:v>0.67503760099999999</c:v>
                </c:pt>
              </c:numCache>
            </c:numRef>
          </c:val>
          <c:extLst>
            <c:ext xmlns:c16="http://schemas.microsoft.com/office/drawing/2014/chart" uri="{C3380CC4-5D6E-409C-BE32-E72D297353CC}">
              <c16:uniqueId val="{00000001-79A2-46B2-A019-DF99F823C046}"/>
            </c:ext>
          </c:extLst>
        </c:ser>
        <c:ser>
          <c:idx val="2"/>
          <c:order val="2"/>
          <c:tx>
            <c:strRef>
              <c:f>'labels data'!$E$50</c:f>
              <c:strCache>
                <c:ptCount val="1"/>
                <c:pt idx="0">
                  <c:v>Inserted - Extracted</c:v>
                </c:pt>
              </c:strCache>
            </c:strRef>
          </c:tx>
          <c:spPr>
            <a:solidFill>
              <a:schemeClr val="accent6">
                <a:lumMod val="75000"/>
              </a:schemeClr>
            </a:solidFill>
            <a:ln>
              <a:noFill/>
            </a:ln>
            <a:effectLst/>
          </c:spPr>
          <c:invertIfNegative val="0"/>
          <c:cat>
            <c:strRef>
              <c:f>'labels data'!$B$51:$B$94</c:f>
              <c:strCache>
                <c:ptCount val="44"/>
                <c:pt idx="0">
                  <c:v>35_1</c:v>
                </c:pt>
                <c:pt idx="1">
                  <c:v>35_2</c:v>
                </c:pt>
                <c:pt idx="2">
                  <c:v>35_3</c:v>
                </c:pt>
                <c:pt idx="3">
                  <c:v>35_4</c:v>
                </c:pt>
                <c:pt idx="5">
                  <c:v>50_1</c:v>
                </c:pt>
                <c:pt idx="6">
                  <c:v>50_2</c:v>
                </c:pt>
                <c:pt idx="7">
                  <c:v>50_3</c:v>
                </c:pt>
                <c:pt idx="8">
                  <c:v>50_4</c:v>
                </c:pt>
                <c:pt idx="10">
                  <c:v>6_1</c:v>
                </c:pt>
                <c:pt idx="11">
                  <c:v>6_2</c:v>
                </c:pt>
                <c:pt idx="12">
                  <c:v>6_3</c:v>
                </c:pt>
                <c:pt idx="13">
                  <c:v>6_4</c:v>
                </c:pt>
                <c:pt idx="15">
                  <c:v>15_1</c:v>
                </c:pt>
                <c:pt idx="16">
                  <c:v>15_2</c:v>
                </c:pt>
                <c:pt idx="17">
                  <c:v>15_3</c:v>
                </c:pt>
                <c:pt idx="18">
                  <c:v>15_4</c:v>
                </c:pt>
                <c:pt idx="20">
                  <c:v>37_1</c:v>
                </c:pt>
                <c:pt idx="21">
                  <c:v>37_2</c:v>
                </c:pt>
                <c:pt idx="22">
                  <c:v>37_3</c:v>
                </c:pt>
                <c:pt idx="23">
                  <c:v>37_4</c:v>
                </c:pt>
                <c:pt idx="25">
                  <c:v>1_1</c:v>
                </c:pt>
                <c:pt idx="26">
                  <c:v>1_2</c:v>
                </c:pt>
                <c:pt idx="27">
                  <c:v>1_3</c:v>
                </c:pt>
                <c:pt idx="28">
                  <c:v>1_4</c:v>
                </c:pt>
                <c:pt idx="30">
                  <c:v>17_1</c:v>
                </c:pt>
                <c:pt idx="31">
                  <c:v>17_2</c:v>
                </c:pt>
                <c:pt idx="32">
                  <c:v>17_3</c:v>
                </c:pt>
                <c:pt idx="33">
                  <c:v>17_4</c:v>
                </c:pt>
                <c:pt idx="35">
                  <c:v>25_1</c:v>
                </c:pt>
                <c:pt idx="36">
                  <c:v>25_2</c:v>
                </c:pt>
                <c:pt idx="37">
                  <c:v>25_3</c:v>
                </c:pt>
                <c:pt idx="38">
                  <c:v>25_4</c:v>
                </c:pt>
                <c:pt idx="40">
                  <c:v>8_1</c:v>
                </c:pt>
                <c:pt idx="41">
                  <c:v>8_2</c:v>
                </c:pt>
                <c:pt idx="42">
                  <c:v>8_3</c:v>
                </c:pt>
                <c:pt idx="43">
                  <c:v>8_4</c:v>
                </c:pt>
              </c:strCache>
            </c:strRef>
          </c:cat>
          <c:val>
            <c:numRef>
              <c:f>'labels data'!$E$51:$E$94</c:f>
              <c:numCache>
                <c:formatCode>General</c:formatCode>
                <c:ptCount val="44"/>
                <c:pt idx="0">
                  <c:v>2.5225075E-2</c:v>
                </c:pt>
                <c:pt idx="1">
                  <c:v>1.1897715999999999E-2</c:v>
                </c:pt>
                <c:pt idx="2">
                  <c:v>6.8773E-5</c:v>
                </c:pt>
                <c:pt idx="3">
                  <c:v>1.3962999999999999E-4</c:v>
                </c:pt>
                <c:pt idx="4">
                  <c:v>0</c:v>
                </c:pt>
                <c:pt idx="5">
                  <c:v>2.2423469000000001E-2</c:v>
                </c:pt>
                <c:pt idx="6">
                  <c:v>1.9588872E-2</c:v>
                </c:pt>
                <c:pt idx="7">
                  <c:v>1.6588040000000001E-3</c:v>
                </c:pt>
                <c:pt idx="8">
                  <c:v>3.8710770000000001E-3</c:v>
                </c:pt>
                <c:pt idx="9">
                  <c:v>0</c:v>
                </c:pt>
                <c:pt idx="10">
                  <c:v>4.8104682000000003E-2</c:v>
                </c:pt>
                <c:pt idx="11">
                  <c:v>3.1766005E-2</c:v>
                </c:pt>
                <c:pt idx="12">
                  <c:v>9.7513899999999998E-4</c:v>
                </c:pt>
                <c:pt idx="13">
                  <c:v>2.4778970000000002E-3</c:v>
                </c:pt>
                <c:pt idx="14">
                  <c:v>0</c:v>
                </c:pt>
                <c:pt idx="15">
                  <c:v>2.8614249000000001E-2</c:v>
                </c:pt>
                <c:pt idx="16">
                  <c:v>1.6874673999999999E-2</c:v>
                </c:pt>
                <c:pt idx="17">
                  <c:v>1.7026039999999999E-3</c:v>
                </c:pt>
                <c:pt idx="18">
                  <c:v>3.9046110000000001E-3</c:v>
                </c:pt>
                <c:pt idx="19">
                  <c:v>0</c:v>
                </c:pt>
                <c:pt idx="20">
                  <c:v>3.6931290999999998E-2</c:v>
                </c:pt>
                <c:pt idx="21">
                  <c:v>2.6021741000000001E-2</c:v>
                </c:pt>
                <c:pt idx="22">
                  <c:v>3.2517100000000001E-3</c:v>
                </c:pt>
                <c:pt idx="23">
                  <c:v>7.3335730000000003E-3</c:v>
                </c:pt>
                <c:pt idx="24">
                  <c:v>0</c:v>
                </c:pt>
                <c:pt idx="25">
                  <c:v>3.4143501999999999E-2</c:v>
                </c:pt>
                <c:pt idx="26">
                  <c:v>2.0650541000000001E-2</c:v>
                </c:pt>
                <c:pt idx="27">
                  <c:v>1.0064099999999999E-3</c:v>
                </c:pt>
                <c:pt idx="28">
                  <c:v>4.7226220000000001E-3</c:v>
                </c:pt>
                <c:pt idx="29">
                  <c:v>0</c:v>
                </c:pt>
                <c:pt idx="30">
                  <c:v>3.3078859000000002E-2</c:v>
                </c:pt>
                <c:pt idx="31">
                  <c:v>2.3839097E-2</c:v>
                </c:pt>
                <c:pt idx="32">
                  <c:v>5.4111899999999995E-4</c:v>
                </c:pt>
                <c:pt idx="33">
                  <c:v>1.4928299999999999E-3</c:v>
                </c:pt>
                <c:pt idx="34">
                  <c:v>0</c:v>
                </c:pt>
                <c:pt idx="35">
                  <c:v>2.5187609E-2</c:v>
                </c:pt>
                <c:pt idx="36">
                  <c:v>2.1899724999999998E-2</c:v>
                </c:pt>
                <c:pt idx="37">
                  <c:v>1.793764E-3</c:v>
                </c:pt>
                <c:pt idx="38">
                  <c:v>4.3803820000000004E-3</c:v>
                </c:pt>
                <c:pt idx="39">
                  <c:v>0</c:v>
                </c:pt>
                <c:pt idx="40">
                  <c:v>2.0785001000000001E-2</c:v>
                </c:pt>
                <c:pt idx="41">
                  <c:v>1.4777917999999999E-2</c:v>
                </c:pt>
                <c:pt idx="42">
                  <c:v>6.5665099999999996E-4</c:v>
                </c:pt>
                <c:pt idx="43">
                  <c:v>2.0621400000000001E-3</c:v>
                </c:pt>
              </c:numCache>
            </c:numRef>
          </c:val>
          <c:extLst>
            <c:ext xmlns:c16="http://schemas.microsoft.com/office/drawing/2014/chart" uri="{C3380CC4-5D6E-409C-BE32-E72D297353CC}">
              <c16:uniqueId val="{00000002-79A2-46B2-A019-DF99F823C046}"/>
            </c:ext>
          </c:extLst>
        </c:ser>
        <c:ser>
          <c:idx val="3"/>
          <c:order val="3"/>
          <c:tx>
            <c:strRef>
              <c:f>'labels data'!$F$50</c:f>
              <c:strCache>
                <c:ptCount val="1"/>
                <c:pt idx="0">
                  <c:v>Generated - Inserted</c:v>
                </c:pt>
              </c:strCache>
            </c:strRef>
          </c:tx>
          <c:spPr>
            <a:solidFill>
              <a:schemeClr val="accent4"/>
            </a:solidFill>
            <a:ln>
              <a:noFill/>
            </a:ln>
            <a:effectLst/>
          </c:spPr>
          <c:invertIfNegative val="0"/>
          <c:cat>
            <c:strRef>
              <c:f>'labels data'!$B$51:$B$94</c:f>
              <c:strCache>
                <c:ptCount val="44"/>
                <c:pt idx="0">
                  <c:v>35_1</c:v>
                </c:pt>
                <c:pt idx="1">
                  <c:v>35_2</c:v>
                </c:pt>
                <c:pt idx="2">
                  <c:v>35_3</c:v>
                </c:pt>
                <c:pt idx="3">
                  <c:v>35_4</c:v>
                </c:pt>
                <c:pt idx="5">
                  <c:v>50_1</c:v>
                </c:pt>
                <c:pt idx="6">
                  <c:v>50_2</c:v>
                </c:pt>
                <c:pt idx="7">
                  <c:v>50_3</c:v>
                </c:pt>
                <c:pt idx="8">
                  <c:v>50_4</c:v>
                </c:pt>
                <c:pt idx="10">
                  <c:v>6_1</c:v>
                </c:pt>
                <c:pt idx="11">
                  <c:v>6_2</c:v>
                </c:pt>
                <c:pt idx="12">
                  <c:v>6_3</c:v>
                </c:pt>
                <c:pt idx="13">
                  <c:v>6_4</c:v>
                </c:pt>
                <c:pt idx="15">
                  <c:v>15_1</c:v>
                </c:pt>
                <c:pt idx="16">
                  <c:v>15_2</c:v>
                </c:pt>
                <c:pt idx="17">
                  <c:v>15_3</c:v>
                </c:pt>
                <c:pt idx="18">
                  <c:v>15_4</c:v>
                </c:pt>
                <c:pt idx="20">
                  <c:v>37_1</c:v>
                </c:pt>
                <c:pt idx="21">
                  <c:v>37_2</c:v>
                </c:pt>
                <c:pt idx="22">
                  <c:v>37_3</c:v>
                </c:pt>
                <c:pt idx="23">
                  <c:v>37_4</c:v>
                </c:pt>
                <c:pt idx="25">
                  <c:v>1_1</c:v>
                </c:pt>
                <c:pt idx="26">
                  <c:v>1_2</c:v>
                </c:pt>
                <c:pt idx="27">
                  <c:v>1_3</c:v>
                </c:pt>
                <c:pt idx="28">
                  <c:v>1_4</c:v>
                </c:pt>
                <c:pt idx="30">
                  <c:v>17_1</c:v>
                </c:pt>
                <c:pt idx="31">
                  <c:v>17_2</c:v>
                </c:pt>
                <c:pt idx="32">
                  <c:v>17_3</c:v>
                </c:pt>
                <c:pt idx="33">
                  <c:v>17_4</c:v>
                </c:pt>
                <c:pt idx="35">
                  <c:v>25_1</c:v>
                </c:pt>
                <c:pt idx="36">
                  <c:v>25_2</c:v>
                </c:pt>
                <c:pt idx="37">
                  <c:v>25_3</c:v>
                </c:pt>
                <c:pt idx="38">
                  <c:v>25_4</c:v>
                </c:pt>
                <c:pt idx="40">
                  <c:v>8_1</c:v>
                </c:pt>
                <c:pt idx="41">
                  <c:v>8_2</c:v>
                </c:pt>
                <c:pt idx="42">
                  <c:v>8_3</c:v>
                </c:pt>
                <c:pt idx="43">
                  <c:v>8_4</c:v>
                </c:pt>
              </c:strCache>
            </c:strRef>
          </c:cat>
          <c:val>
            <c:numRef>
              <c:f>'labels data'!$F$51:$F$94</c:f>
              <c:numCache>
                <c:formatCode>General</c:formatCode>
                <c:ptCount val="44"/>
                <c:pt idx="0">
                  <c:v>0.63788554500000005</c:v>
                </c:pt>
                <c:pt idx="1">
                  <c:v>0.63788554500000005</c:v>
                </c:pt>
                <c:pt idx="2">
                  <c:v>0.63200025000000004</c:v>
                </c:pt>
                <c:pt idx="3">
                  <c:v>0</c:v>
                </c:pt>
                <c:pt idx="4">
                  <c:v>0</c:v>
                </c:pt>
                <c:pt idx="5">
                  <c:v>0.64492967800000001</c:v>
                </c:pt>
                <c:pt idx="6">
                  <c:v>0.64492967800000001</c:v>
                </c:pt>
                <c:pt idx="7">
                  <c:v>0.63233152100000001</c:v>
                </c:pt>
                <c:pt idx="8">
                  <c:v>0</c:v>
                </c:pt>
                <c:pt idx="9">
                  <c:v>0</c:v>
                </c:pt>
                <c:pt idx="10">
                  <c:v>0.65962347200000004</c:v>
                </c:pt>
                <c:pt idx="11">
                  <c:v>0.65962347200000004</c:v>
                </c:pt>
                <c:pt idx="12">
                  <c:v>0.64203749300000001</c:v>
                </c:pt>
                <c:pt idx="13">
                  <c:v>0</c:v>
                </c:pt>
                <c:pt idx="14">
                  <c:v>0</c:v>
                </c:pt>
                <c:pt idx="15">
                  <c:v>0.588654593</c:v>
                </c:pt>
                <c:pt idx="16">
                  <c:v>0.588654593</c:v>
                </c:pt>
                <c:pt idx="17">
                  <c:v>0.57142415800000002</c:v>
                </c:pt>
                <c:pt idx="18">
                  <c:v>0</c:v>
                </c:pt>
                <c:pt idx="19">
                  <c:v>0</c:v>
                </c:pt>
                <c:pt idx="20">
                  <c:v>0.63518466600000001</c:v>
                </c:pt>
                <c:pt idx="21">
                  <c:v>0.63518466600000001</c:v>
                </c:pt>
                <c:pt idx="22">
                  <c:v>0.62264939699999999</c:v>
                </c:pt>
                <c:pt idx="23">
                  <c:v>0</c:v>
                </c:pt>
                <c:pt idx="24">
                  <c:v>0</c:v>
                </c:pt>
                <c:pt idx="25">
                  <c:v>0.64630580900000001</c:v>
                </c:pt>
                <c:pt idx="26">
                  <c:v>0.64630580900000001</c:v>
                </c:pt>
                <c:pt idx="27">
                  <c:v>0.63108051200000004</c:v>
                </c:pt>
                <c:pt idx="28">
                  <c:v>0</c:v>
                </c:pt>
                <c:pt idx="29">
                  <c:v>0</c:v>
                </c:pt>
                <c:pt idx="30">
                  <c:v>0.66892832800000002</c:v>
                </c:pt>
                <c:pt idx="31">
                  <c:v>0.66892832800000002</c:v>
                </c:pt>
                <c:pt idx="32">
                  <c:v>0.65455866600000001</c:v>
                </c:pt>
                <c:pt idx="33">
                  <c:v>0</c:v>
                </c:pt>
                <c:pt idx="34">
                  <c:v>0</c:v>
                </c:pt>
                <c:pt idx="35">
                  <c:v>0.64521677200000005</c:v>
                </c:pt>
                <c:pt idx="36">
                  <c:v>0.64521677200000005</c:v>
                </c:pt>
                <c:pt idx="37">
                  <c:v>0.62869820300000001</c:v>
                </c:pt>
                <c:pt idx="38">
                  <c:v>0</c:v>
                </c:pt>
                <c:pt idx="39">
                  <c:v>0</c:v>
                </c:pt>
                <c:pt idx="40">
                  <c:v>0.65631474099999998</c:v>
                </c:pt>
                <c:pt idx="41">
                  <c:v>0.65631474099999998</c:v>
                </c:pt>
                <c:pt idx="42">
                  <c:v>0.64635331399999996</c:v>
                </c:pt>
                <c:pt idx="43">
                  <c:v>0</c:v>
                </c:pt>
              </c:numCache>
            </c:numRef>
          </c:val>
          <c:extLst>
            <c:ext xmlns:c16="http://schemas.microsoft.com/office/drawing/2014/chart" uri="{C3380CC4-5D6E-409C-BE32-E72D297353CC}">
              <c16:uniqueId val="{00000003-79A2-46B2-A019-DF99F823C046}"/>
            </c:ext>
          </c:extLst>
        </c:ser>
        <c:dLbls>
          <c:showLegendKey val="0"/>
          <c:showVal val="0"/>
          <c:showCatName val="0"/>
          <c:showSerName val="0"/>
          <c:showPercent val="0"/>
          <c:showBubbleSize val="0"/>
        </c:dLbls>
        <c:gapWidth val="12"/>
        <c:overlap val="100"/>
        <c:axId val="1329057424"/>
        <c:axId val="1329051184"/>
      </c:barChart>
      <c:catAx>
        <c:axId val="132905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051184"/>
        <c:crosses val="autoZero"/>
        <c:auto val="1"/>
        <c:lblAlgn val="ctr"/>
        <c:lblOffset val="100"/>
        <c:noMultiLvlLbl val="0"/>
      </c:catAx>
      <c:valAx>
        <c:axId val="1329051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057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6.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chart" Target="../charts/chart21.xml"/><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chart" Target="../charts/chart20.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chart" Target="../charts/chart19.xml"/><Relationship Id="rId5" Type="http://schemas.openxmlformats.org/officeDocument/2006/relationships/chart" Target="../charts/chart13.xml"/><Relationship Id="rId10" Type="http://schemas.openxmlformats.org/officeDocument/2006/relationships/chart" Target="../charts/chart18.xml"/><Relationship Id="rId4" Type="http://schemas.openxmlformats.org/officeDocument/2006/relationships/chart" Target="../charts/chart12.xml"/><Relationship Id="rId9" Type="http://schemas.openxmlformats.org/officeDocument/2006/relationships/chart" Target="../charts/chart17.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2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5" Type="http://schemas.openxmlformats.org/officeDocument/2006/relationships/chart" Target="../charts/chart27.xml"/><Relationship Id="rId4" Type="http://schemas.openxmlformats.org/officeDocument/2006/relationships/chart" Target="../charts/chart26.xml"/></Relationships>
</file>

<file path=xl/drawings/_rels/drawing5.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16</xdr:col>
      <xdr:colOff>540</xdr:colOff>
      <xdr:row>95</xdr:row>
      <xdr:rowOff>127502</xdr:rowOff>
    </xdr:from>
    <xdr:to>
      <xdr:col>26</xdr:col>
      <xdr:colOff>1288039</xdr:colOff>
      <xdr:row>118</xdr:row>
      <xdr:rowOff>21646</xdr:rowOff>
    </xdr:to>
    <xdr:graphicFrame macro="">
      <xdr:nvGraphicFramePr>
        <xdr:cNvPr id="2" name="Chart 1">
          <a:extLst>
            <a:ext uri="{FF2B5EF4-FFF2-40B4-BE49-F238E27FC236}">
              <a16:creationId xmlns:a16="http://schemas.microsoft.com/office/drawing/2014/main" id="{EE82377D-B90D-FB6B-5F1F-B51E96EE74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345974</xdr:colOff>
      <xdr:row>66</xdr:row>
      <xdr:rowOff>4461</xdr:rowOff>
    </xdr:from>
    <xdr:to>
      <xdr:col>15</xdr:col>
      <xdr:colOff>1579550</xdr:colOff>
      <xdr:row>86</xdr:row>
      <xdr:rowOff>25467</xdr:rowOff>
    </xdr:to>
    <xdr:graphicFrame macro="">
      <xdr:nvGraphicFramePr>
        <xdr:cNvPr id="4" name="Chart 3">
          <a:extLst>
            <a:ext uri="{FF2B5EF4-FFF2-40B4-BE49-F238E27FC236}">
              <a16:creationId xmlns:a16="http://schemas.microsoft.com/office/drawing/2014/main" id="{7F37FECF-4055-4872-8E04-87A73E7A29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346620</xdr:colOff>
      <xdr:row>87</xdr:row>
      <xdr:rowOff>123090</xdr:rowOff>
    </xdr:from>
    <xdr:to>
      <xdr:col>5</xdr:col>
      <xdr:colOff>820597</xdr:colOff>
      <xdr:row>105</xdr:row>
      <xdr:rowOff>78867</xdr:rowOff>
    </xdr:to>
    <xdr:graphicFrame macro="">
      <xdr:nvGraphicFramePr>
        <xdr:cNvPr id="5" name="Chart 4">
          <a:extLst>
            <a:ext uri="{FF2B5EF4-FFF2-40B4-BE49-F238E27FC236}">
              <a16:creationId xmlns:a16="http://schemas.microsoft.com/office/drawing/2014/main" id="{E8BEADF9-E8FA-49CA-8DDE-1AFE6A24FD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315005</xdr:colOff>
      <xdr:row>105</xdr:row>
      <xdr:rowOff>71179</xdr:rowOff>
    </xdr:from>
    <xdr:to>
      <xdr:col>5</xdr:col>
      <xdr:colOff>773402</xdr:colOff>
      <xdr:row>120</xdr:row>
      <xdr:rowOff>58910</xdr:rowOff>
    </xdr:to>
    <xdr:graphicFrame macro="">
      <xdr:nvGraphicFramePr>
        <xdr:cNvPr id="6" name="Chart 5">
          <a:extLst>
            <a:ext uri="{FF2B5EF4-FFF2-40B4-BE49-F238E27FC236}">
              <a16:creationId xmlns:a16="http://schemas.microsoft.com/office/drawing/2014/main" id="{5291508F-1E70-4113-997B-0D61CC353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279912</xdr:colOff>
      <xdr:row>125</xdr:row>
      <xdr:rowOff>488609</xdr:rowOff>
    </xdr:from>
    <xdr:to>
      <xdr:col>5</xdr:col>
      <xdr:colOff>733232</xdr:colOff>
      <xdr:row>127</xdr:row>
      <xdr:rowOff>3053230</xdr:rowOff>
    </xdr:to>
    <xdr:graphicFrame macro="">
      <xdr:nvGraphicFramePr>
        <xdr:cNvPr id="7" name="Chart 6">
          <a:extLst>
            <a:ext uri="{FF2B5EF4-FFF2-40B4-BE49-F238E27FC236}">
              <a16:creationId xmlns:a16="http://schemas.microsoft.com/office/drawing/2014/main" id="{7EB4DFB5-5128-4967-9CEE-96DABE8E1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29422</xdr:colOff>
      <xdr:row>127</xdr:row>
      <xdr:rowOff>3266875</xdr:rowOff>
    </xdr:from>
    <xdr:to>
      <xdr:col>5</xdr:col>
      <xdr:colOff>558967</xdr:colOff>
      <xdr:row>148</xdr:row>
      <xdr:rowOff>67263</xdr:rowOff>
    </xdr:to>
    <xdr:graphicFrame macro="">
      <xdr:nvGraphicFramePr>
        <xdr:cNvPr id="8" name="Chart 7">
          <a:extLst>
            <a:ext uri="{FF2B5EF4-FFF2-40B4-BE49-F238E27FC236}">
              <a16:creationId xmlns:a16="http://schemas.microsoft.com/office/drawing/2014/main" id="{0B9D05FC-8973-436E-814C-C1354A588F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461192</xdr:colOff>
      <xdr:row>179</xdr:row>
      <xdr:rowOff>138927</xdr:rowOff>
    </xdr:from>
    <xdr:to>
      <xdr:col>8</xdr:col>
      <xdr:colOff>198010</xdr:colOff>
      <xdr:row>198</xdr:row>
      <xdr:rowOff>87485</xdr:rowOff>
    </xdr:to>
    <xdr:pic>
      <xdr:nvPicPr>
        <xdr:cNvPr id="9" name="Picture 8">
          <a:extLst>
            <a:ext uri="{FF2B5EF4-FFF2-40B4-BE49-F238E27FC236}">
              <a16:creationId xmlns:a16="http://schemas.microsoft.com/office/drawing/2014/main" id="{19C43C26-21B8-3EEC-EA23-A4D3607A8518}"/>
            </a:ext>
          </a:extLst>
        </xdr:cNvPr>
        <xdr:cNvPicPr>
          <a:picLocks noChangeAspect="1"/>
        </xdr:cNvPicPr>
      </xdr:nvPicPr>
      <xdr:blipFill>
        <a:blip xmlns:r="http://schemas.openxmlformats.org/officeDocument/2006/relationships" r:embed="rId7"/>
        <a:stretch>
          <a:fillRect/>
        </a:stretch>
      </xdr:blipFill>
      <xdr:spPr>
        <a:xfrm>
          <a:off x="1309783" y="37000678"/>
          <a:ext cx="6378342" cy="3403537"/>
        </a:xfrm>
        <a:prstGeom prst="rect">
          <a:avLst/>
        </a:prstGeom>
      </xdr:spPr>
    </xdr:pic>
    <xdr:clientData/>
  </xdr:twoCellAnchor>
  <xdr:twoCellAnchor editAs="oneCell">
    <xdr:from>
      <xdr:col>1</xdr:col>
      <xdr:colOff>0</xdr:colOff>
      <xdr:row>199</xdr:row>
      <xdr:rowOff>0</xdr:rowOff>
    </xdr:from>
    <xdr:to>
      <xdr:col>9</xdr:col>
      <xdr:colOff>532425</xdr:colOff>
      <xdr:row>222</xdr:row>
      <xdr:rowOff>34571</xdr:rowOff>
    </xdr:to>
    <xdr:pic>
      <xdr:nvPicPr>
        <xdr:cNvPr id="11" name="Picture 10">
          <a:extLst>
            <a:ext uri="{FF2B5EF4-FFF2-40B4-BE49-F238E27FC236}">
              <a16:creationId xmlns:a16="http://schemas.microsoft.com/office/drawing/2014/main" id="{8FFD78B8-1C98-8020-E85E-24E8B8C283A6}"/>
            </a:ext>
          </a:extLst>
        </xdr:cNvPr>
        <xdr:cNvPicPr>
          <a:picLocks noChangeAspect="1"/>
        </xdr:cNvPicPr>
      </xdr:nvPicPr>
      <xdr:blipFill>
        <a:blip xmlns:r="http://schemas.openxmlformats.org/officeDocument/2006/relationships" r:embed="rId8"/>
        <a:stretch>
          <a:fillRect/>
        </a:stretch>
      </xdr:blipFill>
      <xdr:spPr>
        <a:xfrm>
          <a:off x="854955" y="40268946"/>
          <a:ext cx="7934383" cy="4257706"/>
        </a:xfrm>
        <a:prstGeom prst="rect">
          <a:avLst/>
        </a:prstGeom>
      </xdr:spPr>
    </xdr:pic>
    <xdr:clientData/>
  </xdr:twoCellAnchor>
  <xdr:twoCellAnchor editAs="oneCell">
    <xdr:from>
      <xdr:col>1</xdr:col>
      <xdr:colOff>70908</xdr:colOff>
      <xdr:row>156</xdr:row>
      <xdr:rowOff>100512</xdr:rowOff>
    </xdr:from>
    <xdr:to>
      <xdr:col>9</xdr:col>
      <xdr:colOff>549462</xdr:colOff>
      <xdr:row>179</xdr:row>
      <xdr:rowOff>167217</xdr:rowOff>
    </xdr:to>
    <xdr:pic>
      <xdr:nvPicPr>
        <xdr:cNvPr id="13" name="Picture 12">
          <a:extLst>
            <a:ext uri="{FF2B5EF4-FFF2-40B4-BE49-F238E27FC236}">
              <a16:creationId xmlns:a16="http://schemas.microsoft.com/office/drawing/2014/main" id="{4C78C5A9-A708-069C-D065-4A41BBC06582}"/>
            </a:ext>
          </a:extLst>
        </xdr:cNvPr>
        <xdr:cNvPicPr>
          <a:picLocks noChangeAspect="1"/>
        </xdr:cNvPicPr>
      </xdr:nvPicPr>
      <xdr:blipFill>
        <a:blip xmlns:r="http://schemas.openxmlformats.org/officeDocument/2006/relationships" r:embed="rId9"/>
        <a:stretch>
          <a:fillRect/>
        </a:stretch>
      </xdr:blipFill>
      <xdr:spPr>
        <a:xfrm>
          <a:off x="919499" y="32779921"/>
          <a:ext cx="7890736" cy="4249044"/>
        </a:xfrm>
        <a:prstGeom prst="rect">
          <a:avLst/>
        </a:prstGeom>
      </xdr:spPr>
    </xdr:pic>
    <xdr:clientData/>
  </xdr:twoCellAnchor>
  <xdr:twoCellAnchor editAs="oneCell">
    <xdr:from>
      <xdr:col>9</xdr:col>
      <xdr:colOff>685800</xdr:colOff>
      <xdr:row>197</xdr:row>
      <xdr:rowOff>38100</xdr:rowOff>
    </xdr:from>
    <xdr:to>
      <xdr:col>19</xdr:col>
      <xdr:colOff>695412</xdr:colOff>
      <xdr:row>221</xdr:row>
      <xdr:rowOff>66708</xdr:rowOff>
    </xdr:to>
    <xdr:pic>
      <xdr:nvPicPr>
        <xdr:cNvPr id="16" name="Picture 15">
          <a:extLst>
            <a:ext uri="{FF2B5EF4-FFF2-40B4-BE49-F238E27FC236}">
              <a16:creationId xmlns:a16="http://schemas.microsoft.com/office/drawing/2014/main" id="{44999E82-6DAA-9B42-A92F-15E1043B365E}"/>
            </a:ext>
          </a:extLst>
        </xdr:cNvPr>
        <xdr:cNvPicPr>
          <a:picLocks noChangeAspect="1"/>
        </xdr:cNvPicPr>
      </xdr:nvPicPr>
      <xdr:blipFill>
        <a:blip xmlns:r="http://schemas.openxmlformats.org/officeDocument/2006/relationships" r:embed="rId10"/>
        <a:stretch>
          <a:fillRect/>
        </a:stretch>
      </xdr:blipFill>
      <xdr:spPr>
        <a:xfrm>
          <a:off x="8953500" y="39423976"/>
          <a:ext cx="12020638" cy="4372007"/>
        </a:xfrm>
        <a:prstGeom prst="rect">
          <a:avLst/>
        </a:prstGeom>
      </xdr:spPr>
    </xdr:pic>
    <xdr:clientData/>
  </xdr:twoCellAnchor>
  <xdr:twoCellAnchor editAs="oneCell">
    <xdr:from>
      <xdr:col>9</xdr:col>
      <xdr:colOff>432955</xdr:colOff>
      <xdr:row>221</xdr:row>
      <xdr:rowOff>86589</xdr:rowOff>
    </xdr:from>
    <xdr:to>
      <xdr:col>19</xdr:col>
      <xdr:colOff>494236</xdr:colOff>
      <xdr:row>245</xdr:row>
      <xdr:rowOff>78411</xdr:rowOff>
    </xdr:to>
    <xdr:pic>
      <xdr:nvPicPr>
        <xdr:cNvPr id="17" name="Picture 16">
          <a:extLst>
            <a:ext uri="{FF2B5EF4-FFF2-40B4-BE49-F238E27FC236}">
              <a16:creationId xmlns:a16="http://schemas.microsoft.com/office/drawing/2014/main" id="{9F805CEA-A9FB-EE3A-2647-49C26DF10189}"/>
            </a:ext>
          </a:extLst>
        </xdr:cNvPr>
        <xdr:cNvPicPr>
          <a:picLocks noChangeAspect="1"/>
        </xdr:cNvPicPr>
      </xdr:nvPicPr>
      <xdr:blipFill>
        <a:blip xmlns:r="http://schemas.openxmlformats.org/officeDocument/2006/relationships" r:embed="rId11"/>
        <a:stretch>
          <a:fillRect/>
        </a:stretch>
      </xdr:blipFill>
      <xdr:spPr>
        <a:xfrm>
          <a:off x="8673525" y="45647841"/>
          <a:ext cx="12025256" cy="4502760"/>
        </a:xfrm>
        <a:prstGeom prst="rect">
          <a:avLst/>
        </a:prstGeom>
      </xdr:spPr>
    </xdr:pic>
    <xdr:clientData/>
  </xdr:twoCellAnchor>
  <xdr:twoCellAnchor editAs="oneCell">
    <xdr:from>
      <xdr:col>27</xdr:col>
      <xdr:colOff>38100</xdr:colOff>
      <xdr:row>94</xdr:row>
      <xdr:rowOff>76200</xdr:rowOff>
    </xdr:from>
    <xdr:to>
      <xdr:col>34</xdr:col>
      <xdr:colOff>505754</xdr:colOff>
      <xdr:row>118</xdr:row>
      <xdr:rowOff>76232</xdr:rowOff>
    </xdr:to>
    <xdr:pic>
      <xdr:nvPicPr>
        <xdr:cNvPr id="18" name="Picture 17">
          <a:extLst>
            <a:ext uri="{FF2B5EF4-FFF2-40B4-BE49-F238E27FC236}">
              <a16:creationId xmlns:a16="http://schemas.microsoft.com/office/drawing/2014/main" id="{B1B18B69-7282-DB07-9188-A6EF91F56C27}"/>
            </a:ext>
          </a:extLst>
        </xdr:cNvPr>
        <xdr:cNvPicPr>
          <a:picLocks noChangeAspect="1"/>
        </xdr:cNvPicPr>
      </xdr:nvPicPr>
      <xdr:blipFill>
        <a:blip xmlns:r="http://schemas.openxmlformats.org/officeDocument/2006/relationships" r:embed="rId11"/>
        <a:stretch>
          <a:fillRect/>
        </a:stretch>
      </xdr:blipFill>
      <xdr:spPr>
        <a:xfrm>
          <a:off x="30632400" y="17449800"/>
          <a:ext cx="12077788" cy="4343432"/>
        </a:xfrm>
        <a:prstGeom prst="rect">
          <a:avLst/>
        </a:prstGeom>
      </xdr:spPr>
    </xdr:pic>
    <xdr:clientData/>
  </xdr:twoCellAnchor>
  <xdr:twoCellAnchor>
    <xdr:from>
      <xdr:col>5</xdr:col>
      <xdr:colOff>827171</xdr:colOff>
      <xdr:row>125</xdr:row>
      <xdr:rowOff>501315</xdr:rowOff>
    </xdr:from>
    <xdr:to>
      <xdr:col>12</xdr:col>
      <xdr:colOff>199615</xdr:colOff>
      <xdr:row>127</xdr:row>
      <xdr:rowOff>3032960</xdr:rowOff>
    </xdr:to>
    <xdr:graphicFrame macro="">
      <xdr:nvGraphicFramePr>
        <xdr:cNvPr id="19" name="Chart 18">
          <a:extLst>
            <a:ext uri="{FF2B5EF4-FFF2-40B4-BE49-F238E27FC236}">
              <a16:creationId xmlns:a16="http://schemas.microsoft.com/office/drawing/2014/main" id="{F2352E5B-1235-4A5F-8927-2A1928F74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2581777</xdr:colOff>
      <xdr:row>23</xdr:row>
      <xdr:rowOff>47748</xdr:rowOff>
    </xdr:from>
    <xdr:to>
      <xdr:col>35</xdr:col>
      <xdr:colOff>14412</xdr:colOff>
      <xdr:row>44</xdr:row>
      <xdr:rowOff>137861</xdr:rowOff>
    </xdr:to>
    <xdr:graphicFrame macro="">
      <xdr:nvGraphicFramePr>
        <xdr:cNvPr id="21" name="Chart 20">
          <a:extLst>
            <a:ext uri="{FF2B5EF4-FFF2-40B4-BE49-F238E27FC236}">
              <a16:creationId xmlns:a16="http://schemas.microsoft.com/office/drawing/2014/main" id="{EA9089AB-55B4-3D55-EA3D-4E95127B84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35</xdr:col>
      <xdr:colOff>169194</xdr:colOff>
      <xdr:row>21</xdr:row>
      <xdr:rowOff>175459</xdr:rowOff>
    </xdr:from>
    <xdr:to>
      <xdr:col>43</xdr:col>
      <xdr:colOff>1589510</xdr:colOff>
      <xdr:row>46</xdr:row>
      <xdr:rowOff>147168</xdr:rowOff>
    </xdr:to>
    <xdr:pic>
      <xdr:nvPicPr>
        <xdr:cNvPr id="22" name="Picture 21">
          <a:extLst>
            <a:ext uri="{FF2B5EF4-FFF2-40B4-BE49-F238E27FC236}">
              <a16:creationId xmlns:a16="http://schemas.microsoft.com/office/drawing/2014/main" id="{82D30260-F174-000A-8C4D-03D6141681E7}"/>
            </a:ext>
          </a:extLst>
        </xdr:cNvPr>
        <xdr:cNvPicPr>
          <a:picLocks noChangeAspect="1"/>
        </xdr:cNvPicPr>
      </xdr:nvPicPr>
      <xdr:blipFill>
        <a:blip xmlns:r="http://schemas.openxmlformats.org/officeDocument/2006/relationships" r:embed="rId14"/>
        <a:stretch>
          <a:fillRect/>
        </a:stretch>
      </xdr:blipFill>
      <xdr:spPr>
        <a:xfrm>
          <a:off x="43188356" y="3991726"/>
          <a:ext cx="11973013" cy="4514883"/>
        </a:xfrm>
        <a:prstGeom prst="rect">
          <a:avLst/>
        </a:prstGeom>
      </xdr:spPr>
    </xdr:pic>
    <xdr:clientData/>
  </xdr:twoCellAnchor>
  <xdr:twoCellAnchor editAs="oneCell">
    <xdr:from>
      <xdr:col>0</xdr:col>
      <xdr:colOff>299576</xdr:colOff>
      <xdr:row>244</xdr:row>
      <xdr:rowOff>145947</xdr:rowOff>
    </xdr:from>
    <xdr:to>
      <xdr:col>13</xdr:col>
      <xdr:colOff>452248</xdr:colOff>
      <xdr:row>269</xdr:row>
      <xdr:rowOff>115027</xdr:rowOff>
    </xdr:to>
    <xdr:pic>
      <xdr:nvPicPr>
        <xdr:cNvPr id="24" name="Picture 23">
          <a:extLst>
            <a:ext uri="{FF2B5EF4-FFF2-40B4-BE49-F238E27FC236}">
              <a16:creationId xmlns:a16="http://schemas.microsoft.com/office/drawing/2014/main" id="{968995FD-B23F-45F7-96D7-425733816717}"/>
            </a:ext>
          </a:extLst>
        </xdr:cNvPr>
        <xdr:cNvPicPr>
          <a:picLocks noChangeAspect="1"/>
        </xdr:cNvPicPr>
      </xdr:nvPicPr>
      <xdr:blipFill>
        <a:blip xmlns:r="http://schemas.openxmlformats.org/officeDocument/2006/relationships" r:embed="rId14"/>
        <a:stretch>
          <a:fillRect/>
        </a:stretch>
      </xdr:blipFill>
      <xdr:spPr>
        <a:xfrm>
          <a:off x="299576" y="51097016"/>
          <a:ext cx="11959064" cy="45779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31</xdr:col>
      <xdr:colOff>755</xdr:colOff>
      <xdr:row>53</xdr:row>
      <xdr:rowOff>57147</xdr:rowOff>
    </xdr:from>
    <xdr:to>
      <xdr:col>35</xdr:col>
      <xdr:colOff>0</xdr:colOff>
      <xdr:row>68</xdr:row>
      <xdr:rowOff>78918</xdr:rowOff>
    </xdr:to>
    <xdr:graphicFrame macro="">
      <xdr:nvGraphicFramePr>
        <xdr:cNvPr id="10" name="Chart 9">
          <a:extLst>
            <a:ext uri="{FF2B5EF4-FFF2-40B4-BE49-F238E27FC236}">
              <a16:creationId xmlns:a16="http://schemas.microsoft.com/office/drawing/2014/main" id="{25C2EB0D-33FA-8853-A0B6-3F9D77A1E3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53672</xdr:colOff>
      <xdr:row>69</xdr:row>
      <xdr:rowOff>125185</xdr:rowOff>
    </xdr:from>
    <xdr:to>
      <xdr:col>35</xdr:col>
      <xdr:colOff>0</xdr:colOff>
      <xdr:row>84</xdr:row>
      <xdr:rowOff>146957</xdr:rowOff>
    </xdr:to>
    <xdr:graphicFrame macro="">
      <xdr:nvGraphicFramePr>
        <xdr:cNvPr id="11" name="Chart 10">
          <a:extLst>
            <a:ext uri="{FF2B5EF4-FFF2-40B4-BE49-F238E27FC236}">
              <a16:creationId xmlns:a16="http://schemas.microsoft.com/office/drawing/2014/main" id="{C41C776A-A53D-2CA7-C863-A85E4B3EB0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1199596</xdr:colOff>
      <xdr:row>116</xdr:row>
      <xdr:rowOff>117337</xdr:rowOff>
    </xdr:from>
    <xdr:to>
      <xdr:col>36</xdr:col>
      <xdr:colOff>1049130</xdr:colOff>
      <xdr:row>157</xdr:row>
      <xdr:rowOff>69022</xdr:rowOff>
    </xdr:to>
    <xdr:graphicFrame macro="">
      <xdr:nvGraphicFramePr>
        <xdr:cNvPr id="6" name="Chart 5">
          <a:extLst>
            <a:ext uri="{FF2B5EF4-FFF2-40B4-BE49-F238E27FC236}">
              <a16:creationId xmlns:a16="http://schemas.microsoft.com/office/drawing/2014/main" id="{D0589432-14CC-2364-78D3-F56EB919B4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923509</xdr:colOff>
      <xdr:row>48</xdr:row>
      <xdr:rowOff>174485</xdr:rowOff>
    </xdr:from>
    <xdr:to>
      <xdr:col>44</xdr:col>
      <xdr:colOff>1000814</xdr:colOff>
      <xdr:row>69</xdr:row>
      <xdr:rowOff>96630</xdr:rowOff>
    </xdr:to>
    <xdr:graphicFrame macro="">
      <xdr:nvGraphicFramePr>
        <xdr:cNvPr id="9" name="Chart 8">
          <a:extLst>
            <a:ext uri="{FF2B5EF4-FFF2-40B4-BE49-F238E27FC236}">
              <a16:creationId xmlns:a16="http://schemas.microsoft.com/office/drawing/2014/main" id="{E7F310B3-7DD2-D138-A09C-0182BCCA31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38</xdr:col>
      <xdr:colOff>1061554</xdr:colOff>
      <xdr:row>70</xdr:row>
      <xdr:rowOff>36443</xdr:rowOff>
    </xdr:from>
    <xdr:to>
      <xdr:col>44</xdr:col>
      <xdr:colOff>983426</xdr:colOff>
      <xdr:row>85</xdr:row>
      <xdr:rowOff>87795</xdr:rowOff>
    </xdr:to>
    <xdr:graphicFrame macro="">
      <xdr:nvGraphicFramePr>
        <xdr:cNvPr id="12" name="Chart 11">
          <a:extLst>
            <a:ext uri="{FF2B5EF4-FFF2-40B4-BE49-F238E27FC236}">
              <a16:creationId xmlns:a16="http://schemas.microsoft.com/office/drawing/2014/main" id="{621896C0-22EE-A08C-9FCB-0FE09EE81F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48</xdr:col>
      <xdr:colOff>936127</xdr:colOff>
      <xdr:row>64</xdr:row>
      <xdr:rowOff>165050</xdr:rowOff>
    </xdr:from>
    <xdr:to>
      <xdr:col>54</xdr:col>
      <xdr:colOff>1162345</xdr:colOff>
      <xdr:row>80</xdr:row>
      <xdr:rowOff>50750</xdr:rowOff>
    </xdr:to>
    <xdr:graphicFrame macro="">
      <xdr:nvGraphicFramePr>
        <xdr:cNvPr id="20" name="Chart 19">
          <a:extLst>
            <a:ext uri="{FF2B5EF4-FFF2-40B4-BE49-F238E27FC236}">
              <a16:creationId xmlns:a16="http://schemas.microsoft.com/office/drawing/2014/main" id="{884158E1-3E9D-60E9-018B-E7A181FFF5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48</xdr:col>
      <xdr:colOff>988217</xdr:colOff>
      <xdr:row>48</xdr:row>
      <xdr:rowOff>157609</xdr:rowOff>
    </xdr:from>
    <xdr:to>
      <xdr:col>54</xdr:col>
      <xdr:colOff>1214435</xdr:colOff>
      <xdr:row>64</xdr:row>
      <xdr:rowOff>43309</xdr:rowOff>
    </xdr:to>
    <xdr:graphicFrame macro="">
      <xdr:nvGraphicFramePr>
        <xdr:cNvPr id="21" name="Chart 20">
          <a:extLst>
            <a:ext uri="{FF2B5EF4-FFF2-40B4-BE49-F238E27FC236}">
              <a16:creationId xmlns:a16="http://schemas.microsoft.com/office/drawing/2014/main" id="{7915FF49-98E4-1E94-ABD8-49FD357361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38</xdr:col>
      <xdr:colOff>178594</xdr:colOff>
      <xdr:row>118</xdr:row>
      <xdr:rowOff>38099</xdr:rowOff>
    </xdr:from>
    <xdr:to>
      <xdr:col>46</xdr:col>
      <xdr:colOff>165099</xdr:colOff>
      <xdr:row>155</xdr:row>
      <xdr:rowOff>47624</xdr:rowOff>
    </xdr:to>
    <xdr:graphicFrame macro="">
      <xdr:nvGraphicFramePr>
        <xdr:cNvPr id="22" name="Chart 21">
          <a:extLst>
            <a:ext uri="{FF2B5EF4-FFF2-40B4-BE49-F238E27FC236}">
              <a16:creationId xmlns:a16="http://schemas.microsoft.com/office/drawing/2014/main" id="{135C8AF3-258B-A597-B3DE-9965830CFD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46</xdr:col>
      <xdr:colOff>1014350</xdr:colOff>
      <xdr:row>117</xdr:row>
      <xdr:rowOff>128277</xdr:rowOff>
    </xdr:from>
    <xdr:to>
      <xdr:col>56</xdr:col>
      <xdr:colOff>988217</xdr:colOff>
      <xdr:row>155</xdr:row>
      <xdr:rowOff>59531</xdr:rowOff>
    </xdr:to>
    <xdr:graphicFrame macro="">
      <xdr:nvGraphicFramePr>
        <xdr:cNvPr id="23" name="Chart 22">
          <a:extLst>
            <a:ext uri="{FF2B5EF4-FFF2-40B4-BE49-F238E27FC236}">
              <a16:creationId xmlns:a16="http://schemas.microsoft.com/office/drawing/2014/main" id="{7B8717D3-68D9-A765-71B3-492848CF42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591206</xdr:colOff>
      <xdr:row>116</xdr:row>
      <xdr:rowOff>41057</xdr:rowOff>
    </xdr:from>
    <xdr:to>
      <xdr:col>29</xdr:col>
      <xdr:colOff>459826</xdr:colOff>
      <xdr:row>156</xdr:row>
      <xdr:rowOff>98534</xdr:rowOff>
    </xdr:to>
    <xdr:graphicFrame macro="">
      <xdr:nvGraphicFramePr>
        <xdr:cNvPr id="24" name="Chart 23">
          <a:extLst>
            <a:ext uri="{FF2B5EF4-FFF2-40B4-BE49-F238E27FC236}">
              <a16:creationId xmlns:a16="http://schemas.microsoft.com/office/drawing/2014/main" id="{ACC3BB95-8167-5923-6958-F9F7E4D58C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48</xdr:col>
      <xdr:colOff>390984</xdr:colOff>
      <xdr:row>24</xdr:row>
      <xdr:rowOff>26423</xdr:rowOff>
    </xdr:from>
    <xdr:to>
      <xdr:col>53</xdr:col>
      <xdr:colOff>415565</xdr:colOff>
      <xdr:row>39</xdr:row>
      <xdr:rowOff>4300</xdr:rowOff>
    </xdr:to>
    <xdr:graphicFrame macro="">
      <xdr:nvGraphicFramePr>
        <xdr:cNvPr id="26" name="Chart 25">
          <a:extLst>
            <a:ext uri="{FF2B5EF4-FFF2-40B4-BE49-F238E27FC236}">
              <a16:creationId xmlns:a16="http://schemas.microsoft.com/office/drawing/2014/main" id="{E7612BA7-004C-9222-A705-2B707EFA63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60</xdr:col>
      <xdr:colOff>529250</xdr:colOff>
      <xdr:row>18</xdr:row>
      <xdr:rowOff>101235</xdr:rowOff>
    </xdr:from>
    <xdr:to>
      <xdr:col>67</xdr:col>
      <xdr:colOff>366804</xdr:colOff>
      <xdr:row>33</xdr:row>
      <xdr:rowOff>79111</xdr:rowOff>
    </xdr:to>
    <xdr:graphicFrame macro="">
      <xdr:nvGraphicFramePr>
        <xdr:cNvPr id="27" name="Chart 26">
          <a:extLst>
            <a:ext uri="{FF2B5EF4-FFF2-40B4-BE49-F238E27FC236}">
              <a16:creationId xmlns:a16="http://schemas.microsoft.com/office/drawing/2014/main" id="{64642243-1D65-5545-BAF8-5B3D053872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0</xdr:colOff>
      <xdr:row>180</xdr:row>
      <xdr:rowOff>27475</xdr:rowOff>
    </xdr:from>
    <xdr:to>
      <xdr:col>28</xdr:col>
      <xdr:colOff>723534</xdr:colOff>
      <xdr:row>195</xdr:row>
      <xdr:rowOff>161051</xdr:rowOff>
    </xdr:to>
    <xdr:graphicFrame macro="">
      <xdr:nvGraphicFramePr>
        <xdr:cNvPr id="28" name="Chart 27">
          <a:extLst>
            <a:ext uri="{FF2B5EF4-FFF2-40B4-BE49-F238E27FC236}">
              <a16:creationId xmlns:a16="http://schemas.microsoft.com/office/drawing/2014/main" id="{1DED5FC1-B617-43EB-88EC-F6A11640C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88106</xdr:colOff>
      <xdr:row>12</xdr:row>
      <xdr:rowOff>142875</xdr:rowOff>
    </xdr:from>
    <xdr:to>
      <xdr:col>13</xdr:col>
      <xdr:colOff>126206</xdr:colOff>
      <xdr:row>27</xdr:row>
      <xdr:rowOff>171450</xdr:rowOff>
    </xdr:to>
    <xdr:graphicFrame macro="">
      <xdr:nvGraphicFramePr>
        <xdr:cNvPr id="3" name="Chart 2">
          <a:extLst>
            <a:ext uri="{FF2B5EF4-FFF2-40B4-BE49-F238E27FC236}">
              <a16:creationId xmlns:a16="http://schemas.microsoft.com/office/drawing/2014/main" id="{99E3D70E-5CF6-5DF6-3A05-22C5D1157B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229305</xdr:colOff>
      <xdr:row>30</xdr:row>
      <xdr:rowOff>149931</xdr:rowOff>
    </xdr:from>
    <xdr:to>
      <xdr:col>14</xdr:col>
      <xdr:colOff>54499</xdr:colOff>
      <xdr:row>47</xdr:row>
      <xdr:rowOff>104100</xdr:rowOff>
    </xdr:to>
    <xdr:pic>
      <xdr:nvPicPr>
        <xdr:cNvPr id="4" name="Picture 3">
          <a:extLst>
            <a:ext uri="{FF2B5EF4-FFF2-40B4-BE49-F238E27FC236}">
              <a16:creationId xmlns:a16="http://schemas.microsoft.com/office/drawing/2014/main" id="{6B3A905A-17D2-D866-37FD-E2171398513E}"/>
            </a:ext>
          </a:extLst>
        </xdr:cNvPr>
        <xdr:cNvPicPr>
          <a:picLocks noChangeAspect="1"/>
        </xdr:cNvPicPr>
      </xdr:nvPicPr>
      <xdr:blipFill>
        <a:blip xmlns:r="http://schemas.openxmlformats.org/officeDocument/2006/relationships" r:embed="rId2"/>
        <a:stretch>
          <a:fillRect/>
        </a:stretch>
      </xdr:blipFill>
      <xdr:spPr>
        <a:xfrm>
          <a:off x="3448403" y="5706181"/>
          <a:ext cx="5619568" cy="310271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30</xdr:col>
      <xdr:colOff>479599</xdr:colOff>
      <xdr:row>0</xdr:row>
      <xdr:rowOff>0</xdr:rowOff>
    </xdr:from>
    <xdr:to>
      <xdr:col>37</xdr:col>
      <xdr:colOff>517697</xdr:colOff>
      <xdr:row>18</xdr:row>
      <xdr:rowOff>28575</xdr:rowOff>
    </xdr:to>
    <xdr:graphicFrame macro="">
      <xdr:nvGraphicFramePr>
        <xdr:cNvPr id="3" name="Chart 2">
          <a:extLst>
            <a:ext uri="{FF2B5EF4-FFF2-40B4-BE49-F238E27FC236}">
              <a16:creationId xmlns:a16="http://schemas.microsoft.com/office/drawing/2014/main" id="{77CA308D-2217-D8E0-D47A-E00CFF91F9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440698</xdr:colOff>
      <xdr:row>18</xdr:row>
      <xdr:rowOff>43734</xdr:rowOff>
    </xdr:from>
    <xdr:to>
      <xdr:col>37</xdr:col>
      <xdr:colOff>462833</xdr:colOff>
      <xdr:row>33</xdr:row>
      <xdr:rowOff>87200</xdr:rowOff>
    </xdr:to>
    <xdr:graphicFrame macro="">
      <xdr:nvGraphicFramePr>
        <xdr:cNvPr id="5" name="Chart 4">
          <a:extLst>
            <a:ext uri="{FF2B5EF4-FFF2-40B4-BE49-F238E27FC236}">
              <a16:creationId xmlns:a16="http://schemas.microsoft.com/office/drawing/2014/main" id="{6DCEC166-AF21-5B89-639D-FCF218C51D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433990</xdr:colOff>
      <xdr:row>33</xdr:row>
      <xdr:rowOff>130933</xdr:rowOff>
    </xdr:from>
    <xdr:to>
      <xdr:col>37</xdr:col>
      <xdr:colOff>451431</xdr:colOff>
      <xdr:row>48</xdr:row>
      <xdr:rowOff>157497</xdr:rowOff>
    </xdr:to>
    <xdr:graphicFrame macro="">
      <xdr:nvGraphicFramePr>
        <xdr:cNvPr id="6" name="Chart 5">
          <a:extLst>
            <a:ext uri="{FF2B5EF4-FFF2-40B4-BE49-F238E27FC236}">
              <a16:creationId xmlns:a16="http://schemas.microsoft.com/office/drawing/2014/main" id="{037FF27F-C7DE-A56C-8822-A68C7AED1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397835</xdr:colOff>
      <xdr:row>48</xdr:row>
      <xdr:rowOff>180651</xdr:rowOff>
    </xdr:from>
    <xdr:to>
      <xdr:col>37</xdr:col>
      <xdr:colOff>499481</xdr:colOff>
      <xdr:row>64</xdr:row>
      <xdr:rowOff>23232</xdr:rowOff>
    </xdr:to>
    <xdr:graphicFrame macro="">
      <xdr:nvGraphicFramePr>
        <xdr:cNvPr id="7" name="Chart 6">
          <a:extLst>
            <a:ext uri="{FF2B5EF4-FFF2-40B4-BE49-F238E27FC236}">
              <a16:creationId xmlns:a16="http://schemas.microsoft.com/office/drawing/2014/main" id="{A0FC25B7-BFAE-ACC2-76D4-B6C9CDD077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424295</xdr:colOff>
      <xdr:row>64</xdr:row>
      <xdr:rowOff>139411</xdr:rowOff>
    </xdr:from>
    <xdr:to>
      <xdr:col>37</xdr:col>
      <xdr:colOff>450272</xdr:colOff>
      <xdr:row>79</xdr:row>
      <xdr:rowOff>154996</xdr:rowOff>
    </xdr:to>
    <xdr:graphicFrame macro="">
      <xdr:nvGraphicFramePr>
        <xdr:cNvPr id="8" name="Chart 7">
          <a:extLst>
            <a:ext uri="{FF2B5EF4-FFF2-40B4-BE49-F238E27FC236}">
              <a16:creationId xmlns:a16="http://schemas.microsoft.com/office/drawing/2014/main" id="{7492CACC-07F8-A8CA-A760-9F7BDCE5A0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498662</xdr:colOff>
      <xdr:row>72</xdr:row>
      <xdr:rowOff>106456</xdr:rowOff>
    </xdr:from>
    <xdr:to>
      <xdr:col>14</xdr:col>
      <xdr:colOff>39220</xdr:colOff>
      <xdr:row>93</xdr:row>
      <xdr:rowOff>32496</xdr:rowOff>
    </xdr:to>
    <xdr:graphicFrame macro="">
      <xdr:nvGraphicFramePr>
        <xdr:cNvPr id="2" name="Chart 1">
          <a:extLst>
            <a:ext uri="{FF2B5EF4-FFF2-40B4-BE49-F238E27FC236}">
              <a16:creationId xmlns:a16="http://schemas.microsoft.com/office/drawing/2014/main" id="{A7B7ACFE-EF4A-A297-13E4-94011C0815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121135</xdr:colOff>
      <xdr:row>72</xdr:row>
      <xdr:rowOff>101958</xdr:rowOff>
    </xdr:from>
    <xdr:to>
      <xdr:col>22</xdr:col>
      <xdr:colOff>19213</xdr:colOff>
      <xdr:row>94</xdr:row>
      <xdr:rowOff>62766</xdr:rowOff>
    </xdr:to>
    <xdr:pic>
      <xdr:nvPicPr>
        <xdr:cNvPr id="3" name="Picture 2">
          <a:extLst>
            <a:ext uri="{FF2B5EF4-FFF2-40B4-BE49-F238E27FC236}">
              <a16:creationId xmlns:a16="http://schemas.microsoft.com/office/drawing/2014/main" id="{D33C4DEA-3C3D-F513-3574-01DBA34D27D9}"/>
            </a:ext>
          </a:extLst>
        </xdr:cNvPr>
        <xdr:cNvPicPr>
          <a:picLocks noChangeAspect="1"/>
        </xdr:cNvPicPr>
      </xdr:nvPicPr>
      <xdr:blipFill>
        <a:blip xmlns:r="http://schemas.openxmlformats.org/officeDocument/2006/relationships" r:embed="rId2"/>
        <a:stretch>
          <a:fillRect/>
        </a:stretch>
      </xdr:blipFill>
      <xdr:spPr>
        <a:xfrm>
          <a:off x="12543881" y="13504035"/>
          <a:ext cx="7189400" cy="394521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a Anna" refreshedDate="45889.575625578706" createdVersion="8" refreshedVersion="8" minRefreshableVersion="3" recordCount="47" xr:uid="{5E1BBF5E-9CE6-453D-88FF-FBC4732CEDF0}">
  <cacheSource type="worksheet">
    <worksheetSource ref="A2:F51" sheet="runtime destribution"/>
  </cacheSource>
  <cacheFields count="6">
    <cacheField name="Route" numFmtId="0">
      <sharedItems containsBlank="1" containsMixedTypes="1" containsNumber="1" containsInteger="1" minValue="1" maxValue="50"/>
    </cacheField>
    <cacheField name="start_node" numFmtId="0">
      <sharedItems containsBlank="1" containsMixedTypes="1" containsNumber="1" containsInteger="1" minValue="29432" maxValue="260563"/>
    </cacheField>
    <cacheField name="end_node" numFmtId="0">
      <sharedItems containsBlank="1" containsMixedTypes="1" containsNumber="1" containsInteger="1" minValue="29834" maxValue="237017"/>
    </cacheField>
    <cacheField name="num_objectives" numFmtId="0">
      <sharedItems containsBlank="1" containsMixedTypes="1" containsNumber="1" containsInteger="1" minValue="4" maxValue="4"/>
    </cacheField>
    <cacheField name="MOSP_File" numFmtId="0">
      <sharedItems containsBlank="1" count="6">
        <s v="algo 4"/>
        <m/>
        <s v="MOSP_File"/>
        <s v="algo 3"/>
        <s v="algo 2"/>
        <s v="algo 1"/>
      </sharedItems>
    </cacheField>
    <cacheField name="Runtime" numFmtId="0">
      <sharedItems containsBlank="1" containsMixedTypes="1" containsNumber="1" minValue="1.0454600000000001" maxValue="10110.5211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n v="35"/>
    <n v="260563"/>
    <n v="233292"/>
    <n v="4"/>
    <x v="0"/>
    <n v="1.0454600000000001"/>
  </r>
  <r>
    <n v="50"/>
    <n v="61414"/>
    <n v="50367"/>
    <n v="4"/>
    <x v="0"/>
    <n v="57.2059"/>
  </r>
  <r>
    <n v="6"/>
    <n v="172882"/>
    <n v="189944"/>
    <n v="4"/>
    <x v="0"/>
    <n v="4181.9399999999996"/>
  </r>
  <r>
    <n v="15"/>
    <n v="35170"/>
    <n v="237017"/>
    <n v="4"/>
    <x v="0"/>
    <n v="4.1235799999999996"/>
  </r>
  <r>
    <n v="37"/>
    <n v="29432"/>
    <n v="29834"/>
    <n v="4"/>
    <x v="0"/>
    <n v="357.02100000000002"/>
  </r>
  <r>
    <n v="1"/>
    <n v="33502"/>
    <n v="163335"/>
    <n v="4"/>
    <x v="0"/>
    <n v="129.58099999999999"/>
  </r>
  <r>
    <n v="17"/>
    <n v="62306"/>
    <n v="134007"/>
    <n v="4"/>
    <x v="0"/>
    <n v="760.83399999999995"/>
  </r>
  <r>
    <n v="25"/>
    <n v="259195"/>
    <n v="173121"/>
    <n v="4"/>
    <x v="0"/>
    <n v="27.1905"/>
  </r>
  <r>
    <n v="8"/>
    <n v="177414"/>
    <n v="103345"/>
    <n v="4"/>
    <x v="0"/>
    <n v="1566.49"/>
  </r>
  <r>
    <m/>
    <m/>
    <m/>
    <m/>
    <x v="1"/>
    <n v="7085.4314399999994"/>
  </r>
  <r>
    <m/>
    <m/>
    <m/>
    <m/>
    <x v="1"/>
    <m/>
  </r>
  <r>
    <s v="Route"/>
    <s v="start_node"/>
    <s v="end_node"/>
    <s v="num_objectives"/>
    <x v="2"/>
    <s v="Runtime"/>
  </r>
  <r>
    <n v="35"/>
    <n v="260563"/>
    <n v="233292"/>
    <n v="4"/>
    <x v="3"/>
    <n v="1.1633"/>
  </r>
  <r>
    <n v="50"/>
    <n v="61414"/>
    <n v="50367"/>
    <n v="4"/>
    <x v="3"/>
    <n v="65.569699999999997"/>
  </r>
  <r>
    <n v="6"/>
    <n v="172882"/>
    <n v="189944"/>
    <n v="4"/>
    <x v="3"/>
    <n v="5327.16"/>
  </r>
  <r>
    <n v="15"/>
    <n v="35170"/>
    <n v="237017"/>
    <n v="4"/>
    <x v="3"/>
    <n v="4.88795"/>
  </r>
  <r>
    <n v="37"/>
    <n v="29432"/>
    <n v="29834"/>
    <n v="4"/>
    <x v="3"/>
    <n v="443.48899999999998"/>
  </r>
  <r>
    <n v="1"/>
    <n v="33502"/>
    <n v="163335"/>
    <n v="4"/>
    <x v="3"/>
    <n v="163.83799999999999"/>
  </r>
  <r>
    <n v="17"/>
    <n v="62306"/>
    <n v="134007"/>
    <n v="4"/>
    <x v="3"/>
    <n v="928.48299999999995"/>
  </r>
  <r>
    <n v="25"/>
    <n v="259195"/>
    <n v="173121"/>
    <n v="4"/>
    <x v="3"/>
    <n v="32.657200000000003"/>
  </r>
  <r>
    <n v="8"/>
    <n v="177414"/>
    <n v="103345"/>
    <n v="4"/>
    <x v="3"/>
    <n v="2005.06"/>
  </r>
  <r>
    <m/>
    <m/>
    <m/>
    <m/>
    <x v="1"/>
    <n v="8972.3081499999989"/>
  </r>
  <r>
    <m/>
    <m/>
    <m/>
    <m/>
    <x v="1"/>
    <m/>
  </r>
  <r>
    <s v="Route"/>
    <s v="start_node"/>
    <s v="end_node"/>
    <s v="num_objectives"/>
    <x v="2"/>
    <s v="Runtime"/>
  </r>
  <r>
    <n v="35"/>
    <n v="260563"/>
    <n v="233292"/>
    <n v="4"/>
    <x v="4"/>
    <n v="1.3193299999999999"/>
  </r>
  <r>
    <n v="50"/>
    <n v="61414"/>
    <n v="50367"/>
    <n v="4"/>
    <x v="4"/>
    <n v="77.509100000000004"/>
  </r>
  <r>
    <n v="6"/>
    <n v="172882"/>
    <n v="189944"/>
    <n v="4"/>
    <x v="4"/>
    <n v="5961.88"/>
  </r>
  <r>
    <n v="15"/>
    <n v="35170"/>
    <n v="237017"/>
    <n v="4"/>
    <x v="4"/>
    <n v="5.6230399999999996"/>
  </r>
  <r>
    <n v="37"/>
    <n v="29432"/>
    <n v="29834"/>
    <n v="4"/>
    <x v="4"/>
    <n v="489.613"/>
  </r>
  <r>
    <n v="1"/>
    <n v="33502"/>
    <n v="163335"/>
    <n v="4"/>
    <x v="4"/>
    <n v="195.839"/>
  </r>
  <r>
    <n v="17"/>
    <n v="62306"/>
    <n v="134007"/>
    <n v="4"/>
    <x v="4"/>
    <n v="1078.56"/>
  </r>
  <r>
    <n v="25"/>
    <n v="259195"/>
    <n v="173121"/>
    <n v="4"/>
    <x v="4"/>
    <n v="37.357700000000001"/>
  </r>
  <r>
    <n v="8"/>
    <n v="177414"/>
    <n v="103345"/>
    <n v="4"/>
    <x v="4"/>
    <n v="2262.8200000000002"/>
  </r>
  <r>
    <m/>
    <m/>
    <m/>
    <m/>
    <x v="1"/>
    <n v="10110.52117"/>
  </r>
  <r>
    <m/>
    <m/>
    <m/>
    <m/>
    <x v="1"/>
    <m/>
  </r>
  <r>
    <s v="Route"/>
    <s v="start_node"/>
    <s v="end_node"/>
    <s v="num_objectives"/>
    <x v="2"/>
    <s v="Runtime"/>
  </r>
  <r>
    <n v="35"/>
    <n v="260563"/>
    <n v="233292"/>
    <n v="4"/>
    <x v="5"/>
    <n v="1.04894"/>
  </r>
  <r>
    <n v="50"/>
    <n v="61414"/>
    <n v="50367"/>
    <n v="4"/>
    <x v="5"/>
    <n v="65.621899999999997"/>
  </r>
  <r>
    <n v="6"/>
    <n v="172882"/>
    <n v="189944"/>
    <n v="4"/>
    <x v="5"/>
    <n v="5718.25"/>
  </r>
  <r>
    <n v="15"/>
    <n v="35170"/>
    <n v="237017"/>
    <n v="4"/>
    <x v="5"/>
    <n v="4.7538600000000004"/>
  </r>
  <r>
    <n v="37"/>
    <n v="29432"/>
    <n v="29834"/>
    <n v="4"/>
    <x v="5"/>
    <n v="421.96800000000002"/>
  </r>
  <r>
    <n v="1"/>
    <n v="33502"/>
    <n v="163335"/>
    <n v="4"/>
    <x v="5"/>
    <n v="159.78"/>
  </r>
  <r>
    <n v="17"/>
    <n v="62306"/>
    <n v="134007"/>
    <n v="4"/>
    <x v="5"/>
    <n v="1012.94"/>
  </r>
  <r>
    <n v="25"/>
    <n v="259195"/>
    <n v="173121"/>
    <n v="4"/>
    <x v="5"/>
    <n v="30.443899999999999"/>
  </r>
  <r>
    <n v="8"/>
    <n v="177414"/>
    <n v="103345"/>
    <n v="4"/>
    <x v="5"/>
    <n v="1974.23"/>
  </r>
  <r>
    <m/>
    <m/>
    <m/>
    <m/>
    <x v="1"/>
    <m/>
  </r>
  <r>
    <m/>
    <m/>
    <m/>
    <m/>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17C2A7-1DD6-4CA2-92DE-29F7588B3B7A}" name="PivotTable11"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0" firstDataRow="1" firstDataCol="1"/>
  <pivotFields count="6">
    <pivotField showAll="0"/>
    <pivotField showAll="0"/>
    <pivotField showAll="0"/>
    <pivotField showAll="0"/>
    <pivotField axis="axisRow" showAll="0">
      <items count="7">
        <item x="5"/>
        <item x="4"/>
        <item x="3"/>
        <item x="0"/>
        <item n="mosp" x="2"/>
        <item x="1"/>
        <item t="default"/>
      </items>
    </pivotField>
    <pivotField dataField="1" showAll="0"/>
  </pivotFields>
  <rowFields count="1">
    <field x="4"/>
  </rowFields>
  <rowItems count="7">
    <i>
      <x/>
    </i>
    <i>
      <x v="1"/>
    </i>
    <i>
      <x v="2"/>
    </i>
    <i>
      <x v="3"/>
    </i>
    <i>
      <x v="4"/>
    </i>
    <i>
      <x v="5"/>
    </i>
    <i t="grand">
      <x/>
    </i>
  </rowItems>
  <colFields count="1">
    <field x="-2"/>
  </colFields>
  <colItems count="3">
    <i>
      <x/>
    </i>
    <i i="1">
      <x v="1"/>
    </i>
    <i i="2">
      <x v="2"/>
    </i>
  </colItems>
  <dataFields count="3">
    <dataField name="Average of Runtime" fld="5" subtotal="average" baseField="4" baseItem="0"/>
    <dataField name="Max of Runtime4" fld="5" subtotal="max" baseField="4" baseItem="0"/>
    <dataField name="Min of Runtime3" fld="5" subtotal="min"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95EF2-A37C-4CAC-BB22-F7853F06421E}">
  <dimension ref="A1:AK234"/>
  <sheetViews>
    <sheetView tabSelected="1" topLeftCell="O1" zoomScale="62" zoomScaleNormal="70" workbookViewId="0">
      <selection activeCell="A238" sqref="A238"/>
    </sheetView>
  </sheetViews>
  <sheetFormatPr defaultRowHeight="14.25" x14ac:dyDescent="0.45"/>
  <cols>
    <col min="1" max="1" width="11.9296875" bestFit="1" customWidth="1"/>
    <col min="2" max="2" width="22.46484375" bestFit="1" customWidth="1"/>
    <col min="3" max="8" width="11.73046875" bestFit="1" customWidth="1"/>
    <col min="9" max="9" width="10.73046875" bestFit="1" customWidth="1"/>
    <col min="10" max="10" width="11.73046875" bestFit="1" customWidth="1"/>
    <col min="11" max="11" width="6.33203125" bestFit="1" customWidth="1"/>
    <col min="12" max="12" width="9.9296875" bestFit="1" customWidth="1"/>
    <col min="13" max="13" width="21.796875" bestFit="1" customWidth="1"/>
    <col min="14" max="14" width="13.3984375" bestFit="1" customWidth="1"/>
    <col min="15" max="15" width="11.73046875" bestFit="1" customWidth="1"/>
    <col min="16" max="16" width="45.796875" style="15" customWidth="1"/>
    <col min="17" max="17" width="11.73046875" style="15" customWidth="1"/>
    <col min="18" max="18" width="21.796875" bestFit="1" customWidth="1"/>
    <col min="19" max="19" width="13.3984375" bestFit="1" customWidth="1"/>
    <col min="20" max="20" width="13.33203125" customWidth="1"/>
    <col min="21" max="21" width="44.86328125" customWidth="1"/>
    <col min="22" max="22" width="14.9296875" customWidth="1"/>
    <col min="23" max="23" width="15.06640625" customWidth="1"/>
    <col min="24" max="24" width="17" customWidth="1"/>
    <col min="25" max="25" width="12.3984375" bestFit="1" customWidth="1"/>
    <col min="26" max="26" width="10.73046875" bestFit="1" customWidth="1"/>
    <col min="27" max="27" width="15.86328125" customWidth="1"/>
    <col min="28" max="28" width="50.19921875" customWidth="1"/>
    <col min="29" max="29" width="15.796875" customWidth="1"/>
    <col min="30" max="30" width="40.796875" customWidth="1"/>
    <col min="31" max="31" width="10.59765625" bestFit="1" customWidth="1"/>
    <col min="32" max="32" width="9.86328125" bestFit="1" customWidth="1"/>
    <col min="33" max="33" width="13.33203125" bestFit="1" customWidth="1"/>
    <col min="34" max="34" width="21.73046875" bestFit="1" customWidth="1"/>
    <col min="35" max="35" width="12.33203125" bestFit="1" customWidth="1"/>
    <col min="36" max="37" width="21.73046875" bestFit="1" customWidth="1"/>
    <col min="38" max="38" width="13.33203125" bestFit="1" customWidth="1"/>
    <col min="39" max="39" width="22.73046875" bestFit="1" customWidth="1"/>
    <col min="40" max="40" width="12.33203125" bestFit="1" customWidth="1"/>
    <col min="41" max="41" width="20.6640625" bestFit="1" customWidth="1"/>
    <col min="42" max="42" width="21.73046875" bestFit="1" customWidth="1"/>
    <col min="43" max="43" width="13.33203125" bestFit="1" customWidth="1"/>
    <col min="44" max="44" width="22.73046875" bestFit="1" customWidth="1"/>
    <col min="45" max="45" width="13.33203125" bestFit="1" customWidth="1"/>
    <col min="46" max="47" width="21.73046875" bestFit="1" customWidth="1"/>
    <col min="48" max="48" width="7.9296875" bestFit="1" customWidth="1"/>
    <col min="49" max="50" width="10.59765625" bestFit="1" customWidth="1"/>
    <col min="51" max="51" width="9.86328125" bestFit="1" customWidth="1"/>
    <col min="52" max="52" width="13.33203125" bestFit="1" customWidth="1"/>
    <col min="53" max="53" width="25.796875" bestFit="1" customWidth="1"/>
    <col min="54" max="54" width="22.73046875" bestFit="1" customWidth="1"/>
    <col min="55" max="55" width="12.33203125" bestFit="1" customWidth="1"/>
    <col min="56" max="56" width="24.73046875" bestFit="1" customWidth="1"/>
    <col min="57" max="57" width="20.6640625" bestFit="1" customWidth="1"/>
    <col min="58" max="58" width="21.73046875" bestFit="1" customWidth="1"/>
    <col min="59" max="59" width="13.33203125" bestFit="1" customWidth="1"/>
    <col min="60" max="60" width="23.73046875" bestFit="1" customWidth="1"/>
    <col min="61" max="61" width="22.73046875" bestFit="1" customWidth="1"/>
    <col min="62" max="62" width="13.33203125" bestFit="1" customWidth="1"/>
    <col min="63" max="65" width="21.73046875" bestFit="1" customWidth="1"/>
    <col min="66" max="66" width="7.9296875" bestFit="1" customWidth="1"/>
    <col min="67" max="69" width="10.59765625" bestFit="1" customWidth="1"/>
    <col min="70" max="70" width="9.86328125" bestFit="1" customWidth="1"/>
    <col min="71" max="71" width="13.33203125" bestFit="1" customWidth="1"/>
    <col min="72" max="72" width="21.73046875" bestFit="1" customWidth="1"/>
    <col min="73" max="73" width="13.33203125" bestFit="1" customWidth="1"/>
    <col min="74" max="75" width="21.73046875" bestFit="1" customWidth="1"/>
    <col min="76" max="76" width="13.33203125" bestFit="1" customWidth="1"/>
    <col min="77" max="77" width="22.73046875" bestFit="1" customWidth="1"/>
    <col min="78" max="78" width="13.33203125" bestFit="1" customWidth="1"/>
    <col min="79" max="80" width="21.73046875" bestFit="1" customWidth="1"/>
    <col min="81" max="81" width="13.33203125" bestFit="1" customWidth="1"/>
    <col min="82" max="82" width="21.73046875" bestFit="1" customWidth="1"/>
    <col min="83" max="83" width="12.33203125" bestFit="1" customWidth="1"/>
    <col min="84" max="85" width="21.73046875" bestFit="1" customWidth="1"/>
    <col min="86" max="86" width="13.33203125" bestFit="1" customWidth="1"/>
    <col min="87" max="87" width="22.73046875" bestFit="1" customWidth="1"/>
    <col min="88" max="88" width="12.33203125" bestFit="1" customWidth="1"/>
    <col min="89" max="89" width="20.6640625" bestFit="1" customWidth="1"/>
    <col min="90" max="90" width="21.73046875" bestFit="1" customWidth="1"/>
    <col min="91" max="91" width="13.33203125" bestFit="1" customWidth="1"/>
    <col min="92" max="92" width="22.73046875" bestFit="1" customWidth="1"/>
    <col min="93" max="93" width="13.33203125" bestFit="1" customWidth="1"/>
    <col min="94" max="95" width="21.73046875" bestFit="1" customWidth="1"/>
    <col min="96" max="96" width="7.9296875" bestFit="1" customWidth="1"/>
    <col min="97" max="98" width="10.59765625" bestFit="1" customWidth="1"/>
    <col min="99" max="99" width="26.3984375" bestFit="1" customWidth="1"/>
    <col min="100" max="100" width="14.265625" bestFit="1" customWidth="1"/>
  </cols>
  <sheetData>
    <row r="1" spans="1:37" x14ac:dyDescent="0.45">
      <c r="P1" s="15" t="s">
        <v>152</v>
      </c>
    </row>
    <row r="2" spans="1:37" x14ac:dyDescent="0.45">
      <c r="A2" s="15" t="s">
        <v>0</v>
      </c>
      <c r="B2" s="15" t="s">
        <v>1</v>
      </c>
      <c r="C2" s="15" t="s">
        <v>2</v>
      </c>
      <c r="D2" s="15" t="s">
        <v>3</v>
      </c>
      <c r="E2" s="15" t="s">
        <v>4</v>
      </c>
      <c r="F2" s="15" t="s">
        <v>5</v>
      </c>
      <c r="G2" s="15" t="s">
        <v>22</v>
      </c>
      <c r="H2" s="15" t="s">
        <v>6</v>
      </c>
      <c r="I2" s="15" t="s">
        <v>7</v>
      </c>
      <c r="J2" s="15" t="s">
        <v>8</v>
      </c>
      <c r="K2" s="15" t="s">
        <v>9</v>
      </c>
      <c r="L2" s="15" t="s">
        <v>10</v>
      </c>
      <c r="M2" s="15" t="s">
        <v>11</v>
      </c>
      <c r="N2" s="15" t="s">
        <v>12</v>
      </c>
      <c r="Q2" s="15" t="s">
        <v>68</v>
      </c>
      <c r="R2" s="15" t="s">
        <v>0</v>
      </c>
      <c r="S2" s="15" t="s">
        <v>6</v>
      </c>
      <c r="T2" s="15" t="s">
        <v>7</v>
      </c>
      <c r="U2" s="15" t="s">
        <v>8</v>
      </c>
      <c r="V2" s="15" t="s">
        <v>9</v>
      </c>
      <c r="W2" s="15" t="s">
        <v>10</v>
      </c>
      <c r="X2" s="15" t="s">
        <v>11</v>
      </c>
      <c r="Y2" s="15" t="s">
        <v>12</v>
      </c>
    </row>
    <row r="3" spans="1:37" x14ac:dyDescent="0.45">
      <c r="A3" s="1">
        <v>35</v>
      </c>
      <c r="B3" s="15">
        <v>260563</v>
      </c>
      <c r="C3" s="15">
        <v>233292</v>
      </c>
      <c r="D3" s="15">
        <v>4</v>
      </c>
      <c r="E3" s="15" t="s">
        <v>23</v>
      </c>
      <c r="F3" s="15">
        <v>1.0454600000000001</v>
      </c>
      <c r="G3" s="15">
        <f>SUM(H3:N3)</f>
        <v>0.94797898000000003</v>
      </c>
      <c r="H3" s="15">
        <v>2.8629700000000001E-2</v>
      </c>
      <c r="I3" s="15">
        <v>0.145812</v>
      </c>
      <c r="J3" s="15">
        <v>0.61744399999999999</v>
      </c>
      <c r="K3" s="15">
        <v>0.10617500000000001</v>
      </c>
      <c r="L3" s="15">
        <v>4.5527600000000001E-2</v>
      </c>
      <c r="M3" s="15">
        <v>0</v>
      </c>
      <c r="N3" s="15">
        <v>4.3906800000000001E-3</v>
      </c>
      <c r="Q3" s="15">
        <v>4</v>
      </c>
      <c r="R3" s="1">
        <v>35</v>
      </c>
      <c r="S3">
        <f>H3/$G39</f>
        <v>2.9222995482330698E-2</v>
      </c>
      <c r="T3" s="15">
        <f t="shared" ref="T3:Y3" si="0">I3/$G39</f>
        <v>0.14883367332768432</v>
      </c>
      <c r="U3" s="15">
        <f t="shared" si="0"/>
        <v>0.63023933965749535</v>
      </c>
      <c r="V3" s="15">
        <f t="shared" si="0"/>
        <v>0.10837527271806767</v>
      </c>
      <c r="W3" s="15">
        <f t="shared" si="0"/>
        <v>4.6471071967968895E-2</v>
      </c>
      <c r="X3" s="15">
        <f t="shared" si="0"/>
        <v>0</v>
      </c>
      <c r="Y3" s="15">
        <f t="shared" si="0"/>
        <v>4.4816684004498741E-3</v>
      </c>
    </row>
    <row r="4" spans="1:37" x14ac:dyDescent="0.45">
      <c r="A4" s="1">
        <v>50</v>
      </c>
      <c r="B4" s="15">
        <v>61414</v>
      </c>
      <c r="C4" s="15">
        <v>50367</v>
      </c>
      <c r="D4" s="15">
        <v>4</v>
      </c>
      <c r="E4" s="15" t="s">
        <v>23</v>
      </c>
      <c r="F4" s="15">
        <v>57.2059</v>
      </c>
      <c r="G4" s="15">
        <f t="shared" ref="G4:G23" si="1">SUM(H4:N4)</f>
        <v>55.576702900000008</v>
      </c>
      <c r="H4" s="15">
        <v>0.99619500000000005</v>
      </c>
      <c r="I4" s="15">
        <v>14.6172</v>
      </c>
      <c r="J4" s="15">
        <v>30.814699999999998</v>
      </c>
      <c r="K4" s="15">
        <v>5.6752000000000002</v>
      </c>
      <c r="L4" s="15">
        <v>3.40673</v>
      </c>
      <c r="M4" s="15">
        <v>0</v>
      </c>
      <c r="N4" s="15">
        <v>6.6677899999999998E-2</v>
      </c>
      <c r="Q4" s="15">
        <v>4</v>
      </c>
      <c r="R4" s="1">
        <v>50</v>
      </c>
      <c r="S4" s="15">
        <f>H4/$G40</f>
        <v>1.5535130327773919E-2</v>
      </c>
      <c r="T4" s="15">
        <f>I4/$G40</f>
        <v>0.22794744706321243</v>
      </c>
      <c r="U4" s="15">
        <f>J4/$G40</f>
        <v>0.48053883076230547</v>
      </c>
      <c r="V4" s="15">
        <f>K4/$G40</f>
        <v>8.8501720683382815E-2</v>
      </c>
      <c r="W4" s="15">
        <f>L4/$G40</f>
        <v>5.3126139502343656E-2</v>
      </c>
      <c r="X4" s="15">
        <f>M4/$G40</f>
        <v>0</v>
      </c>
      <c r="Y4" s="15">
        <f>N4/$G40</f>
        <v>1.0398063295662761E-3</v>
      </c>
    </row>
    <row r="5" spans="1:37" x14ac:dyDescent="0.45">
      <c r="A5" s="1">
        <v>6</v>
      </c>
      <c r="B5" s="15">
        <v>172882</v>
      </c>
      <c r="C5" s="15">
        <v>189944</v>
      </c>
      <c r="D5" s="15">
        <v>4</v>
      </c>
      <c r="E5" s="15" t="s">
        <v>23</v>
      </c>
      <c r="F5" s="15">
        <v>4181.9399999999996</v>
      </c>
      <c r="G5" s="15">
        <f t="shared" si="1"/>
        <v>4162.4513799999995</v>
      </c>
      <c r="H5" s="15">
        <v>15.026999999999999</v>
      </c>
      <c r="I5" s="15">
        <v>729.09799999999996</v>
      </c>
      <c r="J5" s="15">
        <v>3137.59</v>
      </c>
      <c r="K5" s="15">
        <v>151.99100000000001</v>
      </c>
      <c r="L5" s="15">
        <v>125.137</v>
      </c>
      <c r="M5" s="15">
        <v>0</v>
      </c>
      <c r="N5" s="15">
        <v>3.6083799999999999</v>
      </c>
      <c r="Q5" s="15">
        <v>4</v>
      </c>
      <c r="R5" s="1">
        <v>6</v>
      </c>
      <c r="S5" s="15">
        <f>H5/$G41</f>
        <v>2.6335809081069628E-3</v>
      </c>
      <c r="T5" s="15">
        <f>I5/$G41</f>
        <v>0.12777923557190193</v>
      </c>
      <c r="U5" s="15">
        <f>J5/$G41</f>
        <v>0.54988335139863753</v>
      </c>
      <c r="V5" s="15">
        <f>K5/$G41</f>
        <v>2.6637425687368432E-2</v>
      </c>
      <c r="W5" s="15">
        <f>L5/$G41</f>
        <v>2.1931084986875692E-2</v>
      </c>
      <c r="X5" s="15">
        <f>M5/$G41</f>
        <v>0</v>
      </c>
      <c r="Y5" s="15">
        <f>N5/$G41</f>
        <v>6.3239240548313054E-4</v>
      </c>
    </row>
    <row r="6" spans="1:37" x14ac:dyDescent="0.45">
      <c r="A6" s="1">
        <v>15</v>
      </c>
      <c r="B6" s="15">
        <v>35170</v>
      </c>
      <c r="C6" s="15">
        <v>237017</v>
      </c>
      <c r="D6" s="15">
        <v>4</v>
      </c>
      <c r="E6" s="15" t="s">
        <v>23</v>
      </c>
      <c r="F6" s="15">
        <v>4.1235799999999996</v>
      </c>
      <c r="G6" s="15">
        <f t="shared" si="1"/>
        <v>3.7720655599999997</v>
      </c>
      <c r="H6" s="15">
        <v>0.114524</v>
      </c>
      <c r="I6" s="15">
        <v>0.77061800000000003</v>
      </c>
      <c r="J6" s="15">
        <v>2.1025399999999999</v>
      </c>
      <c r="K6" s="15">
        <v>0.54417099999999996</v>
      </c>
      <c r="L6" s="15">
        <v>0.23399600000000001</v>
      </c>
      <c r="M6" s="15">
        <v>0</v>
      </c>
      <c r="N6" s="15">
        <v>6.2165600000000003E-3</v>
      </c>
      <c r="Q6" s="15">
        <v>4</v>
      </c>
      <c r="R6" s="1">
        <v>15</v>
      </c>
      <c r="S6" s="15">
        <f>H6/$G42</f>
        <v>2.575045386793845E-2</v>
      </c>
      <c r="T6" s="15">
        <f>I6/$G42</f>
        <v>0.173271657109453</v>
      </c>
      <c r="U6" s="15">
        <f>J6/$G42</f>
        <v>0.47275120739316917</v>
      </c>
      <c r="V6" s="15">
        <f>K6/$G42</f>
        <v>0.12235557814754928</v>
      </c>
      <c r="W6" s="15">
        <f>L6/$G42</f>
        <v>5.2613453977176192E-2</v>
      </c>
      <c r="X6" s="15">
        <f>M6/$G42</f>
        <v>0</v>
      </c>
      <c r="Y6" s="15">
        <f>N6/$G42</f>
        <v>1.3977789938988462E-3</v>
      </c>
    </row>
    <row r="7" spans="1:37" x14ac:dyDescent="0.45">
      <c r="A7" s="1">
        <v>37</v>
      </c>
      <c r="B7" s="15">
        <v>29432</v>
      </c>
      <c r="C7" s="15">
        <v>29834</v>
      </c>
      <c r="D7" s="15">
        <v>4</v>
      </c>
      <c r="E7" s="15" t="s">
        <v>23</v>
      </c>
      <c r="F7" s="15">
        <v>357.02100000000002</v>
      </c>
      <c r="G7" s="15">
        <f t="shared" si="1"/>
        <v>351.88582700000001</v>
      </c>
      <c r="H7" s="15">
        <v>3.1688499999999999</v>
      </c>
      <c r="I7" s="15">
        <v>63.031399999999998</v>
      </c>
      <c r="J7" s="15">
        <v>253.30600000000001</v>
      </c>
      <c r="K7" s="15">
        <v>21.6218</v>
      </c>
      <c r="L7" s="15">
        <v>10.5458</v>
      </c>
      <c r="M7" s="15">
        <v>0</v>
      </c>
      <c r="N7" s="15">
        <v>0.211977</v>
      </c>
      <c r="Q7" s="15">
        <v>4</v>
      </c>
      <c r="R7" s="1">
        <v>37</v>
      </c>
      <c r="S7" s="15">
        <f>H7/$G43</f>
        <v>7.6213975334903043E-3</v>
      </c>
      <c r="T7" s="15">
        <f>I7/$G43</f>
        <v>0.15159674850259267</v>
      </c>
      <c r="U7" s="15">
        <f>J7/$G43</f>
        <v>0.60922597270880452</v>
      </c>
      <c r="V7" s="15">
        <f>K7/$G43</f>
        <v>5.2002566606062346E-2</v>
      </c>
      <c r="W7" s="15">
        <f>L7/$G43</f>
        <v>2.5363691594326665E-2</v>
      </c>
      <c r="X7" s="15">
        <f>M7/$G43</f>
        <v>0</v>
      </c>
      <c r="Y7" s="15">
        <f>N7/$G43</f>
        <v>5.098256417806694E-4</v>
      </c>
    </row>
    <row r="8" spans="1:37" x14ac:dyDescent="0.45">
      <c r="A8" s="1">
        <v>1</v>
      </c>
      <c r="B8" s="15">
        <v>33502</v>
      </c>
      <c r="C8" s="15">
        <v>163335</v>
      </c>
      <c r="D8" s="15">
        <v>4</v>
      </c>
      <c r="E8" s="15" t="s">
        <v>23</v>
      </c>
      <c r="F8" s="15">
        <v>129.58099999999999</v>
      </c>
      <c r="G8" s="15">
        <f t="shared" si="1"/>
        <v>128.01881500000002</v>
      </c>
      <c r="H8" s="15">
        <v>1.07786</v>
      </c>
      <c r="I8" s="15">
        <v>20.261099999999999</v>
      </c>
      <c r="J8" s="15">
        <v>94.914500000000004</v>
      </c>
      <c r="K8" s="15">
        <v>6.2023700000000002</v>
      </c>
      <c r="L8" s="15">
        <v>5.1923500000000002</v>
      </c>
      <c r="M8" s="15">
        <v>0</v>
      </c>
      <c r="N8" s="15">
        <v>0.37063499999999999</v>
      </c>
      <c r="Q8" s="15">
        <v>4</v>
      </c>
      <c r="R8" s="1">
        <v>1</v>
      </c>
      <c r="S8" s="15">
        <f>H8/$G44</f>
        <v>6.8230818479328333E-3</v>
      </c>
      <c r="T8" s="15">
        <f>I8/$G44</f>
        <v>0.12825704973665589</v>
      </c>
      <c r="U8" s="15">
        <f>J8/$G44</f>
        <v>0.60082886650921352</v>
      </c>
      <c r="V8" s="15">
        <f>K8/$G44</f>
        <v>3.9262314364725631E-2</v>
      </c>
      <c r="W8" s="15">
        <f>L8/$G44</f>
        <v>3.2868674070022127E-2</v>
      </c>
      <c r="X8" s="15">
        <f>M8/$G44</f>
        <v>0</v>
      </c>
      <c r="Y8" s="15">
        <f>N8/$G44</f>
        <v>2.3461979669981126E-3</v>
      </c>
    </row>
    <row r="9" spans="1:37" x14ac:dyDescent="0.45">
      <c r="A9" s="1">
        <v>17</v>
      </c>
      <c r="B9" s="15">
        <v>62306</v>
      </c>
      <c r="C9" s="15">
        <v>134007</v>
      </c>
      <c r="D9" s="15">
        <v>4</v>
      </c>
      <c r="E9" s="15" t="s">
        <v>23</v>
      </c>
      <c r="F9" s="15">
        <v>760.83399999999995</v>
      </c>
      <c r="G9" s="15">
        <f t="shared" si="1"/>
        <v>750.38637500000004</v>
      </c>
      <c r="H9" s="15">
        <v>6.60771</v>
      </c>
      <c r="I9" s="15">
        <v>193.71299999999999</v>
      </c>
      <c r="J9" s="15">
        <v>455.51299999999998</v>
      </c>
      <c r="K9" s="15">
        <v>63.696800000000003</v>
      </c>
      <c r="L9" s="15">
        <v>30.468</v>
      </c>
      <c r="M9" s="15">
        <v>0</v>
      </c>
      <c r="N9" s="15">
        <v>0.38786500000000002</v>
      </c>
      <c r="Q9" s="15">
        <v>4</v>
      </c>
      <c r="R9" s="1">
        <v>17</v>
      </c>
      <c r="S9" s="15">
        <f>H9/$G45</f>
        <v>6.6226260412934152E-3</v>
      </c>
      <c r="T9" s="15">
        <f>I9/$G45</f>
        <v>0.19415028176737045</v>
      </c>
      <c r="U9" s="15">
        <f>J9/$G45</f>
        <v>0.45654126103410825</v>
      </c>
      <c r="V9" s="15">
        <f>K9/$G45</f>
        <v>6.3840587196934862E-2</v>
      </c>
      <c r="W9" s="15">
        <f>L9/$G45</f>
        <v>3.0536777525970085E-2</v>
      </c>
      <c r="X9" s="15">
        <f>M9/$G45</f>
        <v>0</v>
      </c>
      <c r="Y9" s="15">
        <f>N9/$G45</f>
        <v>3.8874055451983678E-4</v>
      </c>
    </row>
    <row r="10" spans="1:37" x14ac:dyDescent="0.45">
      <c r="A10" s="1">
        <v>25</v>
      </c>
      <c r="B10" s="15">
        <v>259195</v>
      </c>
      <c r="C10" s="15">
        <v>173121</v>
      </c>
      <c r="D10" s="15">
        <v>4</v>
      </c>
      <c r="E10" s="15" t="s">
        <v>23</v>
      </c>
      <c r="F10" s="15">
        <v>27.1905</v>
      </c>
      <c r="G10" s="15">
        <f t="shared" si="1"/>
        <v>25.866117590000002</v>
      </c>
      <c r="H10" s="15">
        <v>0.51664100000000002</v>
      </c>
      <c r="I10" s="15">
        <v>3.7353399999999999</v>
      </c>
      <c r="J10" s="15">
        <v>17.793800000000001</v>
      </c>
      <c r="K10" s="15">
        <v>2.9278900000000001</v>
      </c>
      <c r="L10" s="15">
        <v>0.88288</v>
      </c>
      <c r="M10" s="15">
        <v>0</v>
      </c>
      <c r="N10" s="15">
        <v>9.5665899999999998E-3</v>
      </c>
      <c r="Q10" s="15">
        <v>4</v>
      </c>
      <c r="R10" s="1">
        <v>25</v>
      </c>
      <c r="S10" s="15">
        <f>H10/$G46</f>
        <v>1.7732256020459688E-2</v>
      </c>
      <c r="T10" s="15">
        <f>I10/$G46</f>
        <v>0.12820508864659191</v>
      </c>
      <c r="U10" s="15">
        <f>J10/$G46</f>
        <v>0.61072237235692794</v>
      </c>
      <c r="V10" s="15">
        <f>K10/$G46</f>
        <v>0.10049162780294967</v>
      </c>
      <c r="W10" s="15">
        <f>L10/$G46</f>
        <v>3.0302384432020397E-2</v>
      </c>
      <c r="X10" s="15">
        <f>M10/$G46</f>
        <v>0</v>
      </c>
      <c r="Y10" s="15">
        <f>N10/$G46</f>
        <v>3.2834642067270975E-4</v>
      </c>
      <c r="AD10" t="s">
        <v>44</v>
      </c>
      <c r="AE10" s="15" t="s">
        <v>6</v>
      </c>
      <c r="AF10" s="15" t="s">
        <v>7</v>
      </c>
      <c r="AG10" s="15" t="s">
        <v>8</v>
      </c>
      <c r="AH10" s="15" t="s">
        <v>9</v>
      </c>
      <c r="AI10" s="15" t="s">
        <v>10</v>
      </c>
      <c r="AJ10" s="15" t="s">
        <v>11</v>
      </c>
      <c r="AK10" s="15" t="s">
        <v>12</v>
      </c>
    </row>
    <row r="11" spans="1:37" x14ac:dyDescent="0.45">
      <c r="A11" s="1">
        <v>8</v>
      </c>
      <c r="B11" s="15">
        <v>177414</v>
      </c>
      <c r="C11" s="15">
        <v>103345</v>
      </c>
      <c r="D11" s="15">
        <v>4</v>
      </c>
      <c r="E11" s="15" t="s">
        <v>23</v>
      </c>
      <c r="F11" s="15">
        <v>1566.49</v>
      </c>
      <c r="G11" s="15">
        <f t="shared" si="1"/>
        <v>1553.8346600000002</v>
      </c>
      <c r="H11" s="15">
        <v>8.17849</v>
      </c>
      <c r="I11" s="15">
        <v>297.45</v>
      </c>
      <c r="J11" s="15">
        <v>1129.3</v>
      </c>
      <c r="K11" s="15">
        <v>68.955200000000005</v>
      </c>
      <c r="L11" s="15">
        <v>48.7316</v>
      </c>
      <c r="M11" s="15">
        <v>0</v>
      </c>
      <c r="N11" s="15">
        <v>1.2193700000000001</v>
      </c>
      <c r="Q11" s="15">
        <v>4</v>
      </c>
      <c r="R11" s="1">
        <v>8</v>
      </c>
      <c r="S11" s="15">
        <f>H11/$G47</f>
        <v>4.1853355753815602E-3</v>
      </c>
      <c r="T11" s="15">
        <f>I11/$G47</f>
        <v>0.15221979447272602</v>
      </c>
      <c r="U11" s="15">
        <f>J11/$G47</f>
        <v>0.57791835232156497</v>
      </c>
      <c r="V11" s="15">
        <f>K11/$G47</f>
        <v>3.528776726113874E-2</v>
      </c>
      <c r="W11" s="15">
        <f>L11/$G47</f>
        <v>2.4938356484542262E-2</v>
      </c>
      <c r="X11" s="15">
        <f>M11/$G47</f>
        <v>0</v>
      </c>
      <c r="Y11" s="15">
        <f>N11/$G47</f>
        <v>6.2401160123115801E-4</v>
      </c>
      <c r="AD11" s="15">
        <v>4</v>
      </c>
      <c r="AE11" s="15">
        <f>AVERAGE(S3:S11)</f>
        <v>1.2902984178300872E-2</v>
      </c>
      <c r="AF11" s="15">
        <f t="shared" ref="AF11:AK11" si="2">AVERAGE(T3:T11)</f>
        <v>0.1591401084664654</v>
      </c>
      <c r="AG11" s="15">
        <f t="shared" si="2"/>
        <v>0.5542943949046919</v>
      </c>
      <c r="AH11" s="15">
        <f t="shared" si="2"/>
        <v>7.0750540052019917E-2</v>
      </c>
      <c r="AI11" s="15">
        <f t="shared" si="2"/>
        <v>3.5350181615693997E-2</v>
      </c>
      <c r="AJ11" s="15">
        <f t="shared" si="2"/>
        <v>0</v>
      </c>
      <c r="AK11" s="15">
        <f t="shared" si="2"/>
        <v>1.3054187016222902E-3</v>
      </c>
    </row>
    <row r="12" spans="1:37" x14ac:dyDescent="0.45">
      <c r="A12" s="1"/>
      <c r="B12" s="15"/>
      <c r="C12" s="15"/>
      <c r="D12" s="15"/>
      <c r="E12" s="15"/>
      <c r="F12" s="15">
        <f>SUM(F3:F11)</f>
        <v>7085.4314399999994</v>
      </c>
      <c r="G12" s="15"/>
      <c r="H12" s="15"/>
      <c r="I12" s="15"/>
      <c r="J12" s="15"/>
      <c r="K12" s="15"/>
      <c r="L12" s="15"/>
      <c r="M12" s="15"/>
      <c r="N12" s="15"/>
      <c r="Q12">
        <v>4</v>
      </c>
      <c r="S12" s="15">
        <f>AVERAGE(S3:S11)</f>
        <v>1.2902984178300872E-2</v>
      </c>
      <c r="T12" s="15">
        <f t="shared" ref="T12:Y12" si="3">AVERAGE(T3:T11)</f>
        <v>0.1591401084664654</v>
      </c>
      <c r="U12" s="15">
        <f t="shared" si="3"/>
        <v>0.5542943949046919</v>
      </c>
      <c r="V12" s="15">
        <f t="shared" si="3"/>
        <v>7.0750540052019917E-2</v>
      </c>
      <c r="W12" s="15">
        <f t="shared" si="3"/>
        <v>3.5350181615693997E-2</v>
      </c>
      <c r="X12" s="15">
        <f t="shared" si="3"/>
        <v>0</v>
      </c>
      <c r="Y12" s="15">
        <f t="shared" si="3"/>
        <v>1.3054187016222902E-3</v>
      </c>
      <c r="AD12">
        <v>3</v>
      </c>
      <c r="AE12">
        <f>AVERAGE(S15:S23)</f>
        <v>4.8213883341929296E-3</v>
      </c>
      <c r="AF12" s="15">
        <f t="shared" ref="AF12:AK12" si="4">AVERAGE(T15:T23)</f>
        <v>0.20540861779442054</v>
      </c>
      <c r="AG12" s="15">
        <f t="shared" si="4"/>
        <v>0.74642798117516052</v>
      </c>
      <c r="AH12" s="15">
        <f t="shared" si="4"/>
        <v>2.3583944540830286E-2</v>
      </c>
      <c r="AI12" s="15">
        <f t="shared" si="4"/>
        <v>3.5433505877197943E-2</v>
      </c>
      <c r="AJ12" s="15">
        <f t="shared" si="4"/>
        <v>0</v>
      </c>
      <c r="AK12" s="15">
        <f t="shared" si="4"/>
        <v>1.3134853782678932E-3</v>
      </c>
    </row>
    <row r="13" spans="1:37" x14ac:dyDescent="0.45">
      <c r="A13" s="1"/>
      <c r="B13" s="15"/>
      <c r="C13" s="15"/>
      <c r="D13" s="15"/>
      <c r="E13" s="15"/>
      <c r="F13" s="15"/>
      <c r="G13" s="15"/>
      <c r="H13" s="15"/>
      <c r="I13" s="15"/>
      <c r="J13" s="15"/>
      <c r="K13" s="15"/>
      <c r="L13" s="15"/>
      <c r="M13" s="15"/>
      <c r="N13" s="15"/>
      <c r="T13" s="15"/>
      <c r="U13" s="15"/>
      <c r="V13" s="15"/>
      <c r="W13" s="15"/>
      <c r="X13" s="15"/>
      <c r="Y13" s="15"/>
      <c r="AD13">
        <v>2</v>
      </c>
      <c r="AE13">
        <f>AVERAGE(S27:S35)</f>
        <v>5.347043146177035E-3</v>
      </c>
      <c r="AF13" s="15">
        <f t="shared" ref="AF13:AK13" si="5">AVERAGE(T27:T35)</f>
        <v>0.25861475380821353</v>
      </c>
      <c r="AG13" s="15">
        <f t="shared" si="5"/>
        <v>0.81091168095062627</v>
      </c>
      <c r="AH13" s="15">
        <f t="shared" si="5"/>
        <v>3.2582010671370683E-2</v>
      </c>
      <c r="AI13" s="15">
        <f t="shared" si="5"/>
        <v>5.7835049887756437E-2</v>
      </c>
      <c r="AJ13" s="15">
        <f t="shared" si="5"/>
        <v>0</v>
      </c>
      <c r="AK13" s="15">
        <f t="shared" si="5"/>
        <v>1.2939677156511074E-3</v>
      </c>
    </row>
    <row r="14" spans="1:37" x14ac:dyDescent="0.45">
      <c r="A14" s="18" t="s">
        <v>0</v>
      </c>
      <c r="B14" s="15" t="s">
        <v>1</v>
      </c>
      <c r="C14" s="15" t="s">
        <v>2</v>
      </c>
      <c r="D14" s="15" t="s">
        <v>3</v>
      </c>
      <c r="E14" s="15" t="s">
        <v>4</v>
      </c>
      <c r="F14" s="15" t="s">
        <v>5</v>
      </c>
      <c r="G14" s="15" t="s">
        <v>22</v>
      </c>
      <c r="H14" s="15" t="s">
        <v>6</v>
      </c>
      <c r="I14" s="15" t="s">
        <v>7</v>
      </c>
      <c r="J14" s="15" t="s">
        <v>8</v>
      </c>
      <c r="K14" s="15" t="s">
        <v>9</v>
      </c>
      <c r="L14" s="15" t="s">
        <v>10</v>
      </c>
      <c r="M14" s="15" t="s">
        <v>11</v>
      </c>
      <c r="N14" s="15" t="s">
        <v>12</v>
      </c>
      <c r="Q14" s="15" t="s">
        <v>68</v>
      </c>
      <c r="R14" s="15" t="s">
        <v>0</v>
      </c>
      <c r="S14" s="15" t="s">
        <v>6</v>
      </c>
      <c r="T14" s="15" t="s">
        <v>7</v>
      </c>
      <c r="U14" s="15" t="s">
        <v>8</v>
      </c>
      <c r="V14" s="15" t="s">
        <v>9</v>
      </c>
      <c r="W14" s="15" t="s">
        <v>10</v>
      </c>
      <c r="X14" s="15" t="s">
        <v>11</v>
      </c>
      <c r="Y14" s="15" t="s">
        <v>12</v>
      </c>
      <c r="AD14">
        <v>1</v>
      </c>
      <c r="AE14">
        <f>AVERAGE(S39:S47)</f>
        <v>4.6120720414415377E-3</v>
      </c>
      <c r="AF14" s="15">
        <f t="shared" ref="AF14:AK14" si="6">AVERAGE(T39:T47)</f>
        <v>0.25279826917644121</v>
      </c>
      <c r="AG14" s="15">
        <f t="shared" si="6"/>
        <v>0.57203931717917711</v>
      </c>
      <c r="AH14" s="15">
        <f t="shared" si="6"/>
        <v>2.817692482264381E-2</v>
      </c>
      <c r="AI14" s="15">
        <f t="shared" si="6"/>
        <v>5.7677871645558126E-2</v>
      </c>
      <c r="AJ14" s="15">
        <f t="shared" si="6"/>
        <v>8.3397146647053083E-2</v>
      </c>
      <c r="AK14" s="15">
        <f t="shared" si="6"/>
        <v>1.2983984876849448E-3</v>
      </c>
    </row>
    <row r="15" spans="1:37" x14ac:dyDescent="0.45">
      <c r="A15" s="18">
        <v>35</v>
      </c>
      <c r="B15" s="15">
        <v>260563</v>
      </c>
      <c r="C15" s="15">
        <v>233292</v>
      </c>
      <c r="D15" s="15">
        <v>4</v>
      </c>
      <c r="E15" s="15" t="s">
        <v>24</v>
      </c>
      <c r="F15" s="15">
        <v>1.1633</v>
      </c>
      <c r="G15" s="15">
        <f t="shared" si="1"/>
        <v>1.08885652</v>
      </c>
      <c r="H15" s="15">
        <v>9.3987800000000007E-3</v>
      </c>
      <c r="I15" s="15">
        <v>0.194714</v>
      </c>
      <c r="J15" s="15">
        <v>0.80779299999999998</v>
      </c>
      <c r="K15" s="15">
        <v>2.7010900000000001E-2</v>
      </c>
      <c r="L15" s="15">
        <v>4.5504500000000003E-2</v>
      </c>
      <c r="M15" s="15">
        <v>0</v>
      </c>
      <c r="N15" s="15">
        <v>4.4353400000000003E-3</v>
      </c>
      <c r="Q15" s="15">
        <v>3</v>
      </c>
      <c r="R15" s="1">
        <v>35</v>
      </c>
      <c r="S15">
        <f>H15/$G39</f>
        <v>9.5935516432033921E-3</v>
      </c>
      <c r="T15" s="15">
        <f t="shared" ref="T15:Y15" si="7">I15/$G39</f>
        <v>0.19874907324724114</v>
      </c>
      <c r="U15" s="15">
        <f t="shared" si="7"/>
        <v>0.82453295667290827</v>
      </c>
      <c r="V15" s="15">
        <f t="shared" si="7"/>
        <v>2.757064896501487E-2</v>
      </c>
      <c r="W15" s="15">
        <f t="shared" si="7"/>
        <v>4.6447493264886369E-2</v>
      </c>
      <c r="X15" s="15">
        <f t="shared" si="7"/>
        <v>0</v>
      </c>
      <c r="Y15" s="15">
        <f t="shared" si="7"/>
        <v>4.5272538930760942E-3</v>
      </c>
    </row>
    <row r="16" spans="1:37" x14ac:dyDescent="0.45">
      <c r="A16" s="18">
        <v>50</v>
      </c>
      <c r="B16" s="15">
        <v>61414</v>
      </c>
      <c r="C16" s="15">
        <v>50367</v>
      </c>
      <c r="D16" s="15">
        <v>4</v>
      </c>
      <c r="E16" s="15" t="s">
        <v>24</v>
      </c>
      <c r="F16" s="15">
        <v>65.569699999999997</v>
      </c>
      <c r="G16" s="15">
        <f t="shared" si="1"/>
        <v>64.093093699999997</v>
      </c>
      <c r="H16" s="15">
        <v>0.28628700000000001</v>
      </c>
      <c r="I16" s="15">
        <v>16.783100000000001</v>
      </c>
      <c r="J16" s="15">
        <v>42.182400000000001</v>
      </c>
      <c r="K16" s="15">
        <v>1.36463</v>
      </c>
      <c r="L16" s="15">
        <v>3.40985</v>
      </c>
      <c r="M16" s="15">
        <v>0</v>
      </c>
      <c r="N16" s="15">
        <v>6.6826700000000003E-2</v>
      </c>
      <c r="Q16" s="15">
        <v>3</v>
      </c>
      <c r="R16" s="1">
        <v>50</v>
      </c>
      <c r="S16" s="15">
        <f t="shared" ref="S16:S23" si="8">H16/$G40</f>
        <v>4.4644932529749812E-3</v>
      </c>
      <c r="T16" s="15">
        <f t="shared" ref="T16:T23" si="9">I16/$G40</f>
        <v>0.26172350373577707</v>
      </c>
      <c r="U16" s="15">
        <f t="shared" ref="U16:U23" si="10">J16/$G40</f>
        <v>0.65781205641294171</v>
      </c>
      <c r="V16" s="15">
        <f t="shared" ref="V16:V23" si="11">K16/$G40</f>
        <v>2.1280677878517881E-2</v>
      </c>
      <c r="W16" s="15">
        <f t="shared" ref="W16:W23" si="12">L16/$G40</f>
        <v>5.3174794240244024E-2</v>
      </c>
      <c r="X16" s="15">
        <f t="shared" ref="X16:X23" si="13">M16/$G40</f>
        <v>0</v>
      </c>
      <c r="Y16" s="15">
        <f t="shared" ref="Y16:Y23" si="14">N16/$G40</f>
        <v>1.0421267862969091E-3</v>
      </c>
    </row>
    <row r="17" spans="1:25" x14ac:dyDescent="0.45">
      <c r="A17" s="18">
        <v>6</v>
      </c>
      <c r="B17" s="15">
        <v>172882</v>
      </c>
      <c r="C17" s="15">
        <v>189944</v>
      </c>
      <c r="D17" s="15">
        <v>4</v>
      </c>
      <c r="E17" s="15" t="s">
        <v>24</v>
      </c>
      <c r="F17" s="15">
        <v>5327.16</v>
      </c>
      <c r="G17" s="15">
        <f t="shared" si="1"/>
        <v>5296.8919000000014</v>
      </c>
      <c r="H17" s="15">
        <v>6.0386100000000003</v>
      </c>
      <c r="I17" s="15">
        <v>959.67700000000002</v>
      </c>
      <c r="J17" s="15">
        <v>4151.3100000000004</v>
      </c>
      <c r="K17" s="15">
        <v>49.2258</v>
      </c>
      <c r="L17" s="15">
        <v>127.03700000000001</v>
      </c>
      <c r="M17" s="15">
        <v>0</v>
      </c>
      <c r="N17" s="15">
        <v>3.6034899999999999</v>
      </c>
      <c r="Q17" s="15">
        <v>3</v>
      </c>
      <c r="R17" s="1">
        <v>6</v>
      </c>
      <c r="S17" s="15">
        <f t="shared" si="8"/>
        <v>1.0583062492515996E-3</v>
      </c>
      <c r="T17" s="15">
        <f t="shared" si="9"/>
        <v>0.16818972683498806</v>
      </c>
      <c r="U17" s="15">
        <f t="shared" si="10"/>
        <v>0.72754447059516314</v>
      </c>
      <c r="V17" s="15">
        <f t="shared" si="11"/>
        <v>8.6271462744587565E-3</v>
      </c>
      <c r="W17" s="15">
        <f t="shared" si="12"/>
        <v>2.2264072524335148E-2</v>
      </c>
      <c r="X17" s="15">
        <f t="shared" si="13"/>
        <v>0</v>
      </c>
      <c r="Y17" s="15">
        <f t="shared" si="14"/>
        <v>6.3153540071566911E-4</v>
      </c>
    </row>
    <row r="18" spans="1:25" x14ac:dyDescent="0.45">
      <c r="A18" s="18">
        <v>15</v>
      </c>
      <c r="B18" s="15">
        <v>35170</v>
      </c>
      <c r="C18" s="15">
        <v>237017</v>
      </c>
      <c r="D18" s="15">
        <v>4</v>
      </c>
      <c r="E18" s="15" t="s">
        <v>24</v>
      </c>
      <c r="F18" s="15">
        <v>4.88795</v>
      </c>
      <c r="G18" s="15">
        <f t="shared" si="1"/>
        <v>4.5506255600000003</v>
      </c>
      <c r="H18" s="15">
        <v>5.4409300000000001E-2</v>
      </c>
      <c r="I18" s="15">
        <v>1.03962</v>
      </c>
      <c r="J18" s="15">
        <v>2.9550800000000002</v>
      </c>
      <c r="K18" s="15">
        <v>0.26013500000000001</v>
      </c>
      <c r="L18" s="15">
        <v>0.23511599999999999</v>
      </c>
      <c r="M18" s="15">
        <v>0</v>
      </c>
      <c r="N18" s="15">
        <v>6.2652599999999999E-3</v>
      </c>
      <c r="Q18" s="15">
        <v>3</v>
      </c>
      <c r="R18" s="1">
        <v>15</v>
      </c>
      <c r="S18" s="15">
        <f t="shared" si="8"/>
        <v>1.2233804002976001E-2</v>
      </c>
      <c r="T18" s="15">
        <f t="shared" si="9"/>
        <v>0.23375612841139126</v>
      </c>
      <c r="U18" s="15">
        <f t="shared" si="10"/>
        <v>0.66444283482997069</v>
      </c>
      <c r="V18" s="15">
        <f t="shared" si="11"/>
        <v>5.8490747065559789E-2</v>
      </c>
      <c r="W18" s="15">
        <f t="shared" si="12"/>
        <v>5.2865283360817091E-2</v>
      </c>
      <c r="X18" s="15">
        <f t="shared" si="13"/>
        <v>0</v>
      </c>
      <c r="Y18" s="15">
        <f t="shared" si="14"/>
        <v>1.4087290751339462E-3</v>
      </c>
    </row>
    <row r="19" spans="1:25" x14ac:dyDescent="0.45">
      <c r="A19" s="18">
        <v>37</v>
      </c>
      <c r="B19" s="15">
        <v>29432</v>
      </c>
      <c r="C19" s="15">
        <v>29834</v>
      </c>
      <c r="D19" s="15">
        <v>4</v>
      </c>
      <c r="E19" s="15" t="s">
        <v>24</v>
      </c>
      <c r="F19" s="15">
        <v>443.48899999999998</v>
      </c>
      <c r="G19" s="15">
        <f t="shared" si="1"/>
        <v>438.00656900000001</v>
      </c>
      <c r="H19" s="15">
        <v>1.0082500000000001</v>
      </c>
      <c r="I19" s="15">
        <v>78.022900000000007</v>
      </c>
      <c r="J19" s="15">
        <v>341.58800000000002</v>
      </c>
      <c r="K19" s="15">
        <v>6.6110499999999996</v>
      </c>
      <c r="L19" s="15">
        <v>10.563499999999999</v>
      </c>
      <c r="M19" s="15">
        <v>0</v>
      </c>
      <c r="N19" s="15">
        <v>0.212869</v>
      </c>
      <c r="Q19" s="15">
        <v>3</v>
      </c>
      <c r="R19" s="1">
        <v>37</v>
      </c>
      <c r="S19" s="15">
        <f t="shared" si="8"/>
        <v>2.4249409290883444E-3</v>
      </c>
      <c r="T19" s="15">
        <f t="shared" si="9"/>
        <v>0.18765278811422462</v>
      </c>
      <c r="U19" s="15">
        <f t="shared" si="10"/>
        <v>0.82155291057320046</v>
      </c>
      <c r="V19" s="15">
        <f t="shared" si="11"/>
        <v>1.5900228841308699E-2</v>
      </c>
      <c r="W19" s="15">
        <f t="shared" si="12"/>
        <v>2.540626184420999E-2</v>
      </c>
      <c r="X19" s="15">
        <f t="shared" si="13"/>
        <v>0</v>
      </c>
      <c r="Y19" s="15">
        <f t="shared" si="14"/>
        <v>5.1197098996688E-4</v>
      </c>
    </row>
    <row r="20" spans="1:25" x14ac:dyDescent="0.45">
      <c r="A20" s="18">
        <v>1</v>
      </c>
      <c r="B20" s="15">
        <v>33502</v>
      </c>
      <c r="C20" s="15">
        <v>163335</v>
      </c>
      <c r="D20" s="15">
        <v>4</v>
      </c>
      <c r="E20" s="15" t="s">
        <v>24</v>
      </c>
      <c r="F20" s="15">
        <v>163.83799999999999</v>
      </c>
      <c r="G20" s="15">
        <f t="shared" si="1"/>
        <v>162.12367600000002</v>
      </c>
      <c r="H20" s="15">
        <v>0.35506300000000002</v>
      </c>
      <c r="I20" s="15">
        <v>28.204000000000001</v>
      </c>
      <c r="J20" s="15">
        <v>126.042</v>
      </c>
      <c r="K20" s="15">
        <v>1.95428</v>
      </c>
      <c r="L20" s="15">
        <v>5.1969799999999999</v>
      </c>
      <c r="M20" s="15">
        <v>0</v>
      </c>
      <c r="N20" s="15">
        <v>0.37135299999999999</v>
      </c>
      <c r="Q20" s="15">
        <v>3</v>
      </c>
      <c r="R20" s="1">
        <v>1</v>
      </c>
      <c r="S20" s="15">
        <f t="shared" si="8"/>
        <v>2.2476239123564988E-3</v>
      </c>
      <c r="T20" s="15">
        <f t="shared" si="9"/>
        <v>0.17853728725353724</v>
      </c>
      <c r="U20" s="15">
        <f t="shared" si="10"/>
        <v>0.79787252730145863</v>
      </c>
      <c r="V20" s="15">
        <f t="shared" si="11"/>
        <v>1.2371005876253111E-2</v>
      </c>
      <c r="W20" s="15">
        <f t="shared" si="12"/>
        <v>3.2897982949613103E-2</v>
      </c>
      <c r="X20" s="15">
        <f t="shared" si="13"/>
        <v>0</v>
      </c>
      <c r="Y20" s="15">
        <f t="shared" si="14"/>
        <v>2.3507430589087648E-3</v>
      </c>
    </row>
    <row r="21" spans="1:25" x14ac:dyDescent="0.45">
      <c r="A21" s="18">
        <v>17</v>
      </c>
      <c r="B21" s="15">
        <v>62306</v>
      </c>
      <c r="C21" s="15">
        <v>134007</v>
      </c>
      <c r="D21" s="15">
        <v>4</v>
      </c>
      <c r="E21" s="15" t="s">
        <v>24</v>
      </c>
      <c r="F21" s="15">
        <v>928.48299999999995</v>
      </c>
      <c r="G21" s="15">
        <f t="shared" si="1"/>
        <v>915.66324999999983</v>
      </c>
      <c r="H21" s="15">
        <v>2.4492699999999998</v>
      </c>
      <c r="I21" s="15">
        <v>246.40799999999999</v>
      </c>
      <c r="J21" s="15">
        <v>616.75099999999998</v>
      </c>
      <c r="K21" s="15">
        <v>19.233899999999998</v>
      </c>
      <c r="L21" s="15">
        <v>30.430900000000001</v>
      </c>
      <c r="M21" s="15">
        <v>0</v>
      </c>
      <c r="N21" s="15">
        <v>0.39018000000000003</v>
      </c>
      <c r="Q21" s="15">
        <v>3</v>
      </c>
      <c r="R21" s="1">
        <v>17</v>
      </c>
      <c r="S21" s="15">
        <f t="shared" si="8"/>
        <v>2.4547989067557024E-3</v>
      </c>
      <c r="T21" s="15">
        <f t="shared" si="9"/>
        <v>0.24696423383941302</v>
      </c>
      <c r="U21" s="15">
        <f t="shared" si="10"/>
        <v>0.61814323473544619</v>
      </c>
      <c r="V21" s="15">
        <f t="shared" si="11"/>
        <v>1.9277318014203623E-2</v>
      </c>
      <c r="W21" s="15">
        <f t="shared" si="12"/>
        <v>3.0499593777571322E-2</v>
      </c>
      <c r="X21" s="15">
        <f t="shared" si="13"/>
        <v>0</v>
      </c>
      <c r="Y21" s="15">
        <f t="shared" si="14"/>
        <v>3.910607803296248E-4</v>
      </c>
    </row>
    <row r="22" spans="1:25" x14ac:dyDescent="0.45">
      <c r="A22" s="18">
        <v>25</v>
      </c>
      <c r="B22" s="15">
        <v>259195</v>
      </c>
      <c r="C22" s="15">
        <v>173121</v>
      </c>
      <c r="D22" s="15">
        <v>4</v>
      </c>
      <c r="E22" s="15" t="s">
        <v>24</v>
      </c>
      <c r="F22" s="15">
        <v>32.657200000000003</v>
      </c>
      <c r="G22" s="15">
        <f t="shared" si="1"/>
        <v>31.351801790000003</v>
      </c>
      <c r="H22" s="15">
        <v>0.211067</v>
      </c>
      <c r="I22" s="15">
        <v>5.0709200000000001</v>
      </c>
      <c r="J22" s="15">
        <v>24.112100000000002</v>
      </c>
      <c r="K22" s="15">
        <v>1.0635399999999999</v>
      </c>
      <c r="L22" s="15">
        <v>0.884598</v>
      </c>
      <c r="M22" s="15">
        <v>0</v>
      </c>
      <c r="N22" s="15">
        <v>9.57679E-3</v>
      </c>
      <c r="Q22" s="15">
        <v>3</v>
      </c>
      <c r="R22" s="1">
        <v>25</v>
      </c>
      <c r="S22" s="15">
        <f t="shared" si="8"/>
        <v>7.2442839059818423E-3</v>
      </c>
      <c r="T22" s="15">
        <f t="shared" si="9"/>
        <v>0.1740451332729486</v>
      </c>
      <c r="U22" s="15">
        <f t="shared" si="10"/>
        <v>0.8275803321666807</v>
      </c>
      <c r="V22" s="15">
        <f t="shared" si="11"/>
        <v>3.6503033185518952E-2</v>
      </c>
      <c r="W22" s="15">
        <f t="shared" si="12"/>
        <v>3.0361349972585605E-2</v>
      </c>
      <c r="X22" s="15">
        <f t="shared" si="13"/>
        <v>0</v>
      </c>
      <c r="Y22" s="15">
        <f t="shared" si="14"/>
        <v>3.2869650711844035E-4</v>
      </c>
    </row>
    <row r="23" spans="1:25" x14ac:dyDescent="0.45">
      <c r="A23" s="18">
        <v>8</v>
      </c>
      <c r="B23" s="15">
        <v>177414</v>
      </c>
      <c r="C23" s="15">
        <v>103345</v>
      </c>
      <c r="D23" s="15">
        <v>4</v>
      </c>
      <c r="E23" s="15" t="s">
        <v>24</v>
      </c>
      <c r="F23" s="15">
        <v>2005.06</v>
      </c>
      <c r="G23" s="15">
        <f t="shared" si="1"/>
        <v>1987.2030800000002</v>
      </c>
      <c r="H23" s="15">
        <v>3.2646700000000002</v>
      </c>
      <c r="I23" s="15">
        <v>388.97899999999998</v>
      </c>
      <c r="J23" s="15">
        <v>1521</v>
      </c>
      <c r="K23" s="15">
        <v>23.907599999999999</v>
      </c>
      <c r="L23" s="15">
        <v>48.822200000000002</v>
      </c>
      <c r="M23" s="15">
        <v>0</v>
      </c>
      <c r="N23" s="15">
        <v>1.2296100000000001</v>
      </c>
      <c r="Q23" s="15">
        <v>3</v>
      </c>
      <c r="R23" s="1">
        <v>8</v>
      </c>
      <c r="S23" s="15">
        <f t="shared" si="8"/>
        <v>1.6706922051480063E-3</v>
      </c>
      <c r="T23" s="15">
        <f t="shared" si="9"/>
        <v>0.19905968544026389</v>
      </c>
      <c r="U23" s="15">
        <f t="shared" si="10"/>
        <v>0.77837050728867463</v>
      </c>
      <c r="V23" s="15">
        <f t="shared" si="11"/>
        <v>1.2234694766636895E-2</v>
      </c>
      <c r="W23" s="15">
        <f t="shared" si="12"/>
        <v>2.4984720960518826E-2</v>
      </c>
      <c r="X23" s="15">
        <f t="shared" si="13"/>
        <v>0</v>
      </c>
      <c r="Y23" s="15">
        <f t="shared" si="14"/>
        <v>6.2925191286471226E-4</v>
      </c>
    </row>
    <row r="24" spans="1:25" x14ac:dyDescent="0.45">
      <c r="A24" s="15"/>
      <c r="B24" s="15"/>
      <c r="C24" s="15"/>
      <c r="D24" s="15"/>
      <c r="E24" s="15"/>
      <c r="F24" s="15">
        <f>SUM(F15:F23)</f>
        <v>8972.3081499999989</v>
      </c>
      <c r="G24" s="15"/>
      <c r="H24" s="15"/>
      <c r="I24" s="15"/>
      <c r="J24" s="15"/>
      <c r="K24" s="15"/>
      <c r="L24" s="15"/>
      <c r="M24" s="15"/>
      <c r="N24" s="15"/>
    </row>
    <row r="25" spans="1:25" x14ac:dyDescent="0.45">
      <c r="A25" s="15"/>
      <c r="B25" s="15"/>
      <c r="C25" s="15"/>
      <c r="D25" s="15"/>
      <c r="E25" s="15"/>
      <c r="F25" s="15"/>
      <c r="G25" s="15"/>
      <c r="H25" s="15"/>
      <c r="I25" s="15"/>
      <c r="J25" s="15"/>
      <c r="K25" s="15"/>
      <c r="L25" s="15"/>
      <c r="M25" s="15"/>
      <c r="N25" s="15"/>
    </row>
    <row r="26" spans="1:25" x14ac:dyDescent="0.45">
      <c r="A26" s="19" t="s">
        <v>0</v>
      </c>
      <c r="B26" s="15" t="s">
        <v>1</v>
      </c>
      <c r="C26" s="15" t="s">
        <v>2</v>
      </c>
      <c r="D26" s="15" t="s">
        <v>3</v>
      </c>
      <c r="E26" s="15" t="s">
        <v>4</v>
      </c>
      <c r="F26" s="15" t="s">
        <v>5</v>
      </c>
      <c r="G26" s="15" t="s">
        <v>22</v>
      </c>
      <c r="H26" s="15" t="s">
        <v>6</v>
      </c>
      <c r="I26" s="15" t="s">
        <v>7</v>
      </c>
      <c r="J26" s="15" t="s">
        <v>8</v>
      </c>
      <c r="K26" s="15" t="s">
        <v>9</v>
      </c>
      <c r="L26" s="15" t="s">
        <v>10</v>
      </c>
      <c r="M26" s="15" t="s">
        <v>11</v>
      </c>
      <c r="N26" s="15" t="s">
        <v>12</v>
      </c>
      <c r="Q26" s="15" t="s">
        <v>68</v>
      </c>
      <c r="R26" s="15" t="s">
        <v>0</v>
      </c>
      <c r="S26" s="15" t="s">
        <v>6</v>
      </c>
      <c r="T26" s="15" t="s">
        <v>7</v>
      </c>
      <c r="U26" s="15" t="s">
        <v>8</v>
      </c>
      <c r="V26" s="15" t="s">
        <v>9</v>
      </c>
      <c r="W26" s="15" t="s">
        <v>10</v>
      </c>
      <c r="X26" s="15" t="s">
        <v>11</v>
      </c>
      <c r="Y26" s="15" t="s">
        <v>12</v>
      </c>
    </row>
    <row r="27" spans="1:25" x14ac:dyDescent="0.45">
      <c r="A27" s="19">
        <v>35</v>
      </c>
      <c r="B27" s="15">
        <v>260563</v>
      </c>
      <c r="C27" s="15">
        <v>233292</v>
      </c>
      <c r="D27" s="15">
        <v>4</v>
      </c>
      <c r="E27" s="15" t="s">
        <v>72</v>
      </c>
      <c r="F27" s="15">
        <v>1.3193299999999999</v>
      </c>
      <c r="G27" s="15">
        <f>SUM(H27:N27)</f>
        <v>1.2404759399999998</v>
      </c>
      <c r="H27" s="15">
        <v>9.7347300000000005E-3</v>
      </c>
      <c r="I27" s="15">
        <v>0.220889</v>
      </c>
      <c r="J27" s="15">
        <v>0.90157399999999999</v>
      </c>
      <c r="K27" s="15">
        <v>4.3133499999999998E-2</v>
      </c>
      <c r="L27" s="15">
        <v>6.0763999999999999E-2</v>
      </c>
      <c r="M27" s="15">
        <v>0</v>
      </c>
      <c r="N27" s="15">
        <v>4.3807100000000003E-3</v>
      </c>
      <c r="Q27" s="15">
        <v>2</v>
      </c>
      <c r="R27" s="1">
        <v>35</v>
      </c>
      <c r="S27">
        <f>H27/$G39</f>
        <v>9.9364635609772069E-3</v>
      </c>
      <c r="T27" s="15">
        <f t="shared" ref="T27:Y27" si="15">I27/$G39</f>
        <v>0.22546649979205319</v>
      </c>
      <c r="U27" s="15">
        <f t="shared" si="15"/>
        <v>0.92025738757258424</v>
      </c>
      <c r="V27" s="15">
        <f t="shared" si="15"/>
        <v>4.4027358848926501E-2</v>
      </c>
      <c r="W27" s="15">
        <f t="shared" si="15"/>
        <v>6.2023217060896287E-2</v>
      </c>
      <c r="X27" s="15">
        <f t="shared" si="15"/>
        <v>0</v>
      </c>
      <c r="Y27" s="15">
        <f t="shared" si="15"/>
        <v>4.4714917913705318E-3</v>
      </c>
    </row>
    <row r="28" spans="1:25" x14ac:dyDescent="0.45">
      <c r="A28" s="19">
        <v>50</v>
      </c>
      <c r="B28" s="15">
        <v>61414</v>
      </c>
      <c r="C28" s="15">
        <v>50367</v>
      </c>
      <c r="D28" s="15">
        <v>4</v>
      </c>
      <c r="E28" s="15" t="s">
        <v>72</v>
      </c>
      <c r="F28" s="15">
        <v>77.509100000000004</v>
      </c>
      <c r="G28" s="15">
        <f t="shared" ref="G28:G35" si="16">SUM(H28:N28)</f>
        <v>75.8279268</v>
      </c>
      <c r="H28" s="15">
        <v>0.31274999999999997</v>
      </c>
      <c r="I28" s="15">
        <v>21.691800000000001</v>
      </c>
      <c r="J28" s="15">
        <v>46.755000000000003</v>
      </c>
      <c r="K28" s="15">
        <v>1.8258700000000001</v>
      </c>
      <c r="L28" s="15">
        <v>5.1767700000000003</v>
      </c>
      <c r="M28" s="15">
        <v>0</v>
      </c>
      <c r="N28" s="15">
        <v>6.5736799999999998E-2</v>
      </c>
      <c r="Q28" s="15">
        <v>2</v>
      </c>
      <c r="R28" s="1">
        <v>50</v>
      </c>
      <c r="S28" s="15">
        <f t="shared" ref="S28:S35" si="17">H28/$G40</f>
        <v>4.8771696404933691E-3</v>
      </c>
      <c r="T28" s="15">
        <f t="shared" ref="T28:T35" si="18">I28/$G40</f>
        <v>0.33827206525229125</v>
      </c>
      <c r="U28" s="15">
        <f t="shared" ref="U28:U35" si="19">J28/$G40</f>
        <v>0.72911931747807357</v>
      </c>
      <c r="V28" s="15">
        <f t="shared" ref="V28:V35" si="20">K28/$G40</f>
        <v>2.8473469964788584E-2</v>
      </c>
      <c r="W28" s="15">
        <f t="shared" ref="W28:W35" si="21">L28/$G40</f>
        <v>8.0728970359126656E-2</v>
      </c>
      <c r="X28" s="15">
        <f t="shared" ref="X28:X35" si="22">M28/$G40</f>
        <v>0</v>
      </c>
      <c r="Y28" s="15">
        <f t="shared" ref="Y28:Y35" si="23">N28/$G40</f>
        <v>1.0251303764130602E-3</v>
      </c>
    </row>
    <row r="29" spans="1:25" x14ac:dyDescent="0.45">
      <c r="A29" s="19">
        <v>6</v>
      </c>
      <c r="B29" s="15">
        <v>172882</v>
      </c>
      <c r="C29" s="15">
        <v>189944</v>
      </c>
      <c r="D29" s="15">
        <v>4</v>
      </c>
      <c r="E29" s="15" t="s">
        <v>72</v>
      </c>
      <c r="F29" s="15">
        <v>5961.88</v>
      </c>
      <c r="G29" s="15">
        <f t="shared" si="16"/>
        <v>5924.4097500000007</v>
      </c>
      <c r="H29" s="15">
        <v>6.4554799999999997</v>
      </c>
      <c r="I29" s="15">
        <v>1207.75</v>
      </c>
      <c r="J29" s="15">
        <v>4339.68</v>
      </c>
      <c r="K29" s="15">
        <v>63.205100000000002</v>
      </c>
      <c r="L29" s="15">
        <v>303.755</v>
      </c>
      <c r="M29" s="15">
        <v>0</v>
      </c>
      <c r="N29" s="15">
        <v>3.5641699999999998</v>
      </c>
      <c r="Q29" s="15">
        <v>2</v>
      </c>
      <c r="R29" s="1">
        <v>6</v>
      </c>
      <c r="S29" s="15">
        <f t="shared" si="17"/>
        <v>1.1313654675361906E-3</v>
      </c>
      <c r="T29" s="15">
        <f t="shared" si="18"/>
        <v>0.21166615703508249</v>
      </c>
      <c r="U29" s="15">
        <f t="shared" si="19"/>
        <v>0.76055755608528819</v>
      </c>
      <c r="V29" s="15">
        <f t="shared" si="20"/>
        <v>1.1077110844146629E-2</v>
      </c>
      <c r="W29" s="15">
        <f t="shared" si="21"/>
        <v>5.3235068126840389E-2</v>
      </c>
      <c r="X29" s="15">
        <f t="shared" si="22"/>
        <v>0</v>
      </c>
      <c r="Y29" s="15">
        <f t="shared" si="23"/>
        <v>6.24644311256245E-4</v>
      </c>
    </row>
    <row r="30" spans="1:25" x14ac:dyDescent="0.45">
      <c r="A30" s="19">
        <v>15</v>
      </c>
      <c r="B30" s="15">
        <v>35170</v>
      </c>
      <c r="C30" s="15">
        <v>237017</v>
      </c>
      <c r="D30" s="15">
        <v>4</v>
      </c>
      <c r="E30" s="15" t="s">
        <v>72</v>
      </c>
      <c r="F30" s="15">
        <v>5.6230399999999996</v>
      </c>
      <c r="G30" s="15">
        <f t="shared" si="16"/>
        <v>5.2687462099999998</v>
      </c>
      <c r="H30" s="15">
        <v>6.1961799999999997E-2</v>
      </c>
      <c r="I30" s="15">
        <v>1.2054499999999999</v>
      </c>
      <c r="J30" s="15">
        <v>3.3084099999999999</v>
      </c>
      <c r="K30" s="15">
        <v>0.35798999999999997</v>
      </c>
      <c r="L30" s="15">
        <v>0.32880900000000002</v>
      </c>
      <c r="M30" s="15">
        <v>0</v>
      </c>
      <c r="N30" s="15">
        <v>6.1254100000000004E-3</v>
      </c>
      <c r="Q30" s="15">
        <v>2</v>
      </c>
      <c r="R30" s="1">
        <v>15</v>
      </c>
      <c r="S30" s="15">
        <f t="shared" si="17"/>
        <v>1.3931965985072375E-2</v>
      </c>
      <c r="T30" s="15">
        <f t="shared" si="18"/>
        <v>0.27104261652672279</v>
      </c>
      <c r="U30" s="15">
        <f t="shared" si="19"/>
        <v>0.7438882599387574</v>
      </c>
      <c r="V30" s="15">
        <f t="shared" si="20"/>
        <v>8.0493215222864081E-2</v>
      </c>
      <c r="W30" s="15">
        <f t="shared" si="21"/>
        <v>7.3931935540698671E-2</v>
      </c>
      <c r="X30" s="15">
        <f t="shared" si="22"/>
        <v>0</v>
      </c>
      <c r="Y30" s="15">
        <f t="shared" si="23"/>
        <v>1.3772841293284278E-3</v>
      </c>
    </row>
    <row r="31" spans="1:25" x14ac:dyDescent="0.45">
      <c r="A31" s="19">
        <v>37</v>
      </c>
      <c r="B31" s="15">
        <v>29432</v>
      </c>
      <c r="C31" s="15">
        <v>29834</v>
      </c>
      <c r="D31" s="15">
        <v>4</v>
      </c>
      <c r="E31" s="15" t="s">
        <v>72</v>
      </c>
      <c r="F31" s="15">
        <v>489.613</v>
      </c>
      <c r="G31" s="15">
        <f t="shared" si="16"/>
        <v>482.56765000000001</v>
      </c>
      <c r="H31" s="15">
        <v>1.02956</v>
      </c>
      <c r="I31" s="15">
        <v>104.116</v>
      </c>
      <c r="J31" s="15">
        <v>351.13400000000001</v>
      </c>
      <c r="K31" s="15">
        <v>8.4687800000000006</v>
      </c>
      <c r="L31" s="15">
        <v>17.609300000000001</v>
      </c>
      <c r="M31" s="15">
        <v>0</v>
      </c>
      <c r="N31" s="15">
        <v>0.21001</v>
      </c>
      <c r="Q31" s="15">
        <v>2</v>
      </c>
      <c r="R31" s="1">
        <v>37</v>
      </c>
      <c r="S31" s="15">
        <f t="shared" si="17"/>
        <v>2.4761935858687782E-3</v>
      </c>
      <c r="T31" s="15">
        <f t="shared" si="18"/>
        <v>0.25040927326849693</v>
      </c>
      <c r="U31" s="15">
        <f t="shared" si="19"/>
        <v>0.84451198432383501</v>
      </c>
      <c r="V31" s="15">
        <f t="shared" si="20"/>
        <v>2.0368253152933089E-2</v>
      </c>
      <c r="W31" s="15">
        <f t="shared" si="21"/>
        <v>4.2352107416409997E-2</v>
      </c>
      <c r="X31" s="15">
        <f t="shared" si="22"/>
        <v>0</v>
      </c>
      <c r="Y31" s="15">
        <f t="shared" si="23"/>
        <v>5.0509481231623423E-4</v>
      </c>
    </row>
    <row r="32" spans="1:25" x14ac:dyDescent="0.45">
      <c r="A32" s="19">
        <v>1</v>
      </c>
      <c r="B32" s="15">
        <v>33502</v>
      </c>
      <c r="C32" s="15">
        <v>163335</v>
      </c>
      <c r="D32" s="15">
        <v>4</v>
      </c>
      <c r="E32" s="15" t="s">
        <v>72</v>
      </c>
      <c r="F32" s="15">
        <v>195.839</v>
      </c>
      <c r="G32" s="15">
        <f t="shared" si="16"/>
        <v>193.65652</v>
      </c>
      <c r="H32" s="15">
        <v>0.38501299999999999</v>
      </c>
      <c r="I32" s="15">
        <v>36.109400000000001</v>
      </c>
      <c r="J32" s="15">
        <v>145.91200000000001</v>
      </c>
      <c r="K32" s="15">
        <v>2.4924499999999998</v>
      </c>
      <c r="L32" s="15">
        <v>8.3917699999999993</v>
      </c>
      <c r="M32" s="15">
        <v>0</v>
      </c>
      <c r="N32" s="15">
        <v>0.36588700000000002</v>
      </c>
      <c r="Q32" s="15">
        <v>2</v>
      </c>
      <c r="R32" s="1">
        <v>1</v>
      </c>
      <c r="S32" s="15">
        <f t="shared" si="17"/>
        <v>2.4372137490195054E-3</v>
      </c>
      <c r="T32" s="15">
        <f t="shared" si="18"/>
        <v>0.22858014183636638</v>
      </c>
      <c r="U32" s="15">
        <f t="shared" si="19"/>
        <v>0.92365383129123968</v>
      </c>
      <c r="V32" s="15">
        <f t="shared" si="20"/>
        <v>1.5777735839422734E-2</v>
      </c>
      <c r="W32" s="15">
        <f t="shared" si="21"/>
        <v>5.3121679586428022E-2</v>
      </c>
      <c r="X32" s="15">
        <f t="shared" si="22"/>
        <v>0</v>
      </c>
      <c r="Y32" s="15">
        <f t="shared" si="23"/>
        <v>2.3161421224413194E-3</v>
      </c>
    </row>
    <row r="33" spans="1:25" x14ac:dyDescent="0.45">
      <c r="A33" s="19">
        <v>17</v>
      </c>
      <c r="B33" s="15">
        <v>62306</v>
      </c>
      <c r="C33" s="15">
        <v>134007</v>
      </c>
      <c r="D33" s="15">
        <v>4</v>
      </c>
      <c r="E33" s="15" t="s">
        <v>72</v>
      </c>
      <c r="F33" s="15">
        <v>1078.56</v>
      </c>
      <c r="G33" s="15">
        <f t="shared" si="16"/>
        <v>1061.1773390000001</v>
      </c>
      <c r="H33" s="15">
        <v>3.0497800000000002</v>
      </c>
      <c r="I33" s="15">
        <v>320.452</v>
      </c>
      <c r="J33" s="15">
        <v>653.75800000000004</v>
      </c>
      <c r="K33" s="15">
        <v>25.9833</v>
      </c>
      <c r="L33" s="15">
        <v>57.5471</v>
      </c>
      <c r="M33" s="15">
        <v>0</v>
      </c>
      <c r="N33" s="15">
        <v>0.38715899999999998</v>
      </c>
      <c r="Q33" s="15">
        <v>2</v>
      </c>
      <c r="R33" s="1">
        <v>17</v>
      </c>
      <c r="S33" s="15">
        <f t="shared" si="17"/>
        <v>3.0566644795573402E-3</v>
      </c>
      <c r="T33" s="15">
        <f t="shared" si="18"/>
        <v>0.3211753784873364</v>
      </c>
      <c r="U33" s="15">
        <f t="shared" si="19"/>
        <v>0.65523377319886933</v>
      </c>
      <c r="V33" s="15">
        <f t="shared" si="20"/>
        <v>2.6041953902144494E-2</v>
      </c>
      <c r="W33" s="15">
        <f t="shared" si="21"/>
        <v>5.7677005053326541E-2</v>
      </c>
      <c r="X33" s="15">
        <f t="shared" si="22"/>
        <v>0</v>
      </c>
      <c r="Y33" s="15">
        <f t="shared" si="23"/>
        <v>3.880329608171541E-4</v>
      </c>
    </row>
    <row r="34" spans="1:25" x14ac:dyDescent="0.45">
      <c r="A34" s="19">
        <v>25</v>
      </c>
      <c r="B34" s="15">
        <v>259195</v>
      </c>
      <c r="C34" s="15">
        <v>173121</v>
      </c>
      <c r="D34" s="15">
        <v>4</v>
      </c>
      <c r="E34" s="15" t="s">
        <v>72</v>
      </c>
      <c r="F34" s="15">
        <v>37.357700000000001</v>
      </c>
      <c r="G34" s="15">
        <f t="shared" si="16"/>
        <v>35.884960910000004</v>
      </c>
      <c r="H34" s="15">
        <v>0.242033</v>
      </c>
      <c r="I34" s="15">
        <v>6.7934599999999996</v>
      </c>
      <c r="J34" s="15">
        <v>26.051200000000001</v>
      </c>
      <c r="K34" s="15">
        <v>1.4751099999999999</v>
      </c>
      <c r="L34" s="15">
        <v>1.3137700000000001</v>
      </c>
      <c r="M34" s="15">
        <v>0</v>
      </c>
      <c r="N34" s="15">
        <v>9.3879099999999993E-3</v>
      </c>
      <c r="Q34" s="15">
        <v>2</v>
      </c>
      <c r="R34" s="1">
        <v>25</v>
      </c>
      <c r="S34" s="15">
        <f t="shared" si="17"/>
        <v>8.3071051685791875E-3</v>
      </c>
      <c r="T34" s="15">
        <f t="shared" si="18"/>
        <v>0.23316649662870748</v>
      </c>
      <c r="U34" s="15">
        <f t="shared" si="19"/>
        <v>0.89413451127610744</v>
      </c>
      <c r="V34" s="15">
        <f t="shared" si="20"/>
        <v>5.062902127074756E-2</v>
      </c>
      <c r="W34" s="15">
        <f t="shared" si="21"/>
        <v>4.5091477432103386E-2</v>
      </c>
      <c r="X34" s="15">
        <f t="shared" si="22"/>
        <v>0</v>
      </c>
      <c r="Y34" s="15">
        <f t="shared" si="23"/>
        <v>3.2221372987632362E-4</v>
      </c>
    </row>
    <row r="35" spans="1:25" x14ac:dyDescent="0.45">
      <c r="A35" s="19">
        <v>8</v>
      </c>
      <c r="B35" s="15">
        <v>177414</v>
      </c>
      <c r="C35" s="15">
        <v>103345</v>
      </c>
      <c r="D35" s="15">
        <v>4</v>
      </c>
      <c r="E35" s="15" t="s">
        <v>72</v>
      </c>
      <c r="F35" s="15">
        <v>2262.8200000000002</v>
      </c>
      <c r="G35" s="15">
        <f t="shared" si="16"/>
        <v>2239.1663500000004</v>
      </c>
      <c r="H35" s="15">
        <v>3.8480699999999999</v>
      </c>
      <c r="I35" s="15">
        <v>484.13200000000001</v>
      </c>
      <c r="J35" s="15">
        <v>1615.73</v>
      </c>
      <c r="K35" s="15">
        <v>31.949200000000001</v>
      </c>
      <c r="L35" s="15">
        <v>102.304</v>
      </c>
      <c r="M35" s="15">
        <v>0</v>
      </c>
      <c r="N35" s="15">
        <v>1.2030799999999999</v>
      </c>
      <c r="Q35" s="15">
        <v>2</v>
      </c>
      <c r="R35" s="1">
        <v>8</v>
      </c>
      <c r="S35" s="15">
        <f t="shared" si="17"/>
        <v>1.9692466784893689E-3</v>
      </c>
      <c r="T35" s="15">
        <f t="shared" si="18"/>
        <v>0.24775415544686433</v>
      </c>
      <c r="U35" s="15">
        <f t="shared" si="19"/>
        <v>0.82684850739088123</v>
      </c>
      <c r="V35" s="15">
        <f t="shared" si="20"/>
        <v>1.6349976996362477E-2</v>
      </c>
      <c r="W35" s="15">
        <f t="shared" si="21"/>
        <v>5.2353988413978023E-2</v>
      </c>
      <c r="X35" s="15">
        <f t="shared" si="22"/>
        <v>0</v>
      </c>
      <c r="Y35" s="15">
        <f t="shared" si="23"/>
        <v>6.1567520704066975E-4</v>
      </c>
    </row>
    <row r="36" spans="1:25" x14ac:dyDescent="0.45">
      <c r="A36" s="15"/>
      <c r="B36" s="15"/>
      <c r="C36" s="15"/>
      <c r="D36" s="15"/>
      <c r="E36" s="15"/>
      <c r="F36" s="15">
        <f>SUM(F27:F35)</f>
        <v>10110.52117</v>
      </c>
      <c r="G36" s="15"/>
      <c r="H36" s="15"/>
      <c r="I36" s="15"/>
      <c r="J36" s="15"/>
      <c r="K36" s="15"/>
      <c r="L36" s="15"/>
      <c r="M36" s="15"/>
      <c r="N36" s="15"/>
    </row>
    <row r="37" spans="1:25" x14ac:dyDescent="0.45">
      <c r="A37" s="15"/>
      <c r="B37" s="15"/>
      <c r="C37" s="15"/>
      <c r="D37" s="15"/>
      <c r="E37" s="15"/>
      <c r="F37" s="15"/>
      <c r="G37" s="15"/>
      <c r="H37" s="15"/>
      <c r="I37" s="15"/>
      <c r="J37" s="15"/>
      <c r="K37" s="15"/>
      <c r="L37" s="15"/>
      <c r="M37" s="15"/>
      <c r="N37" s="15"/>
    </row>
    <row r="38" spans="1:25" x14ac:dyDescent="0.45">
      <c r="A38" s="19" t="s">
        <v>0</v>
      </c>
      <c r="B38" s="15" t="s">
        <v>1</v>
      </c>
      <c r="C38" s="15" t="s">
        <v>2</v>
      </c>
      <c r="D38" s="15" t="s">
        <v>3</v>
      </c>
      <c r="E38" s="15" t="s">
        <v>4</v>
      </c>
      <c r="F38" s="15" t="s">
        <v>5</v>
      </c>
      <c r="G38" s="15" t="s">
        <v>22</v>
      </c>
      <c r="H38" s="15" t="s">
        <v>6</v>
      </c>
      <c r="I38" s="15" t="s">
        <v>7</v>
      </c>
      <c r="J38" s="15" t="s">
        <v>8</v>
      </c>
      <c r="K38" s="15" t="s">
        <v>9</v>
      </c>
      <c r="L38" s="15" t="s">
        <v>10</v>
      </c>
      <c r="M38" s="15" t="s">
        <v>11</v>
      </c>
      <c r="N38" s="15" t="s">
        <v>12</v>
      </c>
      <c r="Q38" s="15" t="s">
        <v>68</v>
      </c>
      <c r="R38" s="15" t="s">
        <v>0</v>
      </c>
      <c r="S38" s="15" t="s">
        <v>6</v>
      </c>
      <c r="T38" s="15" t="s">
        <v>7</v>
      </c>
      <c r="U38" s="15" t="s">
        <v>8</v>
      </c>
      <c r="V38" s="15" t="s">
        <v>9</v>
      </c>
      <c r="W38" s="15" t="s">
        <v>10</v>
      </c>
      <c r="X38" s="15" t="s">
        <v>11</v>
      </c>
      <c r="Y38" s="15" t="s">
        <v>12</v>
      </c>
    </row>
    <row r="39" spans="1:25" x14ac:dyDescent="0.45">
      <c r="A39" s="19">
        <v>35</v>
      </c>
      <c r="B39" s="15">
        <v>260563</v>
      </c>
      <c r="C39" s="15">
        <v>233292</v>
      </c>
      <c r="D39" s="15">
        <v>4</v>
      </c>
      <c r="E39" s="15" t="s">
        <v>73</v>
      </c>
      <c r="F39" s="15">
        <v>1.04894</v>
      </c>
      <c r="G39" s="15">
        <f>SUM(H39:N39)</f>
        <v>0.97969764999999998</v>
      </c>
      <c r="H39" s="15">
        <v>8.9981599999999998E-3</v>
      </c>
      <c r="I39" s="15">
        <v>0.218113</v>
      </c>
      <c r="J39" s="15">
        <v>0.60533700000000001</v>
      </c>
      <c r="K39" s="15">
        <v>4.0119299999999997E-2</v>
      </c>
      <c r="L39" s="15">
        <v>6.0249200000000003E-2</v>
      </c>
      <c r="M39" s="15">
        <v>4.2483800000000002E-2</v>
      </c>
      <c r="N39" s="15">
        <v>4.3971899999999996E-3</v>
      </c>
      <c r="Q39" s="15">
        <v>1</v>
      </c>
      <c r="R39" s="1">
        <v>35</v>
      </c>
      <c r="S39">
        <f>H39/$G39</f>
        <v>9.1846295640292692E-3</v>
      </c>
      <c r="T39" s="15">
        <f t="shared" ref="T39:Y39" si="24">I39/$G39</f>
        <v>0.22263297252984124</v>
      </c>
      <c r="U39" s="15">
        <f t="shared" si="24"/>
        <v>0.61788144536225031</v>
      </c>
      <c r="V39" s="15">
        <f t="shared" si="24"/>
        <v>4.0950695349733661E-2</v>
      </c>
      <c r="W39" s="15">
        <f t="shared" si="24"/>
        <v>6.1497748820771393E-2</v>
      </c>
      <c r="X39" s="15">
        <f t="shared" si="24"/>
        <v>4.3364195065691953E-2</v>
      </c>
      <c r="Y39" s="15">
        <f t="shared" si="24"/>
        <v>4.4883133076822216E-3</v>
      </c>
    </row>
    <row r="40" spans="1:25" x14ac:dyDescent="0.45">
      <c r="A40" s="19">
        <v>50</v>
      </c>
      <c r="B40" s="15">
        <v>61414</v>
      </c>
      <c r="C40" s="15">
        <v>50367</v>
      </c>
      <c r="D40" s="15">
        <v>4</v>
      </c>
      <c r="E40" s="15" t="s">
        <v>73</v>
      </c>
      <c r="F40" s="15">
        <v>65.621899999999997</v>
      </c>
      <c r="G40" s="15">
        <f t="shared" ref="G40:G47" si="25">SUM(H40:N40)</f>
        <v>64.125306899999998</v>
      </c>
      <c r="H40" s="15">
        <v>0.25165300000000002</v>
      </c>
      <c r="I40" s="15">
        <v>21.204799999999999</v>
      </c>
      <c r="J40" s="15">
        <v>32.436700000000002</v>
      </c>
      <c r="K40" s="15">
        <v>1.5469200000000001</v>
      </c>
      <c r="L40" s="15">
        <v>5.18018</v>
      </c>
      <c r="M40" s="15">
        <v>3.4391500000000002</v>
      </c>
      <c r="N40" s="15">
        <v>6.5903900000000001E-2</v>
      </c>
      <c r="Q40" s="15">
        <v>1</v>
      </c>
      <c r="R40" s="1">
        <v>50</v>
      </c>
      <c r="S40" s="15">
        <f t="shared" ref="S40:S47" si="26">H40/$G40</f>
        <v>3.9243944733463728E-3</v>
      </c>
      <c r="T40" s="15">
        <f t="shared" ref="T40:T47" si="27">I40/$G40</f>
        <v>0.33067755968899698</v>
      </c>
      <c r="U40" s="15">
        <f t="shared" ref="U40:U47" si="28">J40/$G40</f>
        <v>0.50583305668358525</v>
      </c>
      <c r="V40" s="15">
        <f t="shared" ref="V40:V47" si="29">K40/$G40</f>
        <v>2.4123393318215839E-2</v>
      </c>
      <c r="W40" s="15">
        <f t="shared" ref="W40:W47" si="30">L40/$G40</f>
        <v>8.0782147492536996E-2</v>
      </c>
      <c r="X40" s="15">
        <f t="shared" ref="X40:X47" si="31">M40/$G40</f>
        <v>5.3631712131423738E-2</v>
      </c>
      <c r="Y40" s="15">
        <f t="shared" ref="Y40:Y47" si="32">N40/$G40</f>
        <v>1.0277362118948394E-3</v>
      </c>
    </row>
    <row r="41" spans="1:25" x14ac:dyDescent="0.45">
      <c r="A41" s="19">
        <v>6</v>
      </c>
      <c r="B41" s="15">
        <v>172882</v>
      </c>
      <c r="C41" s="15">
        <v>189944</v>
      </c>
      <c r="D41" s="15">
        <v>4</v>
      </c>
      <c r="E41" s="15" t="s">
        <v>73</v>
      </c>
      <c r="F41" s="15">
        <v>5718.25</v>
      </c>
      <c r="G41" s="15">
        <f t="shared" si="25"/>
        <v>5705.9192499999999</v>
      </c>
      <c r="H41" s="15">
        <v>5.2511700000000001</v>
      </c>
      <c r="I41" s="15">
        <v>1213.73</v>
      </c>
      <c r="J41" s="15">
        <v>3276.19</v>
      </c>
      <c r="K41" s="15">
        <v>54.856200000000001</v>
      </c>
      <c r="L41" s="15">
        <v>309.029</v>
      </c>
      <c r="M41" s="15">
        <v>843.29499999999996</v>
      </c>
      <c r="N41" s="15">
        <v>3.5678800000000002</v>
      </c>
      <c r="Q41" s="15">
        <v>1</v>
      </c>
      <c r="R41" s="1">
        <v>6</v>
      </c>
      <c r="S41" s="15">
        <f t="shared" si="26"/>
        <v>9.2030219320050845E-4</v>
      </c>
      <c r="T41" s="15">
        <f t="shared" si="27"/>
        <v>0.21271419149508644</v>
      </c>
      <c r="U41" s="15">
        <f t="shared" si="28"/>
        <v>0.57417391597331147</v>
      </c>
      <c r="V41" s="15">
        <f t="shared" si="29"/>
        <v>9.613911027570185E-3</v>
      </c>
      <c r="W41" s="15">
        <f t="shared" si="30"/>
        <v>5.4159371428188365E-2</v>
      </c>
      <c r="X41" s="15">
        <f t="shared" si="31"/>
        <v>0.14779301336940581</v>
      </c>
      <c r="Y41" s="15">
        <f t="shared" si="32"/>
        <v>6.2529451323728425E-4</v>
      </c>
    </row>
    <row r="42" spans="1:25" x14ac:dyDescent="0.45">
      <c r="A42" s="19">
        <v>15</v>
      </c>
      <c r="B42" s="15">
        <v>35170</v>
      </c>
      <c r="C42" s="15">
        <v>237017</v>
      </c>
      <c r="D42" s="15">
        <v>4</v>
      </c>
      <c r="E42" s="15" t="s">
        <v>73</v>
      </c>
      <c r="F42" s="15">
        <v>4.7538600000000004</v>
      </c>
      <c r="G42" s="15">
        <f t="shared" si="25"/>
        <v>4.4474555900000006</v>
      </c>
      <c r="H42" s="15">
        <v>5.4250300000000001E-2</v>
      </c>
      <c r="I42" s="15">
        <v>1.1329199999999999</v>
      </c>
      <c r="J42" s="15">
        <v>2.2092700000000001</v>
      </c>
      <c r="K42" s="15">
        <v>0.330293</v>
      </c>
      <c r="L42" s="15">
        <v>0.32761899999999999</v>
      </c>
      <c r="M42" s="15">
        <v>0.38694899999999999</v>
      </c>
      <c r="N42" s="15">
        <v>6.1542899999999998E-3</v>
      </c>
      <c r="Q42" s="15">
        <v>1</v>
      </c>
      <c r="R42" s="1">
        <v>15</v>
      </c>
      <c r="S42" s="15">
        <f t="shared" si="26"/>
        <v>1.2198053224405552E-2</v>
      </c>
      <c r="T42" s="15">
        <f t="shared" si="27"/>
        <v>0.25473441545933451</v>
      </c>
      <c r="U42" s="15">
        <f t="shared" si="28"/>
        <v>0.49674919856816374</v>
      </c>
      <c r="V42" s="15">
        <f t="shared" si="29"/>
        <v>7.4265609474022873E-2</v>
      </c>
      <c r="W42" s="15">
        <f t="shared" si="30"/>
        <v>7.366436682058021E-2</v>
      </c>
      <c r="X42" s="15">
        <f t="shared" si="31"/>
        <v>8.7004578723629239E-2</v>
      </c>
      <c r="Y42" s="15">
        <f t="shared" si="32"/>
        <v>1.3837777298637396E-3</v>
      </c>
    </row>
    <row r="43" spans="1:25" x14ac:dyDescent="0.45">
      <c r="A43" s="19">
        <v>37</v>
      </c>
      <c r="B43" s="15">
        <v>29432</v>
      </c>
      <c r="C43" s="15">
        <v>29834</v>
      </c>
      <c r="D43" s="15">
        <v>4</v>
      </c>
      <c r="E43" s="15" t="s">
        <v>73</v>
      </c>
      <c r="F43" s="15">
        <v>421.96800000000002</v>
      </c>
      <c r="G43" s="15">
        <f t="shared" si="25"/>
        <v>415.78332399999999</v>
      </c>
      <c r="H43" s="15">
        <v>0.88393299999999997</v>
      </c>
      <c r="I43" s="15">
        <v>102.979</v>
      </c>
      <c r="J43" s="15">
        <v>256.92599999999999</v>
      </c>
      <c r="K43" s="15">
        <v>6.2829899999999999</v>
      </c>
      <c r="L43" s="15">
        <v>17.900700000000001</v>
      </c>
      <c r="M43" s="15">
        <v>30.6</v>
      </c>
      <c r="N43" s="15">
        <v>0.210701</v>
      </c>
      <c r="Q43" s="15">
        <v>1</v>
      </c>
      <c r="R43" s="1">
        <v>37</v>
      </c>
      <c r="S43" s="15">
        <f t="shared" si="26"/>
        <v>2.1259462536789954E-3</v>
      </c>
      <c r="T43" s="15">
        <f t="shared" si="27"/>
        <v>0.24767467586073749</v>
      </c>
      <c r="U43" s="15">
        <f t="shared" si="28"/>
        <v>0.61793243059454683</v>
      </c>
      <c r="V43" s="15">
        <f t="shared" si="29"/>
        <v>1.5111212108160452E-2</v>
      </c>
      <c r="W43" s="15">
        <f t="shared" si="30"/>
        <v>4.3052953225223629E-2</v>
      </c>
      <c r="X43" s="15">
        <f t="shared" si="31"/>
        <v>7.359602522202166E-2</v>
      </c>
      <c r="Y43" s="15">
        <f t="shared" si="32"/>
        <v>5.0675673563088837E-4</v>
      </c>
    </row>
    <row r="44" spans="1:25" x14ac:dyDescent="0.45">
      <c r="A44" s="19">
        <v>1</v>
      </c>
      <c r="B44" s="15">
        <v>33502</v>
      </c>
      <c r="C44" s="15">
        <v>163335</v>
      </c>
      <c r="D44" s="15">
        <v>4</v>
      </c>
      <c r="E44" s="15" t="s">
        <v>73</v>
      </c>
      <c r="F44" s="15">
        <v>159.78</v>
      </c>
      <c r="G44" s="15">
        <f t="shared" si="25"/>
        <v>157.97260300000002</v>
      </c>
      <c r="H44" s="15">
        <v>0.25711499999999998</v>
      </c>
      <c r="I44" s="15">
        <v>35.231099999999998</v>
      </c>
      <c r="J44" s="15">
        <v>100.265</v>
      </c>
      <c r="K44" s="15">
        <v>1.60351</v>
      </c>
      <c r="L44" s="15">
        <v>8.0661000000000005</v>
      </c>
      <c r="M44" s="15">
        <v>12.1829</v>
      </c>
      <c r="N44" s="15">
        <v>0.36687799999999998</v>
      </c>
      <c r="Q44" s="15">
        <v>1</v>
      </c>
      <c r="R44" s="1">
        <v>1</v>
      </c>
      <c r="S44" s="15">
        <f t="shared" si="26"/>
        <v>1.6275923490353574E-3</v>
      </c>
      <c r="T44" s="15">
        <f t="shared" si="27"/>
        <v>0.2230203170102856</v>
      </c>
      <c r="U44" s="15">
        <f t="shared" si="28"/>
        <v>0.63469866353977844</v>
      </c>
      <c r="V44" s="15">
        <f t="shared" si="29"/>
        <v>1.0150557562186906E-2</v>
      </c>
      <c r="W44" s="15">
        <f t="shared" si="30"/>
        <v>5.1060119582887413E-2</v>
      </c>
      <c r="X44" s="15">
        <f t="shared" si="31"/>
        <v>7.7120334593714313E-2</v>
      </c>
      <c r="Y44" s="15">
        <f t="shared" si="32"/>
        <v>2.3224153621118717E-3</v>
      </c>
    </row>
    <row r="45" spans="1:25" x14ac:dyDescent="0.45">
      <c r="A45" s="19">
        <v>17</v>
      </c>
      <c r="B45" s="15">
        <v>62306</v>
      </c>
      <c r="C45" s="15">
        <v>134007</v>
      </c>
      <c r="D45" s="15">
        <v>4</v>
      </c>
      <c r="E45" s="15" t="s">
        <v>73</v>
      </c>
      <c r="F45" s="15">
        <v>1012.94</v>
      </c>
      <c r="G45" s="15">
        <f t="shared" si="25"/>
        <v>997.74771499999986</v>
      </c>
      <c r="H45" s="15">
        <v>2.55444</v>
      </c>
      <c r="I45" s="15">
        <v>312.72899999999998</v>
      </c>
      <c r="J45" s="15">
        <v>471.553</v>
      </c>
      <c r="K45" s="15">
        <v>21.217500000000001</v>
      </c>
      <c r="L45" s="15">
        <v>57.591700000000003</v>
      </c>
      <c r="M45" s="15">
        <v>131.714</v>
      </c>
      <c r="N45" s="15">
        <v>0.388075</v>
      </c>
      <c r="Q45" s="15">
        <v>1</v>
      </c>
      <c r="R45" s="1">
        <v>17</v>
      </c>
      <c r="S45" s="15">
        <f t="shared" si="26"/>
        <v>2.5602063142785552E-3</v>
      </c>
      <c r="T45" s="15">
        <f t="shared" si="27"/>
        <v>0.31343494482470452</v>
      </c>
      <c r="U45" s="15">
        <f t="shared" si="28"/>
        <v>0.47261746923669984</v>
      </c>
      <c r="V45" s="15">
        <f t="shared" si="29"/>
        <v>2.126539573182586E-2</v>
      </c>
      <c r="W45" s="15">
        <f t="shared" si="30"/>
        <v>5.7721705731994595E-2</v>
      </c>
      <c r="X45" s="15">
        <f t="shared" si="31"/>
        <v>0.13201132713192937</v>
      </c>
      <c r="Y45" s="15">
        <f t="shared" si="32"/>
        <v>3.8895102856737694E-4</v>
      </c>
    </row>
    <row r="46" spans="1:25" x14ac:dyDescent="0.45">
      <c r="A46" s="19">
        <v>25</v>
      </c>
      <c r="B46" s="15">
        <v>259195</v>
      </c>
      <c r="C46" s="15">
        <v>173121</v>
      </c>
      <c r="D46" s="15">
        <v>4</v>
      </c>
      <c r="E46" s="15" t="s">
        <v>73</v>
      </c>
      <c r="F46" s="15">
        <v>30.443899999999999</v>
      </c>
      <c r="G46" s="15">
        <f t="shared" si="25"/>
        <v>29.135660990000002</v>
      </c>
      <c r="H46" s="15">
        <v>0.21051</v>
      </c>
      <c r="I46" s="15">
        <v>6.57925</v>
      </c>
      <c r="J46" s="15">
        <v>18.379100000000001</v>
      </c>
      <c r="K46" s="15">
        <v>1.3244499999999999</v>
      </c>
      <c r="L46" s="15">
        <v>1.3160799999999999</v>
      </c>
      <c r="M46" s="15">
        <v>1.3168200000000001</v>
      </c>
      <c r="N46" s="15">
        <v>9.4509899999999994E-3</v>
      </c>
      <c r="Q46" s="15">
        <v>1</v>
      </c>
      <c r="R46" s="1">
        <v>25</v>
      </c>
      <c r="S46" s="15">
        <f t="shared" si="26"/>
        <v>7.225166440268908E-3</v>
      </c>
      <c r="T46" s="15">
        <f t="shared" si="27"/>
        <v>0.22581433804635986</v>
      </c>
      <c r="U46" s="15">
        <f t="shared" si="28"/>
        <v>0.63081115634576168</v>
      </c>
      <c r="V46" s="15">
        <f t="shared" si="29"/>
        <v>4.5458038534103629E-2</v>
      </c>
      <c r="W46" s="15">
        <f t="shared" si="30"/>
        <v>4.5170761715401186E-2</v>
      </c>
      <c r="X46" s="15">
        <f t="shared" si="31"/>
        <v>4.5196160143816944E-2</v>
      </c>
      <c r="Y46" s="15">
        <f t="shared" si="32"/>
        <v>3.2437877428776325E-4</v>
      </c>
    </row>
    <row r="47" spans="1:25" x14ac:dyDescent="0.45">
      <c r="A47" s="19">
        <v>8</v>
      </c>
      <c r="B47" s="15">
        <v>177414</v>
      </c>
      <c r="C47" s="15">
        <v>103345</v>
      </c>
      <c r="D47" s="15">
        <v>4</v>
      </c>
      <c r="E47" s="15" t="s">
        <v>73</v>
      </c>
      <c r="F47" s="15">
        <v>1974.23</v>
      </c>
      <c r="G47" s="15">
        <f t="shared" si="25"/>
        <v>1954.0822600000001</v>
      </c>
      <c r="H47" s="15">
        <v>3.4047100000000001</v>
      </c>
      <c r="I47" s="15">
        <v>477.73599999999999</v>
      </c>
      <c r="J47" s="15">
        <v>1167.8699999999999</v>
      </c>
      <c r="K47" s="15">
        <v>24.725999999999999</v>
      </c>
      <c r="L47" s="15">
        <v>101.596</v>
      </c>
      <c r="M47" s="15">
        <v>177.542</v>
      </c>
      <c r="N47" s="15">
        <v>1.2075499999999999</v>
      </c>
      <c r="Q47" s="15">
        <v>1</v>
      </c>
      <c r="R47" s="1">
        <v>8</v>
      </c>
      <c r="S47" s="15">
        <f t="shared" si="26"/>
        <v>1.7423575607303245E-3</v>
      </c>
      <c r="T47" s="15">
        <f t="shared" si="27"/>
        <v>0.24448100767262476</v>
      </c>
      <c r="U47" s="15">
        <f t="shared" si="28"/>
        <v>0.59765651830849731</v>
      </c>
      <c r="V47" s="15">
        <f t="shared" si="29"/>
        <v>1.2653510297974865E-2</v>
      </c>
      <c r="W47" s="15">
        <f t="shared" si="30"/>
        <v>5.1991669992439316E-2</v>
      </c>
      <c r="X47" s="15">
        <f t="shared" si="31"/>
        <v>9.0856973441844763E-2</v>
      </c>
      <c r="Y47" s="15">
        <f t="shared" si="32"/>
        <v>6.1796272588852009E-4</v>
      </c>
    </row>
    <row r="48" spans="1:25" x14ac:dyDescent="0.45">
      <c r="U48">
        <f>GEOMEAN(U39:U47)</f>
        <v>0.56877469038612594</v>
      </c>
    </row>
    <row r="49" spans="17:26" x14ac:dyDescent="0.45">
      <c r="U49">
        <f>U48/U12</f>
        <v>1.0261238353022204</v>
      </c>
    </row>
    <row r="51" spans="17:26" ht="28.5" x14ac:dyDescent="0.45">
      <c r="Q51" s="21" t="s">
        <v>153</v>
      </c>
      <c r="R51" s="21" t="s">
        <v>6</v>
      </c>
      <c r="S51" s="21" t="s">
        <v>7</v>
      </c>
      <c r="T51" s="21" t="s">
        <v>8</v>
      </c>
      <c r="U51" s="21" t="s">
        <v>9</v>
      </c>
      <c r="V51" s="21" t="s">
        <v>10</v>
      </c>
      <c r="W51" s="21" t="s">
        <v>11</v>
      </c>
      <c r="X51" s="21" t="s">
        <v>12</v>
      </c>
    </row>
    <row r="52" spans="17:26" x14ac:dyDescent="0.45">
      <c r="Q52" s="2" t="s">
        <v>154</v>
      </c>
      <c r="R52" s="2">
        <v>9.1846299999999992E-3</v>
      </c>
      <c r="S52" s="2">
        <v>0.22263297300000001</v>
      </c>
      <c r="T52" s="2">
        <v>0.61788144499999997</v>
      </c>
      <c r="U52" s="2">
        <v>4.0950695000000002E-2</v>
      </c>
      <c r="V52" s="2">
        <v>6.1497748999999997E-2</v>
      </c>
      <c r="W52" s="2">
        <v>4.3364195000000001E-2</v>
      </c>
      <c r="X52" s="2">
        <v>4.4883129999999999E-3</v>
      </c>
      <c r="Z52">
        <f>SUM(S52:T52)</f>
        <v>0.84051441799999993</v>
      </c>
    </row>
    <row r="53" spans="17:26" x14ac:dyDescent="0.45">
      <c r="Q53" s="2" t="s">
        <v>155</v>
      </c>
      <c r="R53" s="2">
        <v>9.9364640000000008E-3</v>
      </c>
      <c r="S53" s="2">
        <v>0.22546649999999999</v>
      </c>
      <c r="T53" s="2">
        <v>0.92025738800000001</v>
      </c>
      <c r="U53" s="2">
        <v>4.4027359000000002E-2</v>
      </c>
      <c r="V53" s="2">
        <v>6.2023216999999999E-2</v>
      </c>
      <c r="W53" s="2">
        <v>0</v>
      </c>
      <c r="X53" s="2">
        <v>4.4714919999999997E-3</v>
      </c>
      <c r="Z53" s="15">
        <f t="shared" ref="Z53:Z95" si="33">SUM(S53:T53)</f>
        <v>1.145723888</v>
      </c>
    </row>
    <row r="54" spans="17:26" x14ac:dyDescent="0.45">
      <c r="Q54" s="2" t="s">
        <v>156</v>
      </c>
      <c r="R54" s="2">
        <v>9.593552E-3</v>
      </c>
      <c r="S54" s="2">
        <v>0.198749073</v>
      </c>
      <c r="T54" s="2">
        <v>0.82453295699999996</v>
      </c>
      <c r="U54" s="2">
        <v>2.7570648999999999E-2</v>
      </c>
      <c r="V54" s="2">
        <v>4.6447492999999999E-2</v>
      </c>
      <c r="W54" s="2">
        <v>0</v>
      </c>
      <c r="X54" s="2">
        <v>4.5272539999999997E-3</v>
      </c>
      <c r="Z54" s="15">
        <f t="shared" si="33"/>
        <v>1.0232820299999998</v>
      </c>
    </row>
    <row r="55" spans="17:26" x14ac:dyDescent="0.45">
      <c r="Q55" s="2" t="s">
        <v>157</v>
      </c>
      <c r="R55" s="2">
        <v>2.9222995000000002E-2</v>
      </c>
      <c r="S55" s="2">
        <v>0.148833673</v>
      </c>
      <c r="T55" s="2">
        <v>0.63023934000000004</v>
      </c>
      <c r="U55" s="2">
        <v>0.10837527299999999</v>
      </c>
      <c r="V55" s="2">
        <v>4.6471072000000002E-2</v>
      </c>
      <c r="W55" s="2">
        <v>0</v>
      </c>
      <c r="X55" s="2">
        <v>4.4816680000000003E-3</v>
      </c>
      <c r="Z55" s="15">
        <f t="shared" si="33"/>
        <v>0.77907301300000009</v>
      </c>
    </row>
    <row r="56" spans="17:26" s="15" customFormat="1" x14ac:dyDescent="0.45">
      <c r="Q56" s="2"/>
      <c r="R56" s="2">
        <v>0</v>
      </c>
      <c r="S56" s="2">
        <v>0</v>
      </c>
      <c r="T56" s="2">
        <v>0</v>
      </c>
      <c r="U56" s="2">
        <v>0</v>
      </c>
      <c r="V56" s="2">
        <v>0</v>
      </c>
      <c r="W56" s="2">
        <v>0</v>
      </c>
      <c r="X56" s="2">
        <v>0</v>
      </c>
      <c r="Z56" s="15">
        <f t="shared" si="33"/>
        <v>0</v>
      </c>
    </row>
    <row r="57" spans="17:26" x14ac:dyDescent="0.45">
      <c r="Q57" s="2" t="s">
        <v>158</v>
      </c>
      <c r="R57" s="2">
        <v>3.9243940000000003E-3</v>
      </c>
      <c r="S57" s="2">
        <v>0.33067755999999998</v>
      </c>
      <c r="T57" s="2">
        <v>0.50583305700000003</v>
      </c>
      <c r="U57" s="2">
        <v>2.4123393E-2</v>
      </c>
      <c r="V57" s="2">
        <v>8.0782146999999999E-2</v>
      </c>
      <c r="W57" s="2">
        <v>5.3631711999999998E-2</v>
      </c>
      <c r="X57" s="2">
        <v>1.027736E-3</v>
      </c>
      <c r="Z57" s="15">
        <f t="shared" si="33"/>
        <v>0.83651061700000007</v>
      </c>
    </row>
    <row r="58" spans="17:26" x14ac:dyDescent="0.45">
      <c r="Q58" s="2" t="s">
        <v>159</v>
      </c>
      <c r="R58" s="2">
        <v>4.8771700000000001E-3</v>
      </c>
      <c r="S58" s="2">
        <v>0.33827206500000001</v>
      </c>
      <c r="T58" s="2">
        <v>0.72911931699999999</v>
      </c>
      <c r="U58" s="2">
        <v>2.8473470000000001E-2</v>
      </c>
      <c r="V58" s="2">
        <v>8.0728969999999997E-2</v>
      </c>
      <c r="W58" s="2">
        <v>0</v>
      </c>
      <c r="X58" s="2">
        <v>1.02513E-3</v>
      </c>
      <c r="Z58" s="15">
        <f t="shared" si="33"/>
        <v>1.0673913820000001</v>
      </c>
    </row>
    <row r="59" spans="17:26" x14ac:dyDescent="0.45">
      <c r="Q59" s="2" t="s">
        <v>160</v>
      </c>
      <c r="R59" s="2">
        <v>4.4644929999999999E-3</v>
      </c>
      <c r="S59" s="2">
        <v>0.261723504</v>
      </c>
      <c r="T59" s="2">
        <v>0.65781205600000003</v>
      </c>
      <c r="U59" s="2">
        <v>2.1280678000000001E-2</v>
      </c>
      <c r="V59" s="2">
        <v>5.3174793999999997E-2</v>
      </c>
      <c r="W59" s="2">
        <v>0</v>
      </c>
      <c r="X59" s="2">
        <v>1.0421269999999999E-3</v>
      </c>
      <c r="Z59" s="15">
        <f t="shared" si="33"/>
        <v>0.91953556000000003</v>
      </c>
    </row>
    <row r="60" spans="17:26" x14ac:dyDescent="0.45">
      <c r="Q60" s="2" t="s">
        <v>161</v>
      </c>
      <c r="R60" s="2">
        <v>1.5535129999999999E-2</v>
      </c>
      <c r="S60" s="2">
        <v>0.227947447</v>
      </c>
      <c r="T60" s="2">
        <v>0.480538831</v>
      </c>
      <c r="U60" s="2">
        <v>8.8501721000000005E-2</v>
      </c>
      <c r="V60" s="2">
        <v>5.3126140000000002E-2</v>
      </c>
      <c r="W60" s="2">
        <v>0</v>
      </c>
      <c r="X60" s="2">
        <v>1.0398060000000001E-3</v>
      </c>
      <c r="Z60" s="15">
        <f t="shared" si="33"/>
        <v>0.70848627799999997</v>
      </c>
    </row>
    <row r="61" spans="17:26" s="15" customFormat="1" x14ac:dyDescent="0.45">
      <c r="Q61" s="2"/>
      <c r="R61" s="2">
        <v>0</v>
      </c>
      <c r="S61" s="2">
        <v>0</v>
      </c>
      <c r="T61" s="2">
        <v>0</v>
      </c>
      <c r="U61" s="2">
        <v>0</v>
      </c>
      <c r="V61" s="2">
        <v>0</v>
      </c>
      <c r="W61" s="2">
        <v>0</v>
      </c>
      <c r="X61" s="2">
        <v>0</v>
      </c>
      <c r="Z61" s="15">
        <f t="shared" si="33"/>
        <v>0</v>
      </c>
    </row>
    <row r="62" spans="17:26" x14ac:dyDescent="0.45">
      <c r="Q62" s="2" t="s">
        <v>162</v>
      </c>
      <c r="R62" s="2">
        <v>9.2030200000000001E-4</v>
      </c>
      <c r="S62" s="2">
        <v>0.212714191</v>
      </c>
      <c r="T62" s="2">
        <v>0.57417391600000001</v>
      </c>
      <c r="U62" s="2">
        <v>9.6139109999999993E-3</v>
      </c>
      <c r="V62" s="2">
        <v>5.4159370999999998E-2</v>
      </c>
      <c r="W62" s="2">
        <v>0.147793013</v>
      </c>
      <c r="X62" s="2">
        <v>6.25295E-4</v>
      </c>
      <c r="Z62" s="15">
        <f t="shared" si="33"/>
        <v>0.786888107</v>
      </c>
    </row>
    <row r="63" spans="17:26" x14ac:dyDescent="0.45">
      <c r="Q63" s="2" t="s">
        <v>163</v>
      </c>
      <c r="R63" s="2">
        <v>1.1313650000000001E-3</v>
      </c>
      <c r="S63" s="2">
        <v>0.21166615699999999</v>
      </c>
      <c r="T63" s="2">
        <v>0.76055755599999997</v>
      </c>
      <c r="U63" s="2">
        <v>1.1077111000000001E-2</v>
      </c>
      <c r="V63" s="2">
        <v>5.3235068000000003E-2</v>
      </c>
      <c r="W63" s="2">
        <v>0</v>
      </c>
      <c r="X63" s="2">
        <v>6.2464400000000005E-4</v>
      </c>
      <c r="Z63" s="15">
        <f t="shared" si="33"/>
        <v>0.97222371299999999</v>
      </c>
    </row>
    <row r="64" spans="17:26" x14ac:dyDescent="0.45">
      <c r="Q64" s="2" t="s">
        <v>67</v>
      </c>
      <c r="R64" s="2">
        <v>1.058306E-3</v>
      </c>
      <c r="S64" s="2">
        <v>0.16818972700000001</v>
      </c>
      <c r="T64" s="2">
        <v>0.72754447099999997</v>
      </c>
      <c r="U64" s="2">
        <v>8.6271460000000005E-3</v>
      </c>
      <c r="V64" s="2">
        <v>2.2264072999999999E-2</v>
      </c>
      <c r="W64" s="2">
        <v>0</v>
      </c>
      <c r="X64" s="2">
        <v>6.3153500000000002E-4</v>
      </c>
      <c r="Z64" s="15">
        <f t="shared" si="33"/>
        <v>0.89573419799999998</v>
      </c>
    </row>
    <row r="65" spans="17:26" x14ac:dyDescent="0.45">
      <c r="Q65" s="2" t="s">
        <v>164</v>
      </c>
      <c r="R65" s="2">
        <v>2.6335809999999999E-3</v>
      </c>
      <c r="S65" s="2">
        <v>0.12777923599999999</v>
      </c>
      <c r="T65" s="2">
        <v>0.54988335099999996</v>
      </c>
      <c r="U65" s="2">
        <v>2.6637425999999999E-2</v>
      </c>
      <c r="V65" s="2">
        <v>2.1931084999999999E-2</v>
      </c>
      <c r="W65" s="2">
        <v>0</v>
      </c>
      <c r="X65" s="2">
        <v>6.3239199999999996E-4</v>
      </c>
      <c r="Z65" s="15">
        <f t="shared" si="33"/>
        <v>0.67766258699999993</v>
      </c>
    </row>
    <row r="66" spans="17:26" s="15" customFormat="1" x14ac:dyDescent="0.45">
      <c r="Q66" s="2"/>
      <c r="R66" s="2">
        <v>0</v>
      </c>
      <c r="S66" s="2">
        <v>0</v>
      </c>
      <c r="T66" s="2">
        <v>0</v>
      </c>
      <c r="U66" s="2">
        <v>0</v>
      </c>
      <c r="V66" s="2">
        <v>0</v>
      </c>
      <c r="W66" s="2">
        <v>0</v>
      </c>
      <c r="X66" s="2">
        <v>0</v>
      </c>
      <c r="Z66" s="15">
        <f t="shared" si="33"/>
        <v>0</v>
      </c>
    </row>
    <row r="67" spans="17:26" x14ac:dyDescent="0.45">
      <c r="Q67" s="2" t="s">
        <v>165</v>
      </c>
      <c r="R67" s="2">
        <v>1.2198053E-2</v>
      </c>
      <c r="S67" s="2">
        <v>0.25473441499999999</v>
      </c>
      <c r="T67" s="2">
        <v>0.49674919899999997</v>
      </c>
      <c r="U67" s="2">
        <v>7.4265608999999996E-2</v>
      </c>
      <c r="V67" s="2">
        <v>7.3664366999999994E-2</v>
      </c>
      <c r="W67" s="2">
        <v>8.7004578999999999E-2</v>
      </c>
      <c r="X67" s="2">
        <v>1.383778E-3</v>
      </c>
      <c r="Z67" s="15">
        <f t="shared" si="33"/>
        <v>0.75148361399999997</v>
      </c>
    </row>
    <row r="68" spans="17:26" x14ac:dyDescent="0.45">
      <c r="Q68" s="2" t="s">
        <v>166</v>
      </c>
      <c r="R68" s="2">
        <v>1.3931966E-2</v>
      </c>
      <c r="S68" s="2">
        <v>0.27104261699999999</v>
      </c>
      <c r="T68" s="2">
        <v>0.74388825999999997</v>
      </c>
      <c r="U68" s="2">
        <v>8.0493215000000007E-2</v>
      </c>
      <c r="V68" s="2">
        <v>7.3931936000000004E-2</v>
      </c>
      <c r="W68" s="2">
        <v>0</v>
      </c>
      <c r="X68" s="2">
        <v>1.3772840000000001E-3</v>
      </c>
      <c r="Z68" s="15">
        <f t="shared" si="33"/>
        <v>1.0149308769999998</v>
      </c>
    </row>
    <row r="69" spans="17:26" x14ac:dyDescent="0.45">
      <c r="Q69" s="2" t="s">
        <v>167</v>
      </c>
      <c r="R69" s="2">
        <v>1.2233803999999999E-2</v>
      </c>
      <c r="S69" s="2">
        <v>0.23375612800000001</v>
      </c>
      <c r="T69" s="2">
        <v>0.66444283500000001</v>
      </c>
      <c r="U69" s="2">
        <v>5.8490747000000003E-2</v>
      </c>
      <c r="V69" s="2">
        <v>5.2865282999999999E-2</v>
      </c>
      <c r="W69" s="2">
        <v>0</v>
      </c>
      <c r="X69" s="2">
        <v>1.4087290000000001E-3</v>
      </c>
      <c r="Z69" s="15">
        <f t="shared" si="33"/>
        <v>0.89819896300000002</v>
      </c>
    </row>
    <row r="70" spans="17:26" x14ac:dyDescent="0.45">
      <c r="Q70" s="2" t="s">
        <v>66</v>
      </c>
      <c r="R70" s="2">
        <v>2.5750453999999999E-2</v>
      </c>
      <c r="S70" s="2">
        <v>0.173271657</v>
      </c>
      <c r="T70" s="2">
        <v>0.47275120700000001</v>
      </c>
      <c r="U70" s="2">
        <v>0.12235557800000001</v>
      </c>
      <c r="V70" s="2">
        <v>5.2613453999999997E-2</v>
      </c>
      <c r="W70" s="2">
        <v>0</v>
      </c>
      <c r="X70" s="2">
        <v>1.397779E-3</v>
      </c>
      <c r="Z70" s="15">
        <f t="shared" si="33"/>
        <v>0.64602286399999997</v>
      </c>
    </row>
    <row r="71" spans="17:26" s="15" customFormat="1" x14ac:dyDescent="0.45">
      <c r="Q71" s="2"/>
      <c r="R71" s="2">
        <v>0</v>
      </c>
      <c r="S71" s="2">
        <v>0</v>
      </c>
      <c r="T71" s="2">
        <v>0</v>
      </c>
      <c r="U71" s="2">
        <v>0</v>
      </c>
      <c r="V71" s="2">
        <v>0</v>
      </c>
      <c r="W71" s="2">
        <v>0</v>
      </c>
      <c r="X71" s="2">
        <v>0</v>
      </c>
      <c r="Z71" s="15">
        <f t="shared" si="33"/>
        <v>0</v>
      </c>
    </row>
    <row r="72" spans="17:26" x14ac:dyDescent="0.45">
      <c r="Q72" s="2" t="s">
        <v>168</v>
      </c>
      <c r="R72" s="2">
        <v>2.1259460000000001E-3</v>
      </c>
      <c r="S72" s="2">
        <v>0.24767467600000001</v>
      </c>
      <c r="T72" s="2">
        <v>0.61793243099999995</v>
      </c>
      <c r="U72" s="2">
        <v>1.5111212000000001E-2</v>
      </c>
      <c r="V72" s="2">
        <v>4.3052952999999998E-2</v>
      </c>
      <c r="W72" s="2">
        <v>7.3596024999999995E-2</v>
      </c>
      <c r="X72" s="2">
        <v>5.0675700000000004E-4</v>
      </c>
      <c r="Z72" s="15">
        <f t="shared" si="33"/>
        <v>0.86560710699999999</v>
      </c>
    </row>
    <row r="73" spans="17:26" x14ac:dyDescent="0.45">
      <c r="Q73" s="2" t="s">
        <v>169</v>
      </c>
      <c r="R73" s="2">
        <v>2.4761940000000001E-3</v>
      </c>
      <c r="S73" s="2">
        <v>0.25040927299999999</v>
      </c>
      <c r="T73" s="2">
        <v>0.84451198400000005</v>
      </c>
      <c r="U73" s="2">
        <v>2.0368252999999999E-2</v>
      </c>
      <c r="V73" s="2">
        <v>4.2352107E-2</v>
      </c>
      <c r="W73" s="2">
        <v>0</v>
      </c>
      <c r="X73" s="2">
        <v>5.05095E-4</v>
      </c>
      <c r="Z73" s="15">
        <f t="shared" si="33"/>
        <v>1.094921257</v>
      </c>
    </row>
    <row r="74" spans="17:26" x14ac:dyDescent="0.45">
      <c r="Q74" s="2" t="s">
        <v>170</v>
      </c>
      <c r="R74" s="2">
        <v>2.4249409999999999E-3</v>
      </c>
      <c r="S74" s="2">
        <v>0.18765278799999999</v>
      </c>
      <c r="T74" s="2">
        <v>0.82155291100000005</v>
      </c>
      <c r="U74" s="2">
        <v>1.5900228999999998E-2</v>
      </c>
      <c r="V74" s="2">
        <v>2.5406261999999999E-2</v>
      </c>
      <c r="W74" s="2">
        <v>0</v>
      </c>
      <c r="X74" s="2">
        <v>5.1197099999999995E-4</v>
      </c>
      <c r="Z74" s="15">
        <f t="shared" si="33"/>
        <v>1.009205699</v>
      </c>
    </row>
    <row r="75" spans="17:26" x14ac:dyDescent="0.45">
      <c r="Q75" s="2" t="s">
        <v>171</v>
      </c>
      <c r="R75" s="2">
        <v>7.6213979999999997E-3</v>
      </c>
      <c r="S75" s="2">
        <v>0.151596749</v>
      </c>
      <c r="T75" s="2">
        <v>0.60922597300000003</v>
      </c>
      <c r="U75" s="2">
        <v>5.2002567E-2</v>
      </c>
      <c r="V75" s="2">
        <v>2.5363692E-2</v>
      </c>
      <c r="W75" s="2">
        <v>0</v>
      </c>
      <c r="X75" s="2">
        <v>5.0982600000000001E-4</v>
      </c>
      <c r="Z75" s="15">
        <f t="shared" si="33"/>
        <v>0.76082272200000001</v>
      </c>
    </row>
    <row r="76" spans="17:26" s="15" customFormat="1" x14ac:dyDescent="0.45">
      <c r="Q76" s="2"/>
      <c r="R76" s="2">
        <v>0</v>
      </c>
      <c r="S76" s="2">
        <v>0</v>
      </c>
      <c r="T76" s="2">
        <v>0</v>
      </c>
      <c r="U76" s="2">
        <v>0</v>
      </c>
      <c r="V76" s="2">
        <v>0</v>
      </c>
      <c r="W76" s="2">
        <v>0</v>
      </c>
      <c r="X76" s="2">
        <v>0</v>
      </c>
      <c r="Z76" s="15">
        <f t="shared" si="33"/>
        <v>0</v>
      </c>
    </row>
    <row r="77" spans="17:26" x14ac:dyDescent="0.45">
      <c r="Q77" s="2" t="s">
        <v>172</v>
      </c>
      <c r="R77" s="2">
        <v>1.627592E-3</v>
      </c>
      <c r="S77" s="2">
        <v>0.223020317</v>
      </c>
      <c r="T77" s="2">
        <v>0.63469866399999997</v>
      </c>
      <c r="U77" s="2">
        <v>1.0150558E-2</v>
      </c>
      <c r="V77" s="2">
        <v>5.1060120000000001E-2</v>
      </c>
      <c r="W77" s="2">
        <v>7.7120334999999998E-2</v>
      </c>
      <c r="X77" s="2">
        <v>2.322415E-3</v>
      </c>
      <c r="Z77" s="15">
        <f t="shared" si="33"/>
        <v>0.85771898099999999</v>
      </c>
    </row>
    <row r="78" spans="17:26" x14ac:dyDescent="0.45">
      <c r="Q78" s="2" t="s">
        <v>173</v>
      </c>
      <c r="R78" s="2">
        <v>2.437214E-3</v>
      </c>
      <c r="S78" s="2">
        <v>0.22858014199999999</v>
      </c>
      <c r="T78" s="2">
        <v>0.92365383099999998</v>
      </c>
      <c r="U78" s="2">
        <v>1.5777736000000001E-2</v>
      </c>
      <c r="V78" s="2">
        <v>5.3121679999999998E-2</v>
      </c>
      <c r="W78" s="2">
        <v>0</v>
      </c>
      <c r="X78" s="2">
        <v>2.3161420000000002E-3</v>
      </c>
      <c r="Z78" s="15">
        <f t="shared" si="33"/>
        <v>1.152233973</v>
      </c>
    </row>
    <row r="79" spans="17:26" x14ac:dyDescent="0.45">
      <c r="Q79" s="2" t="s">
        <v>174</v>
      </c>
      <c r="R79" s="2">
        <v>2.2476240000000001E-3</v>
      </c>
      <c r="S79" s="2">
        <v>0.17853728699999999</v>
      </c>
      <c r="T79" s="2">
        <v>0.797872527</v>
      </c>
      <c r="U79" s="2">
        <v>1.2371006E-2</v>
      </c>
      <c r="V79" s="2">
        <v>3.2897982999999999E-2</v>
      </c>
      <c r="W79" s="2">
        <v>0</v>
      </c>
      <c r="X79" s="2">
        <v>2.3507430000000002E-3</v>
      </c>
      <c r="Z79" s="15">
        <f t="shared" si="33"/>
        <v>0.97640981399999993</v>
      </c>
    </row>
    <row r="80" spans="17:26" x14ac:dyDescent="0.45">
      <c r="Q80" s="2" t="s">
        <v>175</v>
      </c>
      <c r="R80" s="2">
        <v>6.8230820000000003E-3</v>
      </c>
      <c r="S80" s="2">
        <v>0.12825705000000001</v>
      </c>
      <c r="T80" s="2">
        <v>0.60082886700000004</v>
      </c>
      <c r="U80" s="2">
        <v>3.9262314E-2</v>
      </c>
      <c r="V80" s="2">
        <v>3.2868674000000001E-2</v>
      </c>
      <c r="W80" s="2">
        <v>0</v>
      </c>
      <c r="X80" s="2">
        <v>2.3461979999999999E-3</v>
      </c>
      <c r="Z80" s="15">
        <f t="shared" si="33"/>
        <v>0.72908591700000003</v>
      </c>
    </row>
    <row r="81" spans="17:26" s="15" customFormat="1" x14ac:dyDescent="0.45">
      <c r="Q81" s="2"/>
      <c r="R81" s="2">
        <v>0</v>
      </c>
      <c r="S81" s="2">
        <v>0</v>
      </c>
      <c r="T81" s="2">
        <v>0</v>
      </c>
      <c r="U81" s="2">
        <v>0</v>
      </c>
      <c r="V81" s="2">
        <v>0</v>
      </c>
      <c r="W81" s="2">
        <v>0</v>
      </c>
      <c r="X81" s="2">
        <v>0</v>
      </c>
      <c r="Z81" s="15">
        <f t="shared" si="33"/>
        <v>0</v>
      </c>
    </row>
    <row r="82" spans="17:26" x14ac:dyDescent="0.45">
      <c r="Q82" s="2" t="s">
        <v>176</v>
      </c>
      <c r="R82" s="2">
        <v>2.5602060000000002E-3</v>
      </c>
      <c r="S82" s="2">
        <v>0.31343494500000002</v>
      </c>
      <c r="T82" s="2">
        <v>0.47261746900000001</v>
      </c>
      <c r="U82" s="2">
        <v>2.1265395999999999E-2</v>
      </c>
      <c r="V82" s="2">
        <v>5.7721705999999998E-2</v>
      </c>
      <c r="W82" s="2">
        <v>0.13201132700000001</v>
      </c>
      <c r="X82" s="2">
        <v>3.8895100000000001E-4</v>
      </c>
      <c r="Z82" s="15">
        <f t="shared" si="33"/>
        <v>0.78605241400000003</v>
      </c>
    </row>
    <row r="83" spans="17:26" x14ac:dyDescent="0.45">
      <c r="Q83" s="2" t="s">
        <v>177</v>
      </c>
      <c r="R83" s="2">
        <v>3.0566640000000002E-3</v>
      </c>
      <c r="S83" s="2">
        <v>0.32117537800000001</v>
      </c>
      <c r="T83" s="2">
        <v>0.65523377299999996</v>
      </c>
      <c r="U83" s="2">
        <v>2.6041953999999999E-2</v>
      </c>
      <c r="V83" s="2">
        <v>5.7677005000000003E-2</v>
      </c>
      <c r="W83" s="2">
        <v>0</v>
      </c>
      <c r="X83" s="2">
        <v>3.8803299999999998E-4</v>
      </c>
      <c r="Z83" s="15">
        <f t="shared" si="33"/>
        <v>0.97640915099999992</v>
      </c>
    </row>
    <row r="84" spans="17:26" x14ac:dyDescent="0.45">
      <c r="Q84" s="2" t="s">
        <v>178</v>
      </c>
      <c r="R84" s="2">
        <v>2.4547990000000001E-3</v>
      </c>
      <c r="S84" s="2">
        <v>0.246964234</v>
      </c>
      <c r="T84" s="2">
        <v>0.61814323500000001</v>
      </c>
      <c r="U84" s="2">
        <v>1.9277318000000002E-2</v>
      </c>
      <c r="V84" s="2">
        <v>3.0499594000000001E-2</v>
      </c>
      <c r="W84" s="2">
        <v>0</v>
      </c>
      <c r="X84" s="2">
        <v>3.91061E-4</v>
      </c>
      <c r="Z84" s="15">
        <f t="shared" si="33"/>
        <v>0.86510746900000002</v>
      </c>
    </row>
    <row r="85" spans="17:26" x14ac:dyDescent="0.45">
      <c r="Q85" s="2" t="s">
        <v>179</v>
      </c>
      <c r="R85" s="2">
        <v>6.6226260000000004E-3</v>
      </c>
      <c r="S85" s="2">
        <v>0.19415028200000001</v>
      </c>
      <c r="T85" s="2">
        <v>0.45654126099999998</v>
      </c>
      <c r="U85" s="2">
        <v>6.3840587000000004E-2</v>
      </c>
      <c r="V85" s="2">
        <v>3.0536778000000001E-2</v>
      </c>
      <c r="W85" s="2">
        <v>0</v>
      </c>
      <c r="X85" s="2">
        <v>3.8874100000000001E-4</v>
      </c>
      <c r="Z85" s="15">
        <f t="shared" si="33"/>
        <v>0.65069154299999998</v>
      </c>
    </row>
    <row r="86" spans="17:26" s="15" customFormat="1" x14ac:dyDescent="0.45">
      <c r="Q86" s="2"/>
      <c r="R86" s="2">
        <v>0</v>
      </c>
      <c r="S86" s="2">
        <v>0</v>
      </c>
      <c r="T86" s="2">
        <v>0</v>
      </c>
      <c r="U86" s="2">
        <v>0</v>
      </c>
      <c r="V86" s="2">
        <v>0</v>
      </c>
      <c r="W86" s="2">
        <v>0</v>
      </c>
      <c r="X86" s="2">
        <v>0</v>
      </c>
      <c r="Z86" s="15">
        <f t="shared" si="33"/>
        <v>0</v>
      </c>
    </row>
    <row r="87" spans="17:26" x14ac:dyDescent="0.45">
      <c r="Q87" s="2" t="s">
        <v>180</v>
      </c>
      <c r="R87" s="2">
        <v>7.2251659999999999E-3</v>
      </c>
      <c r="S87" s="2">
        <v>0.225814338</v>
      </c>
      <c r="T87" s="2">
        <v>0.63081115600000004</v>
      </c>
      <c r="U87" s="2">
        <v>4.5458038999999999E-2</v>
      </c>
      <c r="V87" s="2">
        <v>4.5170762000000003E-2</v>
      </c>
      <c r="W87" s="2">
        <v>4.5196159999999999E-2</v>
      </c>
      <c r="X87" s="2">
        <v>3.2437900000000002E-4</v>
      </c>
      <c r="Z87" s="15">
        <f t="shared" si="33"/>
        <v>0.85662549399999999</v>
      </c>
    </row>
    <row r="88" spans="17:26" x14ac:dyDescent="0.45">
      <c r="Q88" s="2" t="s">
        <v>181</v>
      </c>
      <c r="R88" s="2">
        <v>8.3071050000000004E-3</v>
      </c>
      <c r="S88" s="2">
        <v>0.233166497</v>
      </c>
      <c r="T88" s="2">
        <v>0.89413451099999997</v>
      </c>
      <c r="U88" s="2">
        <v>5.0629021000000003E-2</v>
      </c>
      <c r="V88" s="2">
        <v>4.5091476999999998E-2</v>
      </c>
      <c r="W88" s="2">
        <v>0</v>
      </c>
      <c r="X88" s="2">
        <v>3.2221399999999997E-4</v>
      </c>
      <c r="Z88" s="15">
        <f t="shared" si="33"/>
        <v>1.1273010079999999</v>
      </c>
    </row>
    <row r="89" spans="17:26" x14ac:dyDescent="0.45">
      <c r="Q89" s="2" t="s">
        <v>182</v>
      </c>
      <c r="R89" s="2">
        <v>7.2442840000000001E-3</v>
      </c>
      <c r="S89" s="2">
        <v>0.17404513299999999</v>
      </c>
      <c r="T89" s="2">
        <v>0.82758033200000003</v>
      </c>
      <c r="U89" s="2">
        <v>3.6503032999999997E-2</v>
      </c>
      <c r="V89" s="2">
        <v>3.0361349999999999E-2</v>
      </c>
      <c r="W89" s="2">
        <v>0</v>
      </c>
      <c r="X89" s="2">
        <v>3.2869699999999997E-4</v>
      </c>
      <c r="Z89" s="15">
        <f t="shared" si="33"/>
        <v>1.001625465</v>
      </c>
    </row>
    <row r="90" spans="17:26" x14ac:dyDescent="0.45">
      <c r="Q90" s="2" t="s">
        <v>183</v>
      </c>
      <c r="R90" s="2">
        <v>1.7732255999999998E-2</v>
      </c>
      <c r="S90" s="2">
        <v>0.12820508899999999</v>
      </c>
      <c r="T90" s="2">
        <v>0.61072237200000001</v>
      </c>
      <c r="U90" s="2">
        <v>0.100491628</v>
      </c>
      <c r="V90" s="2">
        <v>3.0302384000000002E-2</v>
      </c>
      <c r="W90" s="2">
        <v>0</v>
      </c>
      <c r="X90" s="2">
        <v>3.2834599999999998E-4</v>
      </c>
      <c r="Z90" s="15">
        <f t="shared" si="33"/>
        <v>0.73892746100000006</v>
      </c>
    </row>
    <row r="91" spans="17:26" s="15" customFormat="1" x14ac:dyDescent="0.45">
      <c r="Q91" s="2"/>
      <c r="R91" s="2">
        <v>0</v>
      </c>
      <c r="S91" s="2">
        <v>0</v>
      </c>
      <c r="T91" s="2">
        <v>0</v>
      </c>
      <c r="U91" s="2">
        <v>0</v>
      </c>
      <c r="V91" s="2">
        <v>0</v>
      </c>
      <c r="W91" s="2">
        <v>0</v>
      </c>
      <c r="X91" s="2">
        <v>0</v>
      </c>
      <c r="Z91" s="15">
        <f t="shared" si="33"/>
        <v>0</v>
      </c>
    </row>
    <row r="92" spans="17:26" x14ac:dyDescent="0.45">
      <c r="Q92" s="2" t="s">
        <v>184</v>
      </c>
      <c r="R92" s="2">
        <v>1.7423580000000001E-3</v>
      </c>
      <c r="S92" s="2">
        <v>0.244481008</v>
      </c>
      <c r="T92" s="2">
        <v>0.59765651799999997</v>
      </c>
      <c r="U92" s="2">
        <v>1.265351E-2</v>
      </c>
      <c r="V92" s="2">
        <v>5.1991669999999997E-2</v>
      </c>
      <c r="W92" s="2">
        <v>9.0856972999999994E-2</v>
      </c>
      <c r="X92" s="2">
        <v>6.1796300000000002E-4</v>
      </c>
      <c r="Z92" s="15">
        <f t="shared" si="33"/>
        <v>0.84213752599999991</v>
      </c>
    </row>
    <row r="93" spans="17:26" x14ac:dyDescent="0.45">
      <c r="Q93" s="2" t="s">
        <v>185</v>
      </c>
      <c r="R93" s="2">
        <v>1.9692469999999999E-3</v>
      </c>
      <c r="S93" s="2">
        <v>0.247754155</v>
      </c>
      <c r="T93" s="2">
        <v>0.82684850700000001</v>
      </c>
      <c r="U93" s="2">
        <v>1.6349977000000002E-2</v>
      </c>
      <c r="V93" s="2">
        <v>5.2353987999999997E-2</v>
      </c>
      <c r="W93" s="2">
        <v>0</v>
      </c>
      <c r="X93" s="2">
        <v>6.1567499999999999E-4</v>
      </c>
      <c r="Z93" s="15">
        <f t="shared" si="33"/>
        <v>1.074602662</v>
      </c>
    </row>
    <row r="94" spans="17:26" x14ac:dyDescent="0.45">
      <c r="Q94" s="2" t="s">
        <v>186</v>
      </c>
      <c r="R94" s="2">
        <v>1.6706920000000001E-3</v>
      </c>
      <c r="S94" s="2">
        <v>0.19905968499999999</v>
      </c>
      <c r="T94" s="2">
        <v>0.77837050699999999</v>
      </c>
      <c r="U94" s="2">
        <v>1.2234695E-2</v>
      </c>
      <c r="V94" s="2">
        <v>2.4984721000000001E-2</v>
      </c>
      <c r="W94" s="2">
        <v>0</v>
      </c>
      <c r="X94" s="2">
        <v>6.2925199999999996E-4</v>
      </c>
      <c r="Z94" s="15">
        <f t="shared" si="33"/>
        <v>0.97743019199999992</v>
      </c>
    </row>
    <row r="95" spans="17:26" x14ac:dyDescent="0.45">
      <c r="Q95" s="2" t="s">
        <v>187</v>
      </c>
      <c r="R95" s="2">
        <v>4.1853359999999996E-3</v>
      </c>
      <c r="S95" s="2">
        <v>0.15221979399999999</v>
      </c>
      <c r="T95" s="2">
        <v>0.57791835199999997</v>
      </c>
      <c r="U95" s="2">
        <v>3.5287766999999998E-2</v>
      </c>
      <c r="V95" s="2">
        <v>2.4938355999999998E-2</v>
      </c>
      <c r="W95" s="2">
        <v>0</v>
      </c>
      <c r="X95" s="2">
        <v>6.2401199999999996E-4</v>
      </c>
      <c r="Z95" s="15">
        <f t="shared" si="33"/>
        <v>0.73013814599999993</v>
      </c>
    </row>
    <row r="101" spans="7:15" x14ac:dyDescent="0.45">
      <c r="G101" t="s">
        <v>266</v>
      </c>
    </row>
    <row r="102" spans="7:15" x14ac:dyDescent="0.45">
      <c r="G102" s="22" t="s">
        <v>220</v>
      </c>
      <c r="H102" s="15"/>
      <c r="I102" s="15"/>
      <c r="J102" s="15"/>
      <c r="K102" s="15"/>
      <c r="L102" s="15"/>
      <c r="M102" s="15"/>
      <c r="N102" s="15"/>
      <c r="O102" s="15"/>
    </row>
    <row r="103" spans="7:15" x14ac:dyDescent="0.45">
      <c r="G103" s="22" t="s">
        <v>231</v>
      </c>
      <c r="H103" s="15"/>
      <c r="I103" s="15"/>
      <c r="J103" s="15"/>
      <c r="K103" s="15"/>
      <c r="L103" s="15"/>
      <c r="M103" s="15"/>
      <c r="N103" s="15"/>
      <c r="O103" s="15"/>
    </row>
    <row r="104" spans="7:15" x14ac:dyDescent="0.45">
      <c r="G104" s="22" t="s">
        <v>232</v>
      </c>
      <c r="H104" s="15"/>
      <c r="I104" s="15"/>
      <c r="J104" s="15"/>
      <c r="K104" s="15"/>
      <c r="L104" s="15"/>
      <c r="M104" s="15"/>
      <c r="N104" s="15"/>
      <c r="O104" s="15"/>
    </row>
    <row r="105" spans="7:15" x14ac:dyDescent="0.45">
      <c r="G105" s="22" t="s">
        <v>223</v>
      </c>
      <c r="H105" s="15"/>
      <c r="I105" s="15"/>
      <c r="J105" s="15"/>
      <c r="K105" s="15"/>
      <c r="L105" s="15"/>
      <c r="M105" s="15"/>
      <c r="N105" s="15"/>
      <c r="O105" s="15"/>
    </row>
    <row r="106" spans="7:15" x14ac:dyDescent="0.45">
      <c r="G106" s="22"/>
      <c r="H106" s="15"/>
      <c r="I106" s="15"/>
      <c r="J106" s="15"/>
      <c r="K106" s="15"/>
      <c r="L106" s="15"/>
      <c r="M106" s="15"/>
      <c r="N106" s="15"/>
      <c r="O106" s="15"/>
    </row>
    <row r="107" spans="7:15" x14ac:dyDescent="0.45">
      <c r="G107" s="22" t="s">
        <v>265</v>
      </c>
      <c r="H107" s="15"/>
      <c r="I107" s="15"/>
      <c r="J107" s="15"/>
      <c r="K107" s="15"/>
      <c r="L107" s="15"/>
      <c r="M107" s="15"/>
      <c r="N107" s="15"/>
      <c r="O107" s="15"/>
    </row>
    <row r="108" spans="7:15" x14ac:dyDescent="0.45">
      <c r="G108" s="22" t="s">
        <v>230</v>
      </c>
      <c r="H108" s="15"/>
      <c r="I108" s="22"/>
      <c r="J108" s="15"/>
      <c r="K108" s="15"/>
      <c r="L108" s="15"/>
      <c r="M108" s="15"/>
      <c r="N108" s="15"/>
      <c r="O108" s="15"/>
    </row>
    <row r="109" spans="7:15" x14ac:dyDescent="0.45">
      <c r="G109" s="22" t="s">
        <v>227</v>
      </c>
      <c r="H109" s="15"/>
      <c r="I109" s="15"/>
      <c r="J109" s="15"/>
      <c r="K109" s="15"/>
      <c r="L109" s="15"/>
      <c r="M109" s="15"/>
      <c r="N109" s="15"/>
      <c r="O109" s="15"/>
    </row>
    <row r="110" spans="7:15" x14ac:dyDescent="0.45">
      <c r="G110" s="22" t="s">
        <v>228</v>
      </c>
      <c r="H110" s="15"/>
      <c r="I110" s="22"/>
      <c r="J110" s="15"/>
      <c r="K110" s="15"/>
      <c r="L110" s="15"/>
      <c r="M110" s="15"/>
      <c r="N110" s="15"/>
      <c r="O110" s="15"/>
    </row>
    <row r="111" spans="7:15" x14ac:dyDescent="0.45">
      <c r="G111" s="22" t="s">
        <v>229</v>
      </c>
      <c r="H111" s="15"/>
      <c r="I111" s="15"/>
      <c r="J111" s="15"/>
      <c r="K111" s="15"/>
      <c r="L111" s="15"/>
      <c r="M111" s="15"/>
      <c r="N111" s="15"/>
      <c r="O111" s="15"/>
    </row>
    <row r="112" spans="7:15" x14ac:dyDescent="0.45">
      <c r="H112" s="15"/>
      <c r="I112" s="15"/>
      <c r="J112" s="15"/>
      <c r="K112" s="15"/>
      <c r="L112" s="15"/>
      <c r="M112" s="15"/>
      <c r="N112" s="15"/>
      <c r="O112" s="15"/>
    </row>
    <row r="113" spans="6:30" x14ac:dyDescent="0.45">
      <c r="G113" s="22"/>
      <c r="H113" s="15"/>
      <c r="I113" s="15"/>
      <c r="J113" s="15"/>
      <c r="K113" s="15"/>
      <c r="L113" s="15"/>
      <c r="M113" s="15"/>
      <c r="N113" s="15"/>
      <c r="O113" s="15"/>
    </row>
    <row r="114" spans="6:30" x14ac:dyDescent="0.45">
      <c r="H114" s="15"/>
      <c r="I114" s="15"/>
      <c r="J114" s="15"/>
      <c r="K114" s="15"/>
      <c r="L114" s="15"/>
      <c r="M114" s="15"/>
      <c r="N114" s="15"/>
      <c r="O114" s="15"/>
    </row>
    <row r="115" spans="6:30" x14ac:dyDescent="0.45">
      <c r="G115" s="22"/>
      <c r="H115" s="15"/>
      <c r="I115" s="15"/>
      <c r="J115" s="15"/>
      <c r="K115" s="15"/>
      <c r="L115" s="15"/>
      <c r="M115" s="15"/>
      <c r="N115" s="15"/>
      <c r="O115" s="15"/>
    </row>
    <row r="116" spans="6:30" x14ac:dyDescent="0.45">
      <c r="G116" s="22"/>
      <c r="H116" s="15"/>
      <c r="I116" s="15"/>
      <c r="J116" s="15"/>
      <c r="K116" s="15"/>
      <c r="L116" s="15"/>
      <c r="M116" s="15"/>
      <c r="N116" s="15"/>
      <c r="O116" s="15"/>
    </row>
    <row r="117" spans="6:30" x14ac:dyDescent="0.45">
      <c r="G117" s="22"/>
    </row>
    <row r="118" spans="6:30" x14ac:dyDescent="0.45">
      <c r="F118" s="22"/>
      <c r="G118" s="22"/>
    </row>
    <row r="120" spans="6:30" x14ac:dyDescent="0.45">
      <c r="F120" s="22"/>
      <c r="G120" t="s">
        <v>284</v>
      </c>
    </row>
    <row r="121" spans="6:30" x14ac:dyDescent="0.45">
      <c r="G121" s="22" t="s">
        <v>230</v>
      </c>
      <c r="O121" s="15"/>
      <c r="P121" s="15" t="s">
        <v>250</v>
      </c>
      <c r="Q121" s="22"/>
      <c r="U121" s="15" t="s">
        <v>188</v>
      </c>
      <c r="AB121" t="s">
        <v>259</v>
      </c>
      <c r="AD121" t="s">
        <v>260</v>
      </c>
    </row>
    <row r="122" spans="6:30" x14ac:dyDescent="0.45">
      <c r="G122" s="22" t="s">
        <v>224</v>
      </c>
      <c r="O122" s="22"/>
      <c r="P122" s="22" t="s">
        <v>256</v>
      </c>
      <c r="U122" s="22" t="s">
        <v>251</v>
      </c>
      <c r="AB122" t="s">
        <v>261</v>
      </c>
      <c r="AD122" t="s">
        <v>277</v>
      </c>
    </row>
    <row r="123" spans="6:30" x14ac:dyDescent="0.45">
      <c r="G123" s="22" t="s">
        <v>225</v>
      </c>
      <c r="P123" t="s">
        <v>257</v>
      </c>
      <c r="U123" s="15" t="s">
        <v>189</v>
      </c>
      <c r="AB123" t="s">
        <v>262</v>
      </c>
      <c r="AD123" s="15" t="s">
        <v>264</v>
      </c>
    </row>
    <row r="124" spans="6:30" x14ac:dyDescent="0.45">
      <c r="G124" s="22" t="s">
        <v>226</v>
      </c>
      <c r="U124" s="15" t="s">
        <v>190</v>
      </c>
      <c r="AB124" t="s">
        <v>263</v>
      </c>
      <c r="AD124" s="15" t="s">
        <v>276</v>
      </c>
    </row>
    <row r="125" spans="6:30" s="15" customFormat="1" ht="15.4" customHeight="1" x14ac:dyDescent="0.45">
      <c r="G125" s="22"/>
      <c r="P125" s="15" t="s">
        <v>268</v>
      </c>
      <c r="U125" s="15" t="s">
        <v>268</v>
      </c>
      <c r="AB125" s="15" t="s">
        <v>268</v>
      </c>
      <c r="AD125" s="15" t="s">
        <v>268</v>
      </c>
    </row>
    <row r="126" spans="6:30" ht="74.25" customHeight="1" x14ac:dyDescent="0.45">
      <c r="P126" s="27" t="s">
        <v>271</v>
      </c>
      <c r="R126" s="27"/>
      <c r="U126" s="27" t="s">
        <v>272</v>
      </c>
      <c r="AB126" s="27" t="s">
        <v>273</v>
      </c>
      <c r="AD126" s="32" t="s">
        <v>278</v>
      </c>
    </row>
    <row r="127" spans="6:30" x14ac:dyDescent="0.45">
      <c r="G127" s="22"/>
      <c r="O127" s="26"/>
      <c r="P127" s="15" t="s">
        <v>191</v>
      </c>
      <c r="U127" s="15" t="s">
        <v>191</v>
      </c>
    </row>
    <row r="128" spans="6:30" ht="261.75" customHeight="1" x14ac:dyDescent="0.45">
      <c r="P128" s="32" t="s">
        <v>300</v>
      </c>
      <c r="Q128" s="15" t="s">
        <v>269</v>
      </c>
      <c r="U128" s="32" t="s">
        <v>299</v>
      </c>
      <c r="AA128" s="27"/>
      <c r="AB128" s="27" t="s">
        <v>283</v>
      </c>
      <c r="AD128" s="27" t="s">
        <v>258</v>
      </c>
    </row>
    <row r="129" spans="7:30" x14ac:dyDescent="0.45">
      <c r="G129" s="22" t="s">
        <v>221</v>
      </c>
      <c r="Q129" s="15" t="s">
        <v>270</v>
      </c>
      <c r="U129" s="15"/>
    </row>
    <row r="130" spans="7:30" x14ac:dyDescent="0.45">
      <c r="G130" s="24" t="s">
        <v>233</v>
      </c>
      <c r="U130" s="15"/>
    </row>
    <row r="131" spans="7:30" ht="162.75" customHeight="1" x14ac:dyDescent="0.45">
      <c r="G131" s="24" t="s">
        <v>234</v>
      </c>
      <c r="P131" s="27" t="s">
        <v>297</v>
      </c>
      <c r="U131" s="32" t="s">
        <v>298</v>
      </c>
      <c r="AB131" s="49" t="s">
        <v>301</v>
      </c>
      <c r="AD131" s="49" t="s">
        <v>302</v>
      </c>
    </row>
    <row r="133" spans="7:30" x14ac:dyDescent="0.45">
      <c r="G133" s="22" t="s">
        <v>222</v>
      </c>
    </row>
    <row r="134" spans="7:30" x14ac:dyDescent="0.45">
      <c r="G134" s="24" t="s">
        <v>235</v>
      </c>
      <c r="P134" s="22"/>
      <c r="Q134"/>
    </row>
    <row r="135" spans="7:30" x14ac:dyDescent="0.45">
      <c r="G135" s="24" t="s">
        <v>236</v>
      </c>
      <c r="P135"/>
      <c r="Q135"/>
    </row>
    <row r="136" spans="7:30" x14ac:dyDescent="0.45">
      <c r="G136" s="23" t="s">
        <v>237</v>
      </c>
      <c r="P136"/>
      <c r="Q136"/>
    </row>
    <row r="137" spans="7:30" x14ac:dyDescent="0.45">
      <c r="P137" s="22" t="s">
        <v>112</v>
      </c>
      <c r="Q137"/>
    </row>
    <row r="138" spans="7:30" x14ac:dyDescent="0.45">
      <c r="G138" s="22" t="s">
        <v>238</v>
      </c>
      <c r="P138" t="s">
        <v>246</v>
      </c>
      <c r="Q138"/>
    </row>
    <row r="139" spans="7:30" x14ac:dyDescent="0.45">
      <c r="G139" s="24" t="s">
        <v>239</v>
      </c>
      <c r="P139"/>
      <c r="Q139"/>
    </row>
    <row r="140" spans="7:30" x14ac:dyDescent="0.45">
      <c r="G140" s="24" t="s">
        <v>240</v>
      </c>
      <c r="P140" s="22" t="s">
        <v>97</v>
      </c>
      <c r="Q140"/>
    </row>
    <row r="141" spans="7:30" x14ac:dyDescent="0.45">
      <c r="G141" s="23" t="s">
        <v>241</v>
      </c>
      <c r="P141" t="s">
        <v>247</v>
      </c>
      <c r="Q141"/>
    </row>
    <row r="142" spans="7:30" x14ac:dyDescent="0.45">
      <c r="P142"/>
    </row>
    <row r="143" spans="7:30" x14ac:dyDescent="0.45">
      <c r="G143" s="22" t="s">
        <v>242</v>
      </c>
      <c r="P143" s="22" t="s">
        <v>103</v>
      </c>
    </row>
    <row r="144" spans="7:30" x14ac:dyDescent="0.45">
      <c r="G144" s="23" t="s">
        <v>243</v>
      </c>
      <c r="P144" t="s">
        <v>248</v>
      </c>
    </row>
    <row r="145" spans="7:16" x14ac:dyDescent="0.45">
      <c r="G145" s="24" t="s">
        <v>244</v>
      </c>
      <c r="P145"/>
    </row>
    <row r="146" spans="7:16" x14ac:dyDescent="0.45">
      <c r="G146" s="23" t="s">
        <v>245</v>
      </c>
      <c r="P146" s="22" t="s">
        <v>191</v>
      </c>
    </row>
    <row r="147" spans="7:16" x14ac:dyDescent="0.45">
      <c r="P147" t="s">
        <v>249</v>
      </c>
    </row>
    <row r="151" spans="7:16" x14ac:dyDescent="0.45">
      <c r="K151" t="s">
        <v>267</v>
      </c>
    </row>
    <row r="165" spans="4:22" x14ac:dyDescent="0.45">
      <c r="O165" s="15" t="s">
        <v>6</v>
      </c>
      <c r="P165" s="15" t="s">
        <v>7</v>
      </c>
      <c r="Q165" s="15" t="s">
        <v>8</v>
      </c>
      <c r="R165" s="15" t="s">
        <v>9</v>
      </c>
      <c r="S165" s="15" t="s">
        <v>10</v>
      </c>
      <c r="T165" s="15" t="s">
        <v>11</v>
      </c>
      <c r="U165" s="15" t="s">
        <v>12</v>
      </c>
      <c r="V165" s="15"/>
    </row>
    <row r="166" spans="4:22" x14ac:dyDescent="0.45">
      <c r="O166">
        <v>0.53357200000000005</v>
      </c>
      <c r="P166" s="15">
        <v>11.0669</v>
      </c>
      <c r="Q166" s="15">
        <v>27.624600000000001</v>
      </c>
      <c r="R166" s="15">
        <v>3.8753299999999999</v>
      </c>
      <c r="S166" s="15">
        <v>3.41371</v>
      </c>
      <c r="T166" s="15">
        <v>8.4807400000000008</v>
      </c>
      <c r="U166" s="15">
        <v>6.6716899999999996E-2</v>
      </c>
    </row>
    <row r="167" spans="4:22" x14ac:dyDescent="0.45">
      <c r="O167" s="15">
        <v>0.99619500000000005</v>
      </c>
      <c r="P167" s="15">
        <v>14.6172</v>
      </c>
      <c r="Q167" s="15">
        <v>30.814699999999998</v>
      </c>
      <c r="R167" s="15">
        <v>5.6752000000000002</v>
      </c>
      <c r="S167" s="15">
        <v>3.40673</v>
      </c>
      <c r="T167" s="15">
        <v>0</v>
      </c>
      <c r="U167" s="15">
        <v>6.6677899999999998E-2</v>
      </c>
    </row>
    <row r="173" spans="4:22" x14ac:dyDescent="0.45">
      <c r="D173" t="s">
        <v>274</v>
      </c>
    </row>
    <row r="223" spans="2:7" ht="14.65" thickBot="1" x14ac:dyDescent="0.5"/>
    <row r="224" spans="2:7" x14ac:dyDescent="0.45">
      <c r="B224" s="33" t="s">
        <v>293</v>
      </c>
      <c r="C224" s="34"/>
      <c r="D224" s="34"/>
      <c r="E224" s="34"/>
      <c r="F224" s="35"/>
      <c r="G224" s="45"/>
    </row>
    <row r="225" spans="1:7" x14ac:dyDescent="0.45">
      <c r="B225" s="36"/>
      <c r="C225" s="16" t="s">
        <v>289</v>
      </c>
      <c r="D225" s="16" t="s">
        <v>290</v>
      </c>
      <c r="E225" s="16" t="s">
        <v>291</v>
      </c>
      <c r="F225" s="37" t="s">
        <v>292</v>
      </c>
      <c r="G225" s="46" t="s">
        <v>296</v>
      </c>
    </row>
    <row r="226" spans="1:7" x14ac:dyDescent="0.45">
      <c r="B226" s="38" t="s">
        <v>73</v>
      </c>
      <c r="C226" s="39">
        <v>1043.2262888888888</v>
      </c>
      <c r="D226" s="39">
        <v>5718.25</v>
      </c>
      <c r="E226" s="39">
        <v>1.04894</v>
      </c>
      <c r="F226" s="37">
        <f>MEDIAN(F39:F47)</f>
        <v>159.78</v>
      </c>
      <c r="G226" s="47">
        <f>C226/$C226</f>
        <v>1</v>
      </c>
    </row>
    <row r="227" spans="1:7" x14ac:dyDescent="0.45">
      <c r="B227" s="38" t="s">
        <v>72</v>
      </c>
      <c r="C227" s="39">
        <v>1123.3912411111112</v>
      </c>
      <c r="D227" s="39">
        <v>5961.88</v>
      </c>
      <c r="E227" s="39">
        <v>1.3193299999999999</v>
      </c>
      <c r="F227" s="37">
        <f>MEDIAN(F27:F35)</f>
        <v>195.839</v>
      </c>
      <c r="G227" s="47">
        <f>C226/C227</f>
        <v>0.92864021964161503</v>
      </c>
    </row>
    <row r="228" spans="1:7" x14ac:dyDescent="0.45">
      <c r="B228" s="38" t="s">
        <v>24</v>
      </c>
      <c r="C228" s="39">
        <v>996.92312777777761</v>
      </c>
      <c r="D228" s="39">
        <v>5327.16</v>
      </c>
      <c r="E228" s="39">
        <v>1.1633</v>
      </c>
      <c r="F228" s="37">
        <f>MEDIAN(F15:F23)</f>
        <v>163.83799999999999</v>
      </c>
      <c r="G228" s="47">
        <f>C226/C228</f>
        <v>1.0464460697329037</v>
      </c>
    </row>
    <row r="229" spans="1:7" ht="14.65" thickBot="1" x14ac:dyDescent="0.5">
      <c r="B229" s="40" t="s">
        <v>23</v>
      </c>
      <c r="C229" s="41">
        <v>787.27015999999992</v>
      </c>
      <c r="D229" s="41">
        <v>4181.9399999999996</v>
      </c>
      <c r="E229" s="41">
        <v>1.0454600000000001</v>
      </c>
      <c r="F229" s="42">
        <f>MEDIAN(F3:F11)</f>
        <v>129.58099999999999</v>
      </c>
      <c r="G229" s="48">
        <f>C226/C229</f>
        <v>1.3251185449336591</v>
      </c>
    </row>
    <row r="230" spans="1:7" ht="14.65" thickBot="1" x14ac:dyDescent="0.5"/>
    <row r="231" spans="1:7" x14ac:dyDescent="0.45">
      <c r="A231" s="33"/>
      <c r="B231" s="43" t="s">
        <v>294</v>
      </c>
    </row>
    <row r="232" spans="1:7" x14ac:dyDescent="0.45">
      <c r="A232" s="36" t="s">
        <v>295</v>
      </c>
      <c r="B232" s="37">
        <v>6992</v>
      </c>
    </row>
    <row r="233" spans="1:7" x14ac:dyDescent="0.45">
      <c r="A233" s="36" t="s">
        <v>290</v>
      </c>
      <c r="B233" s="37">
        <v>40686</v>
      </c>
    </row>
    <row r="234" spans="1:7" ht="14.65" thickBot="1" x14ac:dyDescent="0.5">
      <c r="A234" s="44" t="s">
        <v>291</v>
      </c>
      <c r="B234" s="42">
        <v>1426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83A62-1BB5-4C85-A2B4-B145345249F5}">
  <dimension ref="A1:BH181"/>
  <sheetViews>
    <sheetView topLeftCell="AG153" zoomScale="30" workbookViewId="0">
      <selection activeCell="Y14" sqref="Y14"/>
    </sheetView>
  </sheetViews>
  <sheetFormatPr defaultRowHeight="14.25" x14ac:dyDescent="0.45"/>
  <cols>
    <col min="5" max="5" width="11.33203125" customWidth="1"/>
    <col min="6" max="6" width="22.53125" customWidth="1"/>
    <col min="7" max="7" width="16.1328125" customWidth="1"/>
    <col min="8" max="8" width="14.19921875" customWidth="1"/>
    <col min="9" max="9" width="14.796875" customWidth="1"/>
    <col min="10" max="10" width="22.73046875" customWidth="1"/>
    <col min="11" max="11" width="16.265625" customWidth="1"/>
    <col min="12" max="12" width="21.19921875" customWidth="1"/>
    <col min="13" max="13" width="31.6640625" customWidth="1"/>
    <col min="14" max="14" width="24.796875" customWidth="1"/>
    <col min="15" max="15" width="21" customWidth="1"/>
    <col min="16" max="16" width="16.46484375" customWidth="1"/>
    <col min="17" max="17" width="15.06640625" customWidth="1"/>
    <col min="18" max="18" width="14.46484375" customWidth="1"/>
    <col min="19" max="19" width="12.9296875" customWidth="1"/>
    <col min="20" max="20" width="27.46484375" customWidth="1"/>
    <col min="21" max="21" width="14.33203125" customWidth="1"/>
    <col min="25" max="25" width="12.265625" customWidth="1"/>
    <col min="26" max="26" width="15.19921875" customWidth="1"/>
    <col min="27" max="27" width="18.19921875" customWidth="1"/>
    <col min="28" max="28" width="17.33203125" customWidth="1"/>
    <col min="29" max="30" width="16.796875" customWidth="1"/>
    <col min="31" max="44" width="15.53125" customWidth="1"/>
    <col min="45" max="45" width="24.73046875" customWidth="1"/>
    <col min="46" max="49" width="15.53125" customWidth="1"/>
    <col min="50" max="54" width="12" bestFit="1" customWidth="1"/>
    <col min="55" max="55" width="25.06640625" customWidth="1"/>
    <col min="56" max="56" width="32.796875" customWidth="1"/>
    <col min="57" max="57" width="30.33203125" customWidth="1"/>
    <col min="58" max="58" width="15.33203125" customWidth="1"/>
    <col min="67" max="68" width="11.73046875" bestFit="1" customWidth="1"/>
    <col min="71" max="74" width="11.73046875" bestFit="1" customWidth="1"/>
  </cols>
  <sheetData>
    <row r="1" spans="1:60" x14ac:dyDescent="0.45">
      <c r="AD1" s="8" t="s">
        <v>40</v>
      </c>
      <c r="AE1" s="8" t="s">
        <v>40</v>
      </c>
      <c r="AF1" s="8"/>
      <c r="AG1" s="8"/>
      <c r="AH1" s="8"/>
      <c r="AI1" s="8"/>
      <c r="AJ1" s="8"/>
      <c r="AK1" s="8"/>
      <c r="AL1" s="8"/>
      <c r="AM1" s="8"/>
      <c r="AN1" t="s">
        <v>42</v>
      </c>
      <c r="BE1" s="15"/>
    </row>
    <row r="2" spans="1:60" x14ac:dyDescent="0.45">
      <c r="A2" t="s">
        <v>0</v>
      </c>
      <c r="B2" t="s">
        <v>1</v>
      </c>
      <c r="C2" t="s">
        <v>2</v>
      </c>
      <c r="D2" t="s">
        <v>3</v>
      </c>
      <c r="E2" t="s">
        <v>4</v>
      </c>
      <c r="F2" t="s">
        <v>5</v>
      </c>
      <c r="G2" t="s">
        <v>22</v>
      </c>
      <c r="H2" t="s">
        <v>6</v>
      </c>
      <c r="I2" t="s">
        <v>7</v>
      </c>
      <c r="J2" t="s">
        <v>8</v>
      </c>
      <c r="K2" t="s">
        <v>9</v>
      </c>
      <c r="L2" t="s">
        <v>10</v>
      </c>
      <c r="M2" t="s">
        <v>11</v>
      </c>
      <c r="N2" t="s">
        <v>12</v>
      </c>
      <c r="O2" t="s">
        <v>13</v>
      </c>
      <c r="P2" t="s">
        <v>14</v>
      </c>
      <c r="Q2" t="s">
        <v>15</v>
      </c>
      <c r="R2" t="s">
        <v>16</v>
      </c>
      <c r="S2" t="s">
        <v>17</v>
      </c>
      <c r="T2" t="s">
        <v>18</v>
      </c>
      <c r="U2" t="s">
        <v>19</v>
      </c>
      <c r="V2" t="s">
        <v>20</v>
      </c>
      <c r="W2" t="s">
        <v>21</v>
      </c>
      <c r="Z2" t="s">
        <v>15</v>
      </c>
      <c r="AA2" t="s">
        <v>27</v>
      </c>
      <c r="AB2" t="s">
        <v>25</v>
      </c>
      <c r="AC2" t="s">
        <v>26</v>
      </c>
      <c r="AE2" t="s">
        <v>0</v>
      </c>
      <c r="AF2" t="s">
        <v>15</v>
      </c>
      <c r="AG2" t="s">
        <v>27</v>
      </c>
      <c r="AH2" t="s">
        <v>25</v>
      </c>
      <c r="AI2" t="s">
        <v>26</v>
      </c>
      <c r="AL2" t="s">
        <v>68</v>
      </c>
      <c r="AM2" t="s">
        <v>0</v>
      </c>
      <c r="AN2" t="s">
        <v>6</v>
      </c>
      <c r="AO2" t="s">
        <v>7</v>
      </c>
      <c r="AP2" t="s">
        <v>8</v>
      </c>
      <c r="AQ2" t="s">
        <v>9</v>
      </c>
      <c r="AR2" t="s">
        <v>10</v>
      </c>
      <c r="AS2" t="s">
        <v>11</v>
      </c>
      <c r="AT2" t="s">
        <v>12</v>
      </c>
      <c r="AV2" t="s">
        <v>28</v>
      </c>
      <c r="AX2" t="s">
        <v>0</v>
      </c>
      <c r="AY2" t="s">
        <v>38</v>
      </c>
      <c r="AZ2" s="6" t="s">
        <v>39</v>
      </c>
      <c r="BD2" s="15" t="s">
        <v>0</v>
      </c>
      <c r="BE2" s="15" t="s">
        <v>37</v>
      </c>
      <c r="BF2" s="15" t="s">
        <v>36</v>
      </c>
      <c r="BG2" t="s">
        <v>146</v>
      </c>
      <c r="BH2" t="s">
        <v>147</v>
      </c>
    </row>
    <row r="3" spans="1:60" x14ac:dyDescent="0.45">
      <c r="A3" s="1">
        <v>35</v>
      </c>
      <c r="B3">
        <v>260563</v>
      </c>
      <c r="C3">
        <v>233292</v>
      </c>
      <c r="D3">
        <v>4</v>
      </c>
      <c r="E3" t="s">
        <v>23</v>
      </c>
      <c r="F3">
        <v>1.0454600000000001</v>
      </c>
      <c r="G3">
        <f>SUM(H3:N3)</f>
        <v>0.94797898000000003</v>
      </c>
      <c r="H3">
        <v>2.8629700000000001E-2</v>
      </c>
      <c r="I3">
        <v>0.145812</v>
      </c>
      <c r="J3">
        <v>0.61744399999999999</v>
      </c>
      <c r="K3">
        <v>0.10617500000000001</v>
      </c>
      <c r="L3">
        <v>4.5527600000000001E-2</v>
      </c>
      <c r="M3">
        <v>0</v>
      </c>
      <c r="N3">
        <v>4.3906800000000001E-3</v>
      </c>
      <c r="O3">
        <v>0</v>
      </c>
      <c r="P3">
        <v>479773</v>
      </c>
      <c r="Q3">
        <v>161653</v>
      </c>
      <c r="R3">
        <v>479840</v>
      </c>
      <c r="S3">
        <v>479840</v>
      </c>
      <c r="T3">
        <v>351488292</v>
      </c>
      <c r="U3">
        <v>444254</v>
      </c>
      <c r="V3">
        <v>1.0456000000000001</v>
      </c>
      <c r="W3">
        <v>1426</v>
      </c>
      <c r="Z3">
        <f>Q3</f>
        <v>161653</v>
      </c>
      <c r="AA3">
        <f>P3-Z3</f>
        <v>318120</v>
      </c>
      <c r="AB3">
        <f>S3-P3</f>
        <v>67</v>
      </c>
      <c r="AC3">
        <f>R3-S3</f>
        <v>0</v>
      </c>
      <c r="AE3" s="1">
        <v>35</v>
      </c>
      <c r="AF3" s="7">
        <f>Z3/SUM($Z15:$AC15)</f>
        <v>0.33688937979326444</v>
      </c>
      <c r="AG3" s="7">
        <f>AA3/SUM($Z15:$AC15)</f>
        <v>0.66297099033011009</v>
      </c>
      <c r="AH3" s="7">
        <f>AB3/SUM($Z15:$AC15)</f>
        <v>1.3962987662554185E-4</v>
      </c>
      <c r="AI3" s="7">
        <f>AC3/SUM($Z15:$AC15)</f>
        <v>0</v>
      </c>
      <c r="AJ3" s="7"/>
      <c r="AK3" s="7"/>
      <c r="AL3" s="7">
        <v>4</v>
      </c>
      <c r="AM3" s="1">
        <v>35</v>
      </c>
      <c r="AN3" s="4">
        <f>H3/$G15</f>
        <v>2.6293363243120409E-2</v>
      </c>
      <c r="AO3" s="4">
        <f>I3/$G15</f>
        <v>0.13391296035955225</v>
      </c>
      <c r="AP3" s="4">
        <f>J3/$G15</f>
        <v>0.56705726480840657</v>
      </c>
      <c r="AQ3" s="4">
        <f>K3/$G15</f>
        <v>9.7510551711624968E-2</v>
      </c>
      <c r="AR3" s="4">
        <f>L3/$G15</f>
        <v>4.1812304159229353E-2</v>
      </c>
      <c r="AS3" s="4">
        <f>M3/$G15</f>
        <v>0</v>
      </c>
      <c r="AT3" s="4">
        <f>N3/$G15</f>
        <v>4.0323770114358134E-3</v>
      </c>
      <c r="AV3" s="5">
        <f>G15/P3</f>
        <v>2.2695243792376813E-6</v>
      </c>
      <c r="AX3" s="1">
        <v>35</v>
      </c>
      <c r="AY3" s="5">
        <f>G3/P3</f>
        <v>1.9758906399484758E-6</v>
      </c>
      <c r="AZ3" s="6">
        <f>G15/P15</f>
        <v>6.1674814781249295E-6</v>
      </c>
      <c r="BD3" s="1">
        <v>35</v>
      </c>
      <c r="BE3">
        <f>T3/T15</f>
        <v>0.71073204948000279</v>
      </c>
      <c r="BF3">
        <f>T15/T15</f>
        <v>1</v>
      </c>
      <c r="BG3">
        <f>U3/U15</f>
        <v>1.0252354500956571</v>
      </c>
      <c r="BH3">
        <f>U15/U15</f>
        <v>1</v>
      </c>
    </row>
    <row r="4" spans="1:60" x14ac:dyDescent="0.45">
      <c r="A4" s="1">
        <v>50</v>
      </c>
      <c r="B4">
        <v>61414</v>
      </c>
      <c r="C4">
        <v>50367</v>
      </c>
      <c r="D4">
        <v>4</v>
      </c>
      <c r="E4" t="s">
        <v>23</v>
      </c>
      <c r="F4">
        <v>57.2059</v>
      </c>
      <c r="G4">
        <f t="shared" ref="G4:G23" si="0">SUM(H4:N4)</f>
        <v>55.576702900000008</v>
      </c>
      <c r="H4">
        <v>0.99619500000000005</v>
      </c>
      <c r="I4">
        <v>14.6172</v>
      </c>
      <c r="J4">
        <v>30.814699999999998</v>
      </c>
      <c r="K4">
        <v>5.6752000000000002</v>
      </c>
      <c r="L4">
        <v>3.40673</v>
      </c>
      <c r="M4">
        <v>0</v>
      </c>
      <c r="N4">
        <v>6.6677899999999998E-2</v>
      </c>
      <c r="O4">
        <v>0</v>
      </c>
      <c r="P4">
        <v>8694789</v>
      </c>
      <c r="Q4">
        <v>2903534</v>
      </c>
      <c r="R4">
        <v>8728578</v>
      </c>
      <c r="S4">
        <v>8728578</v>
      </c>
      <c r="T4">
        <v>20426090463</v>
      </c>
      <c r="U4">
        <v>7166218</v>
      </c>
      <c r="V4">
        <v>57.206299999999999</v>
      </c>
      <c r="W4">
        <v>5517</v>
      </c>
      <c r="Z4">
        <f t="shared" ref="Z4:Z11" si="1">Q4</f>
        <v>2903534</v>
      </c>
      <c r="AA4">
        <f>P4-Z4</f>
        <v>5791255</v>
      </c>
      <c r="AB4">
        <f>S4-P4</f>
        <v>33789</v>
      </c>
      <c r="AC4">
        <f t="shared" ref="AC4:AC11" si="2">R4-S4</f>
        <v>0</v>
      </c>
      <c r="AE4" s="1">
        <v>50</v>
      </c>
      <c r="AF4" s="7">
        <f>Z4/SUM($Z16:$AC16)</f>
        <v>0.33264685267176397</v>
      </c>
      <c r="AG4" s="7">
        <f>AA4/SUM($Z16:$AC16)</f>
        <v>0.66348207004623205</v>
      </c>
      <c r="AH4" s="7">
        <f>AB4/SUM($Z16:$AC16)</f>
        <v>3.8710772820040101E-3</v>
      </c>
      <c r="AI4" s="7">
        <f>AC4/SUM($Z16:$AC16)</f>
        <v>0</v>
      </c>
      <c r="AJ4" s="7"/>
      <c r="AK4" s="7"/>
      <c r="AL4" s="7">
        <v>4</v>
      </c>
      <c r="AM4" s="1">
        <v>50</v>
      </c>
      <c r="AN4" s="4">
        <f>H4/$G16</f>
        <v>1.5542938286968665E-2</v>
      </c>
      <c r="AO4" s="4">
        <f>I4/$G16</f>
        <v>0.22806201348960631</v>
      </c>
      <c r="AP4" s="4">
        <f>J4/$G16</f>
        <v>0.48078034966191685</v>
      </c>
      <c r="AQ4" s="4">
        <f>K4/$G16</f>
        <v>8.8546201663534316E-2</v>
      </c>
      <c r="AR4" s="4">
        <f>L4/$G16</f>
        <v>5.3152840709263502E-2</v>
      </c>
      <c r="AS4" s="4">
        <f>M4/$G16</f>
        <v>0</v>
      </c>
      <c r="AT4" s="4">
        <f>N4/$G16</f>
        <v>1.0403289364076991E-3</v>
      </c>
      <c r="AV4" s="5">
        <f t="shared" ref="AV4:AV11" si="3">G16/P4</f>
        <v>7.3714375012435608E-6</v>
      </c>
      <c r="AX4" s="1">
        <v>50</v>
      </c>
      <c r="AY4" s="5">
        <f t="shared" ref="AY4:AY11" si="4">G16/P4</f>
        <v>7.3714375012435608E-6</v>
      </c>
      <c r="AZ4" s="6">
        <f t="shared" ref="AZ4:AZ11" si="5">G16/P16</f>
        <v>2.0062043688007553E-5</v>
      </c>
      <c r="BD4" s="1">
        <v>50</v>
      </c>
      <c r="BE4" s="15">
        <f t="shared" ref="BE4:BE11" si="6">T4/T16</f>
        <v>0.73014420199049834</v>
      </c>
      <c r="BF4" s="15">
        <f t="shared" ref="BF4:BF11" si="7">T16/T16</f>
        <v>1</v>
      </c>
      <c r="BG4" s="15">
        <f t="shared" ref="BG4:BG11" si="8">U4/U16</f>
        <v>1.0091192541024674</v>
      </c>
      <c r="BH4" s="15">
        <f t="shared" ref="BH4:BH11" si="9">U16/U16</f>
        <v>1</v>
      </c>
    </row>
    <row r="5" spans="1:60" x14ac:dyDescent="0.45">
      <c r="A5" s="1">
        <v>6</v>
      </c>
      <c r="B5">
        <v>172882</v>
      </c>
      <c r="C5">
        <v>189944</v>
      </c>
      <c r="D5">
        <v>4</v>
      </c>
      <c r="E5" t="s">
        <v>23</v>
      </c>
      <c r="F5">
        <v>4181.9399999999996</v>
      </c>
      <c r="G5">
        <f t="shared" si="0"/>
        <v>4162.4513799999995</v>
      </c>
      <c r="H5">
        <v>15.026999999999999</v>
      </c>
      <c r="I5">
        <v>729.09799999999996</v>
      </c>
      <c r="J5">
        <v>3137.59</v>
      </c>
      <c r="K5">
        <v>151.99100000000001</v>
      </c>
      <c r="L5">
        <v>125.137</v>
      </c>
      <c r="M5">
        <v>0</v>
      </c>
      <c r="N5">
        <v>3.6083799999999999</v>
      </c>
      <c r="O5">
        <v>0</v>
      </c>
      <c r="P5">
        <v>81568318</v>
      </c>
      <c r="Q5">
        <v>23899343</v>
      </c>
      <c r="R5">
        <v>81770938</v>
      </c>
      <c r="S5">
        <v>81770938</v>
      </c>
      <c r="T5" s="10">
        <v>1592252833779</v>
      </c>
      <c r="U5">
        <v>71454512</v>
      </c>
      <c r="V5">
        <v>4181.9399999999996</v>
      </c>
      <c r="W5">
        <v>40686</v>
      </c>
      <c r="Z5">
        <f t="shared" si="1"/>
        <v>23899343</v>
      </c>
      <c r="AA5">
        <f>P5-Z5</f>
        <v>57668975</v>
      </c>
      <c r="AB5">
        <f>S5-P5</f>
        <v>202620</v>
      </c>
      <c r="AC5">
        <f t="shared" si="2"/>
        <v>0</v>
      </c>
      <c r="AE5" s="1">
        <v>6</v>
      </c>
      <c r="AF5" s="7">
        <f>Z5/SUM($Z17:$AC17)</f>
        <v>0.29227184601942563</v>
      </c>
      <c r="AG5" s="7">
        <f>AA5/SUM($Z17:$AC17)</f>
        <v>0.70525025651534046</v>
      </c>
      <c r="AH5" s="7">
        <f>AB5/SUM($Z17:$AC17)</f>
        <v>2.4778974652339197E-3</v>
      </c>
      <c r="AI5" s="7">
        <f>AC5/SUM($Z17:$AC17)</f>
        <v>0</v>
      </c>
      <c r="AJ5" s="7"/>
      <c r="AK5" s="7"/>
      <c r="AL5" s="7">
        <v>4</v>
      </c>
      <c r="AM5" s="1">
        <v>6</v>
      </c>
      <c r="AN5" s="4">
        <f>H5/$G17</f>
        <v>2.8369467007623838E-3</v>
      </c>
      <c r="AO5" s="4">
        <f>I5/$G17</f>
        <v>0.13764638088989503</v>
      </c>
      <c r="AP5" s="4">
        <f>J5/$G17</f>
        <v>0.59234548471717896</v>
      </c>
      <c r="AQ5" s="4">
        <f>K5/$G17</f>
        <v>2.8694374525559032E-2</v>
      </c>
      <c r="AR5" s="4">
        <f>L5/$G17</f>
        <v>2.3624608990038095E-2</v>
      </c>
      <c r="AS5" s="4">
        <f>M5/$G17</f>
        <v>0</v>
      </c>
      <c r="AT5" s="4">
        <f>N5/$G17</f>
        <v>6.8122590910341195E-4</v>
      </c>
      <c r="AV5" s="5">
        <f t="shared" si="3"/>
        <v>6.4938103786815873E-5</v>
      </c>
      <c r="AX5" s="1">
        <v>6</v>
      </c>
      <c r="AY5" s="5">
        <f t="shared" si="4"/>
        <v>6.4938103786815873E-5</v>
      </c>
      <c r="AZ5" s="6">
        <f t="shared" si="5"/>
        <v>1.8145514235938024E-4</v>
      </c>
      <c r="BD5" s="1">
        <v>6</v>
      </c>
      <c r="BE5" s="15">
        <f t="shared" si="6"/>
        <v>0.75687401083729977</v>
      </c>
      <c r="BF5" s="15">
        <f t="shared" si="7"/>
        <v>1</v>
      </c>
      <c r="BG5" s="15">
        <f t="shared" si="8"/>
        <v>1.0555608293333132</v>
      </c>
      <c r="BH5" s="15">
        <f t="shared" si="9"/>
        <v>1</v>
      </c>
    </row>
    <row r="6" spans="1:60" x14ac:dyDescent="0.45">
      <c r="A6" s="1">
        <v>15</v>
      </c>
      <c r="B6">
        <v>35170</v>
      </c>
      <c r="C6">
        <v>237017</v>
      </c>
      <c r="D6">
        <v>4</v>
      </c>
      <c r="E6" t="s">
        <v>23</v>
      </c>
      <c r="F6">
        <v>4.1235799999999996</v>
      </c>
      <c r="G6">
        <f t="shared" si="0"/>
        <v>3.7720655599999997</v>
      </c>
      <c r="H6">
        <v>0.114524</v>
      </c>
      <c r="I6">
        <v>0.77061800000000003</v>
      </c>
      <c r="J6">
        <v>2.1025399999999999</v>
      </c>
      <c r="K6">
        <v>0.54417099999999996</v>
      </c>
      <c r="L6">
        <v>0.23399600000000001</v>
      </c>
      <c r="M6">
        <v>0</v>
      </c>
      <c r="N6">
        <v>6.2165600000000003E-3</v>
      </c>
      <c r="O6">
        <v>0</v>
      </c>
      <c r="P6">
        <v>1934735</v>
      </c>
      <c r="Q6">
        <v>743386</v>
      </c>
      <c r="R6">
        <v>1942319</v>
      </c>
      <c r="S6">
        <v>1942319</v>
      </c>
      <c r="T6">
        <v>1410596686</v>
      </c>
      <c r="U6">
        <v>1369784</v>
      </c>
      <c r="V6">
        <v>4.1238099999999998</v>
      </c>
      <c r="W6">
        <v>1627</v>
      </c>
      <c r="Z6">
        <f t="shared" si="1"/>
        <v>743386</v>
      </c>
      <c r="AA6">
        <f>P6-Z6</f>
        <v>1191349</v>
      </c>
      <c r="AB6">
        <f>S6-P6</f>
        <v>7584</v>
      </c>
      <c r="AC6">
        <f t="shared" si="2"/>
        <v>0</v>
      </c>
      <c r="AE6" s="1">
        <v>15</v>
      </c>
      <c r="AF6" s="7">
        <f>Z6/SUM($Z18:$AC18)</f>
        <v>0.3827311579611794</v>
      </c>
      <c r="AG6" s="7">
        <f>AA6/SUM($Z18:$AC18)</f>
        <v>0.61336423110724858</v>
      </c>
      <c r="AH6" s="7">
        <f>AB6/SUM($Z18:$AC18)</f>
        <v>3.9046109315720025E-3</v>
      </c>
      <c r="AI6" s="7">
        <f>AC6/SUM($Z18:$AC18)</f>
        <v>0</v>
      </c>
      <c r="AJ6" s="7"/>
      <c r="AK6" s="7"/>
      <c r="AL6" s="7">
        <v>4</v>
      </c>
      <c r="AM6" s="1">
        <v>15</v>
      </c>
      <c r="AN6" s="4">
        <f>H6/$G18</f>
        <v>2.5166649835281107E-2</v>
      </c>
      <c r="AO6" s="4">
        <f>I6/$G18</f>
        <v>0.16934331112050449</v>
      </c>
      <c r="AP6" s="4">
        <f>J6/$G18</f>
        <v>0.46203318033488117</v>
      </c>
      <c r="AQ6" s="4">
        <f>K6/$G18</f>
        <v>0.11958158121891266</v>
      </c>
      <c r="AR6" s="4">
        <f>L6/$G18</f>
        <v>5.1420622706650466E-2</v>
      </c>
      <c r="AS6" s="4">
        <f>M6/$G18</f>
        <v>0</v>
      </c>
      <c r="AT6" s="4">
        <f>N6/$G18</f>
        <v>1.3660891053404974E-3</v>
      </c>
      <c r="AV6" s="5">
        <f t="shared" si="3"/>
        <v>2.3520665930993135E-6</v>
      </c>
      <c r="AX6" s="1">
        <v>15</v>
      </c>
      <c r="AY6" s="5">
        <f t="shared" si="4"/>
        <v>2.3520665930993135E-6</v>
      </c>
      <c r="AZ6" s="6">
        <f t="shared" si="5"/>
        <v>5.4884740521321299E-6</v>
      </c>
      <c r="BD6" s="1">
        <v>15</v>
      </c>
      <c r="BE6" s="15">
        <f t="shared" si="6"/>
        <v>0.71664439210324649</v>
      </c>
      <c r="BF6" s="15">
        <f t="shared" si="7"/>
        <v>1</v>
      </c>
      <c r="BG6" s="15">
        <f t="shared" si="8"/>
        <v>1.0117798610762307</v>
      </c>
      <c r="BH6" s="15">
        <f t="shared" si="9"/>
        <v>1</v>
      </c>
    </row>
    <row r="7" spans="1:60" x14ac:dyDescent="0.45">
      <c r="A7" s="1">
        <v>37</v>
      </c>
      <c r="B7">
        <v>29432</v>
      </c>
      <c r="C7">
        <v>29834</v>
      </c>
      <c r="D7">
        <v>4</v>
      </c>
      <c r="E7" t="s">
        <v>23</v>
      </c>
      <c r="F7">
        <v>357.02100000000002</v>
      </c>
      <c r="G7">
        <f t="shared" si="0"/>
        <v>351.88582700000001</v>
      </c>
      <c r="H7">
        <v>3.1688499999999999</v>
      </c>
      <c r="I7">
        <v>63.031399999999998</v>
      </c>
      <c r="J7">
        <v>253.30600000000001</v>
      </c>
      <c r="K7">
        <v>21.6218</v>
      </c>
      <c r="L7">
        <v>10.5458</v>
      </c>
      <c r="M7">
        <v>0</v>
      </c>
      <c r="N7">
        <v>0.211977</v>
      </c>
      <c r="O7">
        <v>0</v>
      </c>
      <c r="P7">
        <v>21927915</v>
      </c>
      <c r="Q7">
        <v>7242930</v>
      </c>
      <c r="R7">
        <v>22089913</v>
      </c>
      <c r="S7">
        <v>22089913</v>
      </c>
      <c r="T7" s="10">
        <v>125292000000</v>
      </c>
      <c r="U7">
        <v>18357411</v>
      </c>
      <c r="V7">
        <v>357.02199999999999</v>
      </c>
      <c r="W7">
        <v>10014</v>
      </c>
      <c r="Z7">
        <f t="shared" si="1"/>
        <v>7242930</v>
      </c>
      <c r="AA7">
        <f>P7-Z7</f>
        <v>14684985</v>
      </c>
      <c r="AB7">
        <f>S7-P7</f>
        <v>161998</v>
      </c>
      <c r="AC7">
        <f t="shared" si="2"/>
        <v>0</v>
      </c>
      <c r="AE7" s="1">
        <v>37</v>
      </c>
      <c r="AF7" s="7">
        <f>Z7/SUM($Z19:$AC19)</f>
        <v>0.32788404372620211</v>
      </c>
      <c r="AG7" s="7">
        <f>AA7/SUM($Z19:$AC19)</f>
        <v>0.66478238280069279</v>
      </c>
      <c r="AH7" s="7">
        <f>AB7/SUM($Z19:$AC19)</f>
        <v>7.3335734731051223E-3</v>
      </c>
      <c r="AI7" s="7">
        <f>AC7/SUM($Z19:$AC19)</f>
        <v>0</v>
      </c>
      <c r="AJ7" s="7"/>
      <c r="AK7" s="7"/>
      <c r="AL7" s="7">
        <v>4</v>
      </c>
      <c r="AM7" s="1">
        <v>37</v>
      </c>
      <c r="AN7" s="4">
        <f>H7/$G19</f>
        <v>7.2347088474830614E-3</v>
      </c>
      <c r="AO7" s="4">
        <f>I7/$G19</f>
        <v>0.14390514768740831</v>
      </c>
      <c r="AP7" s="4">
        <f>J7/$G19</f>
        <v>0.5783155275006846</v>
      </c>
      <c r="AQ7" s="4">
        <f>K7/$G19</f>
        <v>4.936409983385432E-2</v>
      </c>
      <c r="AR7" s="4">
        <f>L7/$G19</f>
        <v>2.4076807852623779E-2</v>
      </c>
      <c r="AS7" s="4">
        <f>M7/$G19</f>
        <v>0</v>
      </c>
      <c r="AT7" s="4">
        <f>N7/$G19</f>
        <v>4.8395849515215831E-4</v>
      </c>
      <c r="AV7" s="5">
        <f t="shared" si="3"/>
        <v>1.9974838875469921E-5</v>
      </c>
      <c r="AX7" s="1">
        <v>37</v>
      </c>
      <c r="AY7" s="5">
        <f t="shared" si="4"/>
        <v>1.9974838875469921E-5</v>
      </c>
      <c r="AZ7" s="6">
        <f t="shared" si="5"/>
        <v>5.3002968726781299E-5</v>
      </c>
      <c r="BD7" s="1">
        <v>37</v>
      </c>
      <c r="BE7" s="15">
        <f t="shared" si="6"/>
        <v>0.72679840536908524</v>
      </c>
      <c r="BF7" s="15">
        <f t="shared" si="7"/>
        <v>1</v>
      </c>
      <c r="BG7" s="15">
        <f t="shared" si="8"/>
        <v>1.0190659942177058</v>
      </c>
      <c r="BH7" s="15">
        <f t="shared" si="9"/>
        <v>1</v>
      </c>
    </row>
    <row r="8" spans="1:60" x14ac:dyDescent="0.45">
      <c r="A8" s="1">
        <v>1</v>
      </c>
      <c r="B8">
        <v>33502</v>
      </c>
      <c r="C8">
        <v>163335</v>
      </c>
      <c r="D8">
        <v>4</v>
      </c>
      <c r="E8" t="s">
        <v>23</v>
      </c>
      <c r="F8">
        <v>129.58099999999999</v>
      </c>
      <c r="G8">
        <f t="shared" si="0"/>
        <v>128.01881500000002</v>
      </c>
      <c r="H8">
        <v>1.07786</v>
      </c>
      <c r="I8">
        <v>20.261099999999999</v>
      </c>
      <c r="J8">
        <v>94.914500000000004</v>
      </c>
      <c r="K8">
        <v>6.2023700000000002</v>
      </c>
      <c r="L8">
        <v>5.1923500000000002</v>
      </c>
      <c r="M8">
        <v>0</v>
      </c>
      <c r="N8">
        <v>0.37063499999999999</v>
      </c>
      <c r="O8">
        <v>0</v>
      </c>
      <c r="P8">
        <v>8115226</v>
      </c>
      <c r="Q8">
        <v>2605531</v>
      </c>
      <c r="R8">
        <v>8153733</v>
      </c>
      <c r="S8">
        <v>8153733</v>
      </c>
      <c r="T8">
        <v>49088592831</v>
      </c>
      <c r="U8">
        <v>6995528</v>
      </c>
      <c r="V8">
        <v>129.58099999999999</v>
      </c>
      <c r="W8">
        <v>12565</v>
      </c>
      <c r="Z8">
        <f t="shared" si="1"/>
        <v>2605531</v>
      </c>
      <c r="AA8">
        <f>P8-Z8</f>
        <v>5509695</v>
      </c>
      <c r="AB8">
        <f>S8-P8</f>
        <v>38507</v>
      </c>
      <c r="AC8">
        <f t="shared" si="2"/>
        <v>0</v>
      </c>
      <c r="AE8" s="1">
        <v>1</v>
      </c>
      <c r="AF8" s="7">
        <f>Z8/SUM($Z20:$AC20)</f>
        <v>0.31955068923645158</v>
      </c>
      <c r="AG8" s="7">
        <f>AA8/SUM($Z20:$AC20)</f>
        <v>0.67572668862225438</v>
      </c>
      <c r="AH8" s="7">
        <f>AB8/SUM($Z20:$AC20)</f>
        <v>4.7226221412940556E-3</v>
      </c>
      <c r="AI8" s="7">
        <f>AC8/SUM($Z20:$AC20)</f>
        <v>0</v>
      </c>
      <c r="AJ8" s="7"/>
      <c r="AK8" s="7"/>
      <c r="AL8" s="7">
        <v>4</v>
      </c>
      <c r="AM8" s="1">
        <v>1</v>
      </c>
      <c r="AN8" s="4">
        <f>H8/$G20</f>
        <v>6.6483812025086323E-3</v>
      </c>
      <c r="AO8" s="4">
        <f>I8/$G20</f>
        <v>0.12497311003483536</v>
      </c>
      <c r="AP8" s="4">
        <f>J8/$G20</f>
        <v>0.58544502778237029</v>
      </c>
      <c r="AQ8" s="4">
        <f>K8/$G20</f>
        <v>3.8257027924780092E-2</v>
      </c>
      <c r="AR8" s="4">
        <f>L8/$G20</f>
        <v>3.2027092699279773E-2</v>
      </c>
      <c r="AS8" s="4">
        <f>M8/$G20</f>
        <v>0</v>
      </c>
      <c r="AT8" s="4">
        <f>N8/$G20</f>
        <v>2.2861250691108186E-3</v>
      </c>
      <c r="AV8" s="5">
        <f t="shared" si="3"/>
        <v>1.99777154696616E-5</v>
      </c>
      <c r="AX8" s="1">
        <v>1</v>
      </c>
      <c r="AY8" s="5">
        <f t="shared" si="4"/>
        <v>1.99777154696616E-5</v>
      </c>
      <c r="AZ8" s="6">
        <f t="shared" si="5"/>
        <v>5.4043657297911748E-5</v>
      </c>
      <c r="BD8" s="1">
        <v>1</v>
      </c>
      <c r="BE8" s="15">
        <f t="shared" si="6"/>
        <v>0.73517396777378119</v>
      </c>
      <c r="BF8" s="15">
        <f t="shared" si="7"/>
        <v>1</v>
      </c>
      <c r="BG8" s="15">
        <f t="shared" si="8"/>
        <v>1.0187896061885304</v>
      </c>
      <c r="BH8" s="15">
        <f t="shared" si="9"/>
        <v>1</v>
      </c>
    </row>
    <row r="9" spans="1:60" x14ac:dyDescent="0.45">
      <c r="A9" s="1">
        <v>17</v>
      </c>
      <c r="B9">
        <v>62306</v>
      </c>
      <c r="C9">
        <v>134007</v>
      </c>
      <c r="D9">
        <v>4</v>
      </c>
      <c r="E9" t="s">
        <v>23</v>
      </c>
      <c r="F9">
        <v>760.83399999999995</v>
      </c>
      <c r="G9">
        <f t="shared" si="0"/>
        <v>750.38637500000004</v>
      </c>
      <c r="H9">
        <v>6.60771</v>
      </c>
      <c r="I9">
        <v>193.71299999999999</v>
      </c>
      <c r="J9">
        <v>455.51299999999998</v>
      </c>
      <c r="K9">
        <v>63.696800000000003</v>
      </c>
      <c r="L9">
        <v>30.468</v>
      </c>
      <c r="M9">
        <v>0</v>
      </c>
      <c r="N9">
        <v>0.38786500000000002</v>
      </c>
      <c r="O9">
        <v>0</v>
      </c>
      <c r="P9">
        <v>49539769</v>
      </c>
      <c r="Q9">
        <v>14784566</v>
      </c>
      <c r="R9">
        <v>49613834</v>
      </c>
      <c r="S9">
        <v>49613834</v>
      </c>
      <c r="T9" s="10">
        <v>260459679661</v>
      </c>
      <c r="U9">
        <v>45109524</v>
      </c>
      <c r="V9">
        <v>760.83600000000001</v>
      </c>
      <c r="W9">
        <v>13511</v>
      </c>
      <c r="Z9">
        <f t="shared" si="1"/>
        <v>14784566</v>
      </c>
      <c r="AA9">
        <f>P9-Z9</f>
        <v>34755203</v>
      </c>
      <c r="AB9">
        <f>S9-P9</f>
        <v>74065</v>
      </c>
      <c r="AC9">
        <f t="shared" si="2"/>
        <v>0</v>
      </c>
      <c r="AE9" s="1">
        <v>17</v>
      </c>
      <c r="AF9" s="7">
        <f>Z9/SUM($Z21:$AC21)</f>
        <v>0.29799281385913451</v>
      </c>
      <c r="AG9" s="7">
        <f>AA9/SUM($Z21:$AC21)</f>
        <v>0.7005143565401537</v>
      </c>
      <c r="AH9" s="7">
        <f>AB9/SUM($Z21:$AC21)</f>
        <v>1.4928296007117692E-3</v>
      </c>
      <c r="AI9" s="7">
        <f>AC9/SUM($Z21:$AC21)</f>
        <v>0</v>
      </c>
      <c r="AJ9" s="7"/>
      <c r="AK9" s="7"/>
      <c r="AL9" s="7">
        <v>4</v>
      </c>
      <c r="AM9" s="1">
        <v>17</v>
      </c>
      <c r="AN9" s="4">
        <f>H9/$G21</f>
        <v>7.2163101445864523E-3</v>
      </c>
      <c r="AO9" s="4">
        <f>I9/$G21</f>
        <v>0.2115548483571881</v>
      </c>
      <c r="AP9" s="4">
        <f>J9/$G21</f>
        <v>0.49746781909178955</v>
      </c>
      <c r="AQ9" s="4">
        <f>K9/$G21</f>
        <v>6.9563564989640045E-2</v>
      </c>
      <c r="AR9" s="4">
        <f>L9/$G21</f>
        <v>3.3274241376401212E-2</v>
      </c>
      <c r="AS9" s="4">
        <f>M9/$G21</f>
        <v>0</v>
      </c>
      <c r="AT9" s="4">
        <f>N9/$G21</f>
        <v>4.2358913061106264E-4</v>
      </c>
      <c r="AV9" s="5">
        <f t="shared" si="3"/>
        <v>1.8483397651692721E-5</v>
      </c>
      <c r="AX9" s="1">
        <v>17</v>
      </c>
      <c r="AY9" s="5">
        <f t="shared" si="4"/>
        <v>1.8483397651692721E-5</v>
      </c>
      <c r="AZ9" s="6">
        <f t="shared" si="5"/>
        <v>5.3510564216948953E-5</v>
      </c>
      <c r="BD9" s="1">
        <v>17</v>
      </c>
      <c r="BE9" s="15">
        <f t="shared" si="6"/>
        <v>0.73605476450593532</v>
      </c>
      <c r="BF9" s="15">
        <f t="shared" si="7"/>
        <v>1</v>
      </c>
      <c r="BG9" s="15">
        <f t="shared" si="8"/>
        <v>1.0251685279167744</v>
      </c>
      <c r="BH9" s="15">
        <f t="shared" si="9"/>
        <v>1</v>
      </c>
    </row>
    <row r="10" spans="1:60" x14ac:dyDescent="0.45">
      <c r="A10" s="1">
        <v>25</v>
      </c>
      <c r="B10">
        <v>259195</v>
      </c>
      <c r="C10">
        <v>173121</v>
      </c>
      <c r="D10">
        <v>4</v>
      </c>
      <c r="E10" t="s">
        <v>23</v>
      </c>
      <c r="F10">
        <v>27.1905</v>
      </c>
      <c r="G10">
        <f t="shared" si="0"/>
        <v>25.866117590000002</v>
      </c>
      <c r="H10">
        <v>0.51664100000000002</v>
      </c>
      <c r="I10">
        <v>3.7353399999999999</v>
      </c>
      <c r="J10">
        <v>17.793800000000001</v>
      </c>
      <c r="K10">
        <v>2.9278900000000001</v>
      </c>
      <c r="L10">
        <v>0.88288</v>
      </c>
      <c r="M10">
        <v>0</v>
      </c>
      <c r="N10">
        <v>9.5665899999999998E-3</v>
      </c>
      <c r="O10">
        <v>0</v>
      </c>
      <c r="P10">
        <v>7283299</v>
      </c>
      <c r="Q10">
        <v>2411105</v>
      </c>
      <c r="R10">
        <v>7315343</v>
      </c>
      <c r="S10">
        <v>7315343</v>
      </c>
      <c r="T10">
        <v>9731434079</v>
      </c>
      <c r="U10">
        <v>5612494</v>
      </c>
      <c r="V10">
        <v>27.1907</v>
      </c>
      <c r="W10">
        <v>2024</v>
      </c>
      <c r="Z10">
        <f t="shared" si="1"/>
        <v>2411105</v>
      </c>
      <c r="AA10">
        <f>P10-Z10</f>
        <v>4872194</v>
      </c>
      <c r="AB10">
        <f>S10-P10</f>
        <v>32044</v>
      </c>
      <c r="AC10">
        <f t="shared" si="2"/>
        <v>0</v>
      </c>
      <c r="AE10">
        <v>25</v>
      </c>
      <c r="AF10" s="7">
        <f>Z10/SUM($Z22:$AC22)</f>
        <v>0.3295956184146116</v>
      </c>
      <c r="AG10" s="7">
        <f>AA10/SUM($Z22:$AC22)</f>
        <v>0.66602399914809185</v>
      </c>
      <c r="AH10" s="7">
        <f>AB10/SUM($Z22:$AC22)</f>
        <v>4.3803824372965153E-3</v>
      </c>
      <c r="AI10" s="7">
        <f>AC10/SUM($Z22:$AC22)</f>
        <v>0</v>
      </c>
      <c r="AJ10" s="7"/>
      <c r="AK10" s="7"/>
      <c r="AL10" s="7">
        <v>4</v>
      </c>
      <c r="AM10">
        <v>25</v>
      </c>
      <c r="AN10" s="4">
        <f>H10/$G22</f>
        <v>1.6478829620720181E-2</v>
      </c>
      <c r="AO10" s="4">
        <f>I10/$G22</f>
        <v>0.11914275374091664</v>
      </c>
      <c r="AP10" s="4">
        <f>J10/$G22</f>
        <v>0.56755270778968514</v>
      </c>
      <c r="AQ10" s="4">
        <f>K10/$G22</f>
        <v>9.3388253077495612E-2</v>
      </c>
      <c r="AR10" s="4">
        <f>L10/$G22</f>
        <v>2.8160422993028879E-2</v>
      </c>
      <c r="AS10" s="4">
        <f>M10/$G22</f>
        <v>0</v>
      </c>
      <c r="AT10" s="4">
        <f>N10/$G22</f>
        <v>3.0513684872336005E-4</v>
      </c>
      <c r="AV10" s="5">
        <f t="shared" si="3"/>
        <v>4.3046155032218238E-6</v>
      </c>
      <c r="AX10">
        <v>25</v>
      </c>
      <c r="AY10" s="5">
        <f t="shared" si="4"/>
        <v>4.3046155032218238E-6</v>
      </c>
      <c r="AZ10" s="6">
        <f t="shared" si="5"/>
        <v>1.1598556086801787E-5</v>
      </c>
      <c r="BD10" s="15">
        <v>25</v>
      </c>
      <c r="BE10" s="15">
        <f t="shared" si="6"/>
        <v>0.7246800868349188</v>
      </c>
      <c r="BF10" s="15">
        <f t="shared" si="7"/>
        <v>1</v>
      </c>
      <c r="BG10" s="15">
        <f t="shared" si="8"/>
        <v>1.0061206259699327</v>
      </c>
      <c r="BH10" s="15">
        <f t="shared" si="9"/>
        <v>1</v>
      </c>
    </row>
    <row r="11" spans="1:60" x14ac:dyDescent="0.45">
      <c r="A11" s="1">
        <v>8</v>
      </c>
      <c r="B11">
        <v>177414</v>
      </c>
      <c r="C11">
        <v>103345</v>
      </c>
      <c r="D11">
        <v>4</v>
      </c>
      <c r="E11" t="s">
        <v>23</v>
      </c>
      <c r="F11">
        <v>1566.49</v>
      </c>
      <c r="G11">
        <f t="shared" si="0"/>
        <v>1553.8346600000002</v>
      </c>
      <c r="H11">
        <v>8.17849</v>
      </c>
      <c r="I11">
        <v>297.45</v>
      </c>
      <c r="J11">
        <v>1129.3</v>
      </c>
      <c r="K11">
        <v>68.955200000000005</v>
      </c>
      <c r="L11">
        <v>48.7316</v>
      </c>
      <c r="M11">
        <v>0</v>
      </c>
      <c r="N11">
        <v>1.2193700000000001</v>
      </c>
      <c r="O11">
        <v>0</v>
      </c>
      <c r="P11">
        <v>55089000</v>
      </c>
      <c r="Q11">
        <v>17825010</v>
      </c>
      <c r="R11">
        <v>55202836</v>
      </c>
      <c r="S11">
        <v>55202836</v>
      </c>
      <c r="T11">
        <v>471047861693</v>
      </c>
      <c r="U11">
        <v>44515949</v>
      </c>
      <c r="V11">
        <v>1566.49</v>
      </c>
      <c r="W11">
        <v>22294</v>
      </c>
      <c r="Z11">
        <f t="shared" si="1"/>
        <v>17825010</v>
      </c>
      <c r="AA11">
        <f>P11-Z11</f>
        <v>37263990</v>
      </c>
      <c r="AB11">
        <f>S11-P11</f>
        <v>113836</v>
      </c>
      <c r="AC11">
        <f t="shared" si="2"/>
        <v>0</v>
      </c>
      <c r="AE11" s="1">
        <v>8</v>
      </c>
      <c r="AF11" s="7">
        <f>Z11/SUM($Z23:$AC23)</f>
        <v>0.32290025824035562</v>
      </c>
      <c r="AG11" s="7">
        <f>AA11/SUM($Z23:$AC23)</f>
        <v>0.67503760132903312</v>
      </c>
      <c r="AH11" s="7">
        <f>AB11/SUM($Z23:$AC23)</f>
        <v>2.06214043061121E-3</v>
      </c>
      <c r="AI11" s="7">
        <f>AC11/SUM($Z23:$AC23)</f>
        <v>0</v>
      </c>
      <c r="AJ11" s="7"/>
      <c r="AK11" s="7"/>
      <c r="AL11" s="7">
        <v>4</v>
      </c>
      <c r="AM11" s="1">
        <v>8</v>
      </c>
      <c r="AN11" s="4">
        <f>H11/$G23</f>
        <v>4.1155783635359496E-3</v>
      </c>
      <c r="AO11" s="4">
        <f>I11/$G23</f>
        <v>0.14968273901829901</v>
      </c>
      <c r="AP11" s="4">
        <f>J11/$G23</f>
        <v>0.5682861562392505</v>
      </c>
      <c r="AQ11" s="4">
        <f>K11/$G23</f>
        <v>3.4699624157184777E-2</v>
      </c>
      <c r="AR11" s="4">
        <f>L11/$G23</f>
        <v>2.4522707563436344E-2</v>
      </c>
      <c r="AS11" s="4">
        <f>M11/$G23</f>
        <v>0</v>
      </c>
      <c r="AT11" s="4">
        <f>N11/$G23</f>
        <v>6.136111665044319E-4</v>
      </c>
      <c r="AV11" s="5">
        <f t="shared" si="3"/>
        <v>3.6072593076657774E-5</v>
      </c>
      <c r="AX11" s="1">
        <v>8</v>
      </c>
      <c r="AY11" s="5">
        <f t="shared" si="4"/>
        <v>3.6072593076657774E-5</v>
      </c>
      <c r="AZ11" s="6">
        <f t="shared" si="5"/>
        <v>1.0198080052238395E-4</v>
      </c>
      <c r="BD11" s="1">
        <v>8</v>
      </c>
      <c r="BE11" s="15">
        <f t="shared" si="6"/>
        <v>0.73400851782837118</v>
      </c>
      <c r="BF11" s="15">
        <f t="shared" si="7"/>
        <v>1</v>
      </c>
      <c r="BG11" s="15">
        <f t="shared" si="8"/>
        <v>1.0100393020909944</v>
      </c>
      <c r="BH11" s="15">
        <f t="shared" si="9"/>
        <v>1</v>
      </c>
    </row>
    <row r="12" spans="1:60" x14ac:dyDescent="0.45">
      <c r="A12" s="1"/>
      <c r="F12">
        <f>SUM(F3:F11)</f>
        <v>7085.4314399999994</v>
      </c>
      <c r="AA12" t="e">
        <f>V12-#REF!</f>
        <v>#REF!</v>
      </c>
      <c r="AN12" s="3"/>
      <c r="AO12" s="3"/>
      <c r="AP12" s="3"/>
      <c r="AQ12" s="3"/>
      <c r="AR12" s="3"/>
      <c r="AS12" s="3"/>
      <c r="AT12" s="3"/>
    </row>
    <row r="13" spans="1:60" x14ac:dyDescent="0.45">
      <c r="A13" s="1"/>
      <c r="AD13" t="s">
        <v>41</v>
      </c>
      <c r="AE13" s="15" t="s">
        <v>41</v>
      </c>
      <c r="AF13" s="8"/>
      <c r="AG13" s="8"/>
      <c r="AH13" s="8"/>
      <c r="AI13" s="8"/>
      <c r="AJ13" s="8"/>
      <c r="AK13" s="8"/>
      <c r="AL13" s="8"/>
      <c r="AM13" s="8"/>
      <c r="AN13" s="3" t="s">
        <v>43</v>
      </c>
      <c r="AO13" s="3"/>
      <c r="AP13" s="3"/>
      <c r="AQ13" s="3"/>
      <c r="AR13" s="3"/>
      <c r="AS13" s="3"/>
      <c r="AT13" s="3"/>
      <c r="AY13" t="s">
        <v>71</v>
      </c>
      <c r="BD13" s="15"/>
      <c r="BE13" s="15"/>
      <c r="BF13" s="15"/>
      <c r="BG13" s="15"/>
    </row>
    <row r="14" spans="1:60" x14ac:dyDescent="0.45">
      <c r="A14" s="18" t="s">
        <v>0</v>
      </c>
      <c r="B14" t="s">
        <v>1</v>
      </c>
      <c r="C14" t="s">
        <v>2</v>
      </c>
      <c r="D14" t="s">
        <v>3</v>
      </c>
      <c r="E14" t="s">
        <v>4</v>
      </c>
      <c r="F14" t="s">
        <v>5</v>
      </c>
      <c r="G14" t="s">
        <v>22</v>
      </c>
      <c r="H14" t="s">
        <v>6</v>
      </c>
      <c r="I14" t="s">
        <v>7</v>
      </c>
      <c r="J14" t="s">
        <v>8</v>
      </c>
      <c r="K14" t="s">
        <v>9</v>
      </c>
      <c r="L14" t="s">
        <v>10</v>
      </c>
      <c r="M14" t="s">
        <v>11</v>
      </c>
      <c r="N14" t="s">
        <v>12</v>
      </c>
      <c r="O14" t="s">
        <v>13</v>
      </c>
      <c r="P14" t="s">
        <v>14</v>
      </c>
      <c r="Q14" t="s">
        <v>15</v>
      </c>
      <c r="R14" t="s">
        <v>16</v>
      </c>
      <c r="S14" t="s">
        <v>17</v>
      </c>
      <c r="T14" t="s">
        <v>18</v>
      </c>
      <c r="U14" t="s">
        <v>19</v>
      </c>
      <c r="V14" t="s">
        <v>20</v>
      </c>
      <c r="W14" t="s">
        <v>21</v>
      </c>
      <c r="Z14" t="s">
        <v>15</v>
      </c>
      <c r="AA14" t="s">
        <v>27</v>
      </c>
      <c r="AB14" t="s">
        <v>25</v>
      </c>
      <c r="AC14" t="s">
        <v>26</v>
      </c>
      <c r="AE14" t="s">
        <v>0</v>
      </c>
      <c r="AF14" t="s">
        <v>15</v>
      </c>
      <c r="AG14" t="s">
        <v>27</v>
      </c>
      <c r="AH14" t="s">
        <v>25</v>
      </c>
      <c r="AI14" t="s">
        <v>26</v>
      </c>
      <c r="AM14" t="s">
        <v>0</v>
      </c>
      <c r="AN14" t="s">
        <v>6</v>
      </c>
      <c r="AO14" t="s">
        <v>7</v>
      </c>
      <c r="AP14" t="s">
        <v>8</v>
      </c>
      <c r="AQ14" t="s">
        <v>9</v>
      </c>
      <c r="AR14" t="s">
        <v>10</v>
      </c>
      <c r="AS14" t="s">
        <v>11</v>
      </c>
      <c r="AT14" t="s">
        <v>12</v>
      </c>
      <c r="AV14" t="s">
        <v>28</v>
      </c>
      <c r="AX14" s="15" t="s">
        <v>0</v>
      </c>
      <c r="AY14" t="s">
        <v>69</v>
      </c>
      <c r="AZ14" t="s">
        <v>70</v>
      </c>
      <c r="BD14" s="15"/>
      <c r="BE14" s="15"/>
      <c r="BF14" s="15"/>
      <c r="BG14" s="15"/>
    </row>
    <row r="15" spans="1:60" x14ac:dyDescent="0.45">
      <c r="A15" s="18">
        <v>35</v>
      </c>
      <c r="B15">
        <v>260563</v>
      </c>
      <c r="C15">
        <v>233292</v>
      </c>
      <c r="D15">
        <v>4</v>
      </c>
      <c r="E15" t="s">
        <v>24</v>
      </c>
      <c r="F15">
        <v>1.1633</v>
      </c>
      <c r="G15">
        <f t="shared" si="0"/>
        <v>1.08885652</v>
      </c>
      <c r="H15">
        <v>9.3987800000000007E-3</v>
      </c>
      <c r="I15">
        <v>0.194714</v>
      </c>
      <c r="J15">
        <v>0.80779299999999998</v>
      </c>
      <c r="K15">
        <v>2.7010900000000001E-2</v>
      </c>
      <c r="L15">
        <v>4.5504500000000003E-2</v>
      </c>
      <c r="M15">
        <v>0</v>
      </c>
      <c r="N15">
        <v>4.4353400000000003E-3</v>
      </c>
      <c r="O15">
        <v>0</v>
      </c>
      <c r="P15">
        <v>176548</v>
      </c>
      <c r="Q15">
        <v>161653</v>
      </c>
      <c r="R15">
        <v>479840</v>
      </c>
      <c r="S15">
        <v>176581</v>
      </c>
      <c r="T15">
        <v>494544030</v>
      </c>
      <c r="U15">
        <v>433319</v>
      </c>
      <c r="V15">
        <v>1.16343</v>
      </c>
      <c r="W15">
        <v>1426</v>
      </c>
      <c r="Z15">
        <f>Q15</f>
        <v>161653</v>
      </c>
      <c r="AA15">
        <f>P15-Z15</f>
        <v>14895</v>
      </c>
      <c r="AB15">
        <f>S15-P15</f>
        <v>33</v>
      </c>
      <c r="AC15">
        <f>R15-S15</f>
        <v>303259</v>
      </c>
      <c r="AE15" s="1">
        <v>35</v>
      </c>
      <c r="AF15">
        <f>Z15/SUM($Z15:$AC15)</f>
        <v>0.33688937979326444</v>
      </c>
      <c r="AG15">
        <f>AA15/SUM($Z15:$AC15)</f>
        <v>3.1041597199066354E-2</v>
      </c>
      <c r="AH15">
        <f>AB15/SUM($Z15:$AC15)</f>
        <v>6.8772924308102697E-5</v>
      </c>
      <c r="AI15">
        <f>AC15/SUM($Z15:$AC15)</f>
        <v>0.63200025008336114</v>
      </c>
      <c r="AL15">
        <v>3</v>
      </c>
      <c r="AM15" s="1">
        <v>35</v>
      </c>
      <c r="AN15">
        <f>H15/$G15</f>
        <v>8.6317892462084902E-3</v>
      </c>
      <c r="AO15">
        <f>I15/$G15</f>
        <v>0.17882429541772868</v>
      </c>
      <c r="AP15">
        <f>J15/$G15</f>
        <v>0.74187276758925036</v>
      </c>
      <c r="AQ15">
        <f>K15/$G15</f>
        <v>2.4806665987544437E-2</v>
      </c>
      <c r="AR15">
        <f>L15/$G15</f>
        <v>4.1791089242869207E-2</v>
      </c>
      <c r="AS15">
        <f>M15/$G15</f>
        <v>0</v>
      </c>
      <c r="AT15">
        <f>N15/$G15</f>
        <v>4.0733925163987635E-3</v>
      </c>
      <c r="AV15" s="6">
        <f>G15/P15</f>
        <v>6.1674814781249295E-6</v>
      </c>
      <c r="AX15" s="1">
        <v>35</v>
      </c>
      <c r="AY15">
        <f>AV3/AV15</f>
        <v>0.36798235832362391</v>
      </c>
      <c r="AZ15">
        <f>AZ3/AZ3</f>
        <v>1</v>
      </c>
      <c r="BD15" s="15"/>
      <c r="BE15" s="15"/>
      <c r="BF15" s="15"/>
      <c r="BG15" s="15"/>
    </row>
    <row r="16" spans="1:60" x14ac:dyDescent="0.45">
      <c r="A16" s="18">
        <v>50</v>
      </c>
      <c r="B16">
        <v>61414</v>
      </c>
      <c r="C16">
        <v>50367</v>
      </c>
      <c r="D16">
        <v>4</v>
      </c>
      <c r="E16" t="s">
        <v>24</v>
      </c>
      <c r="F16">
        <v>65.569699999999997</v>
      </c>
      <c r="G16">
        <f t="shared" si="0"/>
        <v>64.093093699999997</v>
      </c>
      <c r="H16">
        <v>0.28628700000000001</v>
      </c>
      <c r="I16">
        <v>16.783100000000001</v>
      </c>
      <c r="J16">
        <v>42.182400000000001</v>
      </c>
      <c r="K16">
        <v>1.36463</v>
      </c>
      <c r="L16">
        <v>3.40985</v>
      </c>
      <c r="M16">
        <v>0</v>
      </c>
      <c r="N16">
        <v>6.6826700000000003E-2</v>
      </c>
      <c r="O16">
        <v>0</v>
      </c>
      <c r="P16">
        <v>3194744</v>
      </c>
      <c r="Q16">
        <v>2903534</v>
      </c>
      <c r="R16">
        <v>8728578</v>
      </c>
      <c r="S16">
        <v>3209223</v>
      </c>
      <c r="T16">
        <v>27975419660</v>
      </c>
      <c r="U16">
        <v>7101458</v>
      </c>
      <c r="V16">
        <v>65.569900000000004</v>
      </c>
      <c r="W16">
        <v>5517</v>
      </c>
      <c r="Z16">
        <f t="shared" ref="Z16:Z23" si="10">Q16</f>
        <v>2903534</v>
      </c>
      <c r="AA16">
        <f>P16-Z16</f>
        <v>291210</v>
      </c>
      <c r="AB16">
        <f>S16-P16</f>
        <v>14479</v>
      </c>
      <c r="AC16">
        <f t="shared" ref="AC16:AC23" si="11">R16-S16</f>
        <v>5519355</v>
      </c>
      <c r="AE16" s="1">
        <v>50</v>
      </c>
      <c r="AF16">
        <f>Z16/SUM($Z16:$AC16)</f>
        <v>0.33264685267176397</v>
      </c>
      <c r="AG16">
        <f>AA16/SUM($Z16:$AC16)</f>
        <v>3.3362822672833997E-2</v>
      </c>
      <c r="AH16">
        <f>AB16/SUM($Z16:$AC16)</f>
        <v>1.6588039884618091E-3</v>
      </c>
      <c r="AI16">
        <f>AC16/SUM($Z16:$AC16)</f>
        <v>0.63233152066694021</v>
      </c>
      <c r="AL16">
        <v>3</v>
      </c>
      <c r="AM16" s="1">
        <v>50</v>
      </c>
      <c r="AN16">
        <f>H16/$G16</f>
        <v>4.466737108057557E-3</v>
      </c>
      <c r="AO16">
        <f>I16/$G16</f>
        <v>0.26185504601410747</v>
      </c>
      <c r="AP16">
        <f>J16/$G16</f>
        <v>0.65814267286648398</v>
      </c>
      <c r="AQ16">
        <f>K16/$G16</f>
        <v>2.1291373550907249E-2</v>
      </c>
      <c r="AR16">
        <f>L16/$G16</f>
        <v>5.3201519901043569E-2</v>
      </c>
      <c r="AS16">
        <f>M16/$G16</f>
        <v>0</v>
      </c>
      <c r="AT16">
        <f>N16/$G16</f>
        <v>1.0426505594002869E-3</v>
      </c>
      <c r="AV16" s="6">
        <f t="shared" ref="AV16:AV23" si="12">G16/P16</f>
        <v>2.0062043688007553E-5</v>
      </c>
      <c r="AX16" s="1">
        <v>50</v>
      </c>
      <c r="AY16" s="15">
        <f t="shared" ref="AY16:AY23" si="13">AV4/AV16</f>
        <v>0.36743203314076972</v>
      </c>
      <c r="AZ16" s="15">
        <f t="shared" ref="AZ16:AZ23" si="14">AZ4/AZ4</f>
        <v>1</v>
      </c>
      <c r="BD16" s="15"/>
      <c r="BE16" s="15"/>
      <c r="BF16" s="15"/>
      <c r="BG16" s="15"/>
    </row>
    <row r="17" spans="1:59" x14ac:dyDescent="0.45">
      <c r="A17" s="18">
        <v>6</v>
      </c>
      <c r="B17">
        <v>172882</v>
      </c>
      <c r="C17">
        <v>189944</v>
      </c>
      <c r="D17">
        <v>4</v>
      </c>
      <c r="E17" t="s">
        <v>24</v>
      </c>
      <c r="F17">
        <v>5327.16</v>
      </c>
      <c r="G17">
        <f t="shared" si="0"/>
        <v>5296.8919000000014</v>
      </c>
      <c r="H17">
        <v>6.0386100000000003</v>
      </c>
      <c r="I17">
        <v>959.67700000000002</v>
      </c>
      <c r="J17">
        <v>4151.3100000000004</v>
      </c>
      <c r="K17">
        <v>49.2258</v>
      </c>
      <c r="L17">
        <v>127.03700000000001</v>
      </c>
      <c r="M17">
        <v>0</v>
      </c>
      <c r="N17">
        <v>3.6034899999999999</v>
      </c>
      <c r="O17">
        <v>0</v>
      </c>
      <c r="P17">
        <v>29191192</v>
      </c>
      <c r="Q17">
        <v>23899343</v>
      </c>
      <c r="R17">
        <v>81770938</v>
      </c>
      <c r="S17">
        <v>29270930</v>
      </c>
      <c r="T17" s="10">
        <v>2103722430656</v>
      </c>
      <c r="U17">
        <v>67693410</v>
      </c>
      <c r="V17">
        <v>5327.16</v>
      </c>
      <c r="W17">
        <v>40686</v>
      </c>
      <c r="Z17">
        <f t="shared" si="10"/>
        <v>23899343</v>
      </c>
      <c r="AA17">
        <f>P17-Z17</f>
        <v>5291849</v>
      </c>
      <c r="AB17">
        <f>S17-P17</f>
        <v>79738</v>
      </c>
      <c r="AC17">
        <f t="shared" si="11"/>
        <v>52500008</v>
      </c>
      <c r="AE17" s="1">
        <v>6</v>
      </c>
      <c r="AF17">
        <f>Z17/SUM($Z17:$AC17)</f>
        <v>0.29227184601942563</v>
      </c>
      <c r="AG17">
        <f>AA17/SUM($Z17:$AC17)</f>
        <v>6.4715522769226402E-2</v>
      </c>
      <c r="AH17">
        <f>AB17/SUM($Z17:$AC17)</f>
        <v>9.7513862443402571E-4</v>
      </c>
      <c r="AI17">
        <f>AC17/SUM($Z17:$AC17)</f>
        <v>0.64203749258691389</v>
      </c>
      <c r="AL17">
        <v>3</v>
      </c>
      <c r="AM17" s="1">
        <v>6</v>
      </c>
      <c r="AN17">
        <f>H17/$G17</f>
        <v>1.1400289290404433E-3</v>
      </c>
      <c r="AO17">
        <f>I17/$G17</f>
        <v>0.18117738064467576</v>
      </c>
      <c r="AP17">
        <f>J17/$G17</f>
        <v>0.78372564106886899</v>
      </c>
      <c r="AQ17">
        <f>K17/$G17</f>
        <v>9.2933367207286201E-3</v>
      </c>
      <c r="AR17">
        <f>L17/$G17</f>
        <v>2.3983309910477871E-2</v>
      </c>
      <c r="AS17">
        <f>M17/$G17</f>
        <v>0</v>
      </c>
      <c r="AT17">
        <f>N17/$G17</f>
        <v>6.8030272620817479E-4</v>
      </c>
      <c r="AV17" s="6">
        <f t="shared" si="12"/>
        <v>1.8145514235938024E-4</v>
      </c>
      <c r="AX17" s="1">
        <v>6</v>
      </c>
      <c r="AY17" s="15">
        <f t="shared" si="13"/>
        <v>0.35787414422349617</v>
      </c>
      <c r="AZ17" s="15">
        <f t="shared" si="14"/>
        <v>1</v>
      </c>
      <c r="BD17" s="15"/>
      <c r="BE17" s="15"/>
      <c r="BF17" s="15"/>
      <c r="BG17" s="15"/>
    </row>
    <row r="18" spans="1:59" x14ac:dyDescent="0.45">
      <c r="A18" s="18">
        <v>15</v>
      </c>
      <c r="B18">
        <v>35170</v>
      </c>
      <c r="C18">
        <v>237017</v>
      </c>
      <c r="D18">
        <v>4</v>
      </c>
      <c r="E18" t="s">
        <v>24</v>
      </c>
      <c r="F18">
        <v>4.88795</v>
      </c>
      <c r="G18">
        <f t="shared" si="0"/>
        <v>4.5506255600000003</v>
      </c>
      <c r="H18">
        <v>5.4409300000000001E-2</v>
      </c>
      <c r="I18">
        <v>1.03962</v>
      </c>
      <c r="J18">
        <v>2.9550800000000002</v>
      </c>
      <c r="K18">
        <v>0.26013500000000001</v>
      </c>
      <c r="L18">
        <v>0.23511599999999999</v>
      </c>
      <c r="M18">
        <v>0</v>
      </c>
      <c r="N18">
        <v>6.2652599999999999E-3</v>
      </c>
      <c r="O18">
        <v>0</v>
      </c>
      <c r="P18">
        <v>829124</v>
      </c>
      <c r="Q18">
        <v>743386</v>
      </c>
      <c r="R18">
        <v>1942319</v>
      </c>
      <c r="S18">
        <v>832431</v>
      </c>
      <c r="T18">
        <v>1968335623</v>
      </c>
      <c r="U18">
        <v>1353836</v>
      </c>
      <c r="V18">
        <v>4.8881100000000002</v>
      </c>
      <c r="W18">
        <v>1627</v>
      </c>
      <c r="Z18">
        <f t="shared" si="10"/>
        <v>743386</v>
      </c>
      <c r="AA18">
        <f>P18-Z18</f>
        <v>85738</v>
      </c>
      <c r="AB18">
        <f>S18-P18</f>
        <v>3307</v>
      </c>
      <c r="AC18">
        <f t="shared" si="11"/>
        <v>1109888</v>
      </c>
      <c r="AE18" s="1">
        <v>15</v>
      </c>
      <c r="AF18">
        <f>Z18/SUM($Z18:$AC18)</f>
        <v>0.3827311579611794</v>
      </c>
      <c r="AG18">
        <f>AA18/SUM($Z18:$AC18)</f>
        <v>4.4142079648090762E-2</v>
      </c>
      <c r="AH18">
        <f>AB18/SUM($Z18:$AC18)</f>
        <v>1.7026039491968106E-3</v>
      </c>
      <c r="AI18">
        <f>AC18/SUM($Z18:$AC18)</f>
        <v>0.57142415844153305</v>
      </c>
      <c r="AL18">
        <v>3</v>
      </c>
      <c r="AM18" s="1">
        <v>15</v>
      </c>
      <c r="AN18">
        <f>H18/$G18</f>
        <v>1.1956444071834379E-2</v>
      </c>
      <c r="AO18">
        <f>I18/$G18</f>
        <v>0.2284565025824713</v>
      </c>
      <c r="AP18">
        <f>J18/$G18</f>
        <v>0.64937885155288411</v>
      </c>
      <c r="AQ18">
        <f>K18/$G18</f>
        <v>5.7164668147295331E-2</v>
      </c>
      <c r="AR18">
        <f>L18/$G18</f>
        <v>5.1666742714819185E-2</v>
      </c>
      <c r="AS18">
        <f>M18/$G18</f>
        <v>0</v>
      </c>
      <c r="AT18">
        <f>N18/$G18</f>
        <v>1.3767909306956908E-3</v>
      </c>
      <c r="AV18" s="6">
        <f t="shared" si="12"/>
        <v>5.4884740521321299E-6</v>
      </c>
      <c r="AX18" s="1">
        <v>15</v>
      </c>
      <c r="AY18" s="15">
        <f t="shared" si="13"/>
        <v>0.42854654513408813</v>
      </c>
      <c r="AZ18" s="15">
        <f t="shared" si="14"/>
        <v>1</v>
      </c>
      <c r="BD18" s="15"/>
      <c r="BE18" s="15"/>
      <c r="BF18" s="15"/>
      <c r="BG18" s="15"/>
    </row>
    <row r="19" spans="1:59" x14ac:dyDescent="0.45">
      <c r="A19" s="18">
        <v>37</v>
      </c>
      <c r="B19">
        <v>29432</v>
      </c>
      <c r="C19">
        <v>29834</v>
      </c>
      <c r="D19">
        <v>4</v>
      </c>
      <c r="E19" t="s">
        <v>24</v>
      </c>
      <c r="F19">
        <v>443.48899999999998</v>
      </c>
      <c r="G19">
        <f t="shared" si="0"/>
        <v>438.00656900000001</v>
      </c>
      <c r="H19">
        <v>1.0082500000000001</v>
      </c>
      <c r="I19">
        <v>78.022900000000007</v>
      </c>
      <c r="J19">
        <v>341.58800000000002</v>
      </c>
      <c r="K19">
        <v>6.6110499999999996</v>
      </c>
      <c r="L19">
        <v>10.563499999999999</v>
      </c>
      <c r="M19">
        <v>0</v>
      </c>
      <c r="N19">
        <v>0.212869</v>
      </c>
      <c r="O19">
        <v>0</v>
      </c>
      <c r="P19">
        <v>8263812</v>
      </c>
      <c r="Q19">
        <v>7242930</v>
      </c>
      <c r="R19">
        <v>22089913</v>
      </c>
      <c r="S19">
        <v>8335642</v>
      </c>
      <c r="T19">
        <v>172388930788</v>
      </c>
      <c r="U19">
        <v>18013957</v>
      </c>
      <c r="V19">
        <v>443.48899999999998</v>
      </c>
      <c r="W19">
        <v>10014</v>
      </c>
      <c r="Z19">
        <f t="shared" si="10"/>
        <v>7242930</v>
      </c>
      <c r="AA19">
        <f>P19-Z19</f>
        <v>1020882</v>
      </c>
      <c r="AB19">
        <f>S19-P19</f>
        <v>71830</v>
      </c>
      <c r="AC19">
        <f t="shared" si="11"/>
        <v>13754271</v>
      </c>
      <c r="AE19" s="1">
        <v>37</v>
      </c>
      <c r="AF19">
        <f>Z19/SUM($Z19:$AC19)</f>
        <v>0.32788404372620211</v>
      </c>
      <c r="AG19">
        <f>AA19/SUM($Z19:$AC19)</f>
        <v>4.621484928437699E-2</v>
      </c>
      <c r="AH19">
        <f>AB19/SUM($Z19:$AC19)</f>
        <v>3.251710407370097E-3</v>
      </c>
      <c r="AI19">
        <f>AC19/SUM($Z19:$AC19)</f>
        <v>0.62264939658205087</v>
      </c>
      <c r="AL19">
        <v>3</v>
      </c>
      <c r="AM19" s="1">
        <v>37</v>
      </c>
      <c r="AN19">
        <f>H19/$G19</f>
        <v>2.3019061159331609E-3</v>
      </c>
      <c r="AO19">
        <f>I19/$G19</f>
        <v>0.17813180331548864</v>
      </c>
      <c r="AP19">
        <f>J19/$G19</f>
        <v>0.77986958227560288</v>
      </c>
      <c r="AQ19">
        <f>K19/$G19</f>
        <v>1.509349509322085E-2</v>
      </c>
      <c r="AR19">
        <f>L19/$G19</f>
        <v>2.4117218205464856E-2</v>
      </c>
      <c r="AS19">
        <f>M19/$G19</f>
        <v>0</v>
      </c>
      <c r="AT19">
        <f>N19/$G19</f>
        <v>4.8599499428968608E-4</v>
      </c>
      <c r="AV19" s="6">
        <f t="shared" si="12"/>
        <v>5.3002968726781299E-5</v>
      </c>
      <c r="AX19" s="1">
        <v>37</v>
      </c>
      <c r="AY19" s="15">
        <f t="shared" si="13"/>
        <v>0.37686264289149241</v>
      </c>
      <c r="AZ19" s="15">
        <f t="shared" si="14"/>
        <v>1</v>
      </c>
      <c r="BD19" s="15"/>
      <c r="BE19" s="15"/>
      <c r="BF19" s="15"/>
      <c r="BG19" s="15"/>
    </row>
    <row r="20" spans="1:59" x14ac:dyDescent="0.45">
      <c r="A20" s="18">
        <v>1</v>
      </c>
      <c r="B20">
        <v>33502</v>
      </c>
      <c r="C20">
        <v>163335</v>
      </c>
      <c r="D20">
        <v>4</v>
      </c>
      <c r="E20" t="s">
        <v>24</v>
      </c>
      <c r="F20">
        <v>163.83799999999999</v>
      </c>
      <c r="G20">
        <f t="shared" si="0"/>
        <v>162.12367600000002</v>
      </c>
      <c r="H20">
        <v>0.35506300000000002</v>
      </c>
      <c r="I20">
        <v>28.204000000000001</v>
      </c>
      <c r="J20">
        <v>126.042</v>
      </c>
      <c r="K20">
        <v>1.95428</v>
      </c>
      <c r="L20">
        <v>5.1969799999999999</v>
      </c>
      <c r="M20">
        <v>0</v>
      </c>
      <c r="N20">
        <v>0.37135299999999999</v>
      </c>
      <c r="O20">
        <v>0</v>
      </c>
      <c r="P20">
        <v>2999865</v>
      </c>
      <c r="Q20">
        <v>2605531</v>
      </c>
      <c r="R20">
        <v>8153733</v>
      </c>
      <c r="S20">
        <v>3008071</v>
      </c>
      <c r="T20">
        <v>66771396952</v>
      </c>
      <c r="U20">
        <v>6866509</v>
      </c>
      <c r="V20">
        <v>163.83799999999999</v>
      </c>
      <c r="W20">
        <v>12565</v>
      </c>
      <c r="Z20">
        <f t="shared" si="10"/>
        <v>2605531</v>
      </c>
      <c r="AA20">
        <f>P20-Z20</f>
        <v>394334</v>
      </c>
      <c r="AB20">
        <f>S20-P20</f>
        <v>8206</v>
      </c>
      <c r="AC20">
        <f t="shared" si="11"/>
        <v>5145662</v>
      </c>
      <c r="AE20" s="1">
        <v>1</v>
      </c>
      <c r="AF20">
        <f>Z20/SUM($Z20:$AC20)</f>
        <v>0.31955068923645158</v>
      </c>
      <c r="AG20">
        <f>AA20/SUM($Z20:$AC20)</f>
        <v>4.8362388123329519E-2</v>
      </c>
      <c r="AH20">
        <f>AB20/SUM($Z20:$AC20)</f>
        <v>1.0064101927301273E-3</v>
      </c>
      <c r="AI20">
        <f>AC20/SUM($Z20:$AC20)</f>
        <v>0.63108051244748875</v>
      </c>
      <c r="AL20">
        <v>3</v>
      </c>
      <c r="AM20" s="1">
        <v>1</v>
      </c>
      <c r="AN20">
        <f>H20/$G20</f>
        <v>2.1900749400722936E-3</v>
      </c>
      <c r="AO20">
        <f>I20/$G20</f>
        <v>0.17396595423854069</v>
      </c>
      <c r="AP20">
        <f>J20/$G20</f>
        <v>0.7774435117052243</v>
      </c>
      <c r="AQ20">
        <f>K20/$G20</f>
        <v>1.2054254185551528E-2</v>
      </c>
      <c r="AR20">
        <f>L20/$G20</f>
        <v>3.2055651143760147E-2</v>
      </c>
      <c r="AS20">
        <f>M20/$G20</f>
        <v>0</v>
      </c>
      <c r="AT20">
        <f>N20/$G20</f>
        <v>2.2905537868509714E-3</v>
      </c>
      <c r="AV20" s="6">
        <f t="shared" si="12"/>
        <v>5.4043657297911748E-5</v>
      </c>
      <c r="AX20" s="1">
        <v>1</v>
      </c>
      <c r="AY20" s="15">
        <f t="shared" si="13"/>
        <v>0.36965883636512403</v>
      </c>
      <c r="AZ20" s="15">
        <f t="shared" si="14"/>
        <v>1</v>
      </c>
      <c r="BD20" s="15"/>
      <c r="BE20" s="15"/>
      <c r="BF20" s="15"/>
      <c r="BG20" s="15"/>
    </row>
    <row r="21" spans="1:59" x14ac:dyDescent="0.45">
      <c r="A21" s="18">
        <v>17</v>
      </c>
      <c r="B21">
        <v>62306</v>
      </c>
      <c r="C21">
        <v>134007</v>
      </c>
      <c r="D21">
        <v>4</v>
      </c>
      <c r="E21" t="s">
        <v>24</v>
      </c>
      <c r="F21">
        <v>928.48299999999995</v>
      </c>
      <c r="G21">
        <f t="shared" si="0"/>
        <v>915.66324999999983</v>
      </c>
      <c r="H21">
        <v>2.4492699999999998</v>
      </c>
      <c r="I21">
        <v>246.40799999999999</v>
      </c>
      <c r="J21">
        <v>616.75099999999998</v>
      </c>
      <c r="K21">
        <v>19.233899999999998</v>
      </c>
      <c r="L21">
        <v>30.430900000000001</v>
      </c>
      <c r="M21">
        <v>0</v>
      </c>
      <c r="N21">
        <v>0.39018000000000003</v>
      </c>
      <c r="O21">
        <v>0</v>
      </c>
      <c r="P21">
        <v>17111822</v>
      </c>
      <c r="Q21">
        <v>14784566</v>
      </c>
      <c r="R21">
        <v>49613834</v>
      </c>
      <c r="S21">
        <v>17138669</v>
      </c>
      <c r="T21">
        <v>353859104269</v>
      </c>
      <c r="U21">
        <v>44002057</v>
      </c>
      <c r="V21">
        <v>928.48400000000004</v>
      </c>
      <c r="W21">
        <v>13511</v>
      </c>
      <c r="Z21">
        <f t="shared" si="10"/>
        <v>14784566</v>
      </c>
      <c r="AA21">
        <f>P21-Z21</f>
        <v>2327256</v>
      </c>
      <c r="AB21">
        <f>S21-P21</f>
        <v>26847</v>
      </c>
      <c r="AC21">
        <f t="shared" si="11"/>
        <v>32475165</v>
      </c>
      <c r="AE21" s="1">
        <v>17</v>
      </c>
      <c r="AF21">
        <f>Z21/SUM($Z21:$AC21)</f>
        <v>0.29799281385913451</v>
      </c>
      <c r="AG21">
        <f>AA21/SUM($Z21:$AC21)</f>
        <v>4.6907400867266177E-2</v>
      </c>
      <c r="AH21">
        <f>AB21/SUM($Z21:$AC21)</f>
        <v>5.4111923702570533E-4</v>
      </c>
      <c r="AI21">
        <f>AC21/SUM($Z21:$AC21)</f>
        <v>0.65455866603657364</v>
      </c>
      <c r="AL21">
        <v>3</v>
      </c>
      <c r="AM21" s="1">
        <v>17</v>
      </c>
      <c r="AN21">
        <f>H21/$G21</f>
        <v>2.6748589069180186E-3</v>
      </c>
      <c r="AO21">
        <f>I21/$G21</f>
        <v>0.26910329752777568</v>
      </c>
      <c r="AP21">
        <f>J21/$G21</f>
        <v>0.67355657224421761</v>
      </c>
      <c r="AQ21">
        <f>K21/$G21</f>
        <v>2.1005429670787817E-2</v>
      </c>
      <c r="AR21">
        <f>L21/$G21</f>
        <v>3.3233724297660749E-2</v>
      </c>
      <c r="AS21">
        <f>M21/$G21</f>
        <v>0</v>
      </c>
      <c r="AT21">
        <f>N21/$G21</f>
        <v>4.2611735264028573E-4</v>
      </c>
      <c r="AV21" s="6">
        <f t="shared" si="12"/>
        <v>5.3510564216948953E-5</v>
      </c>
      <c r="AX21" s="1">
        <v>17</v>
      </c>
      <c r="AY21" s="15">
        <f t="shared" si="13"/>
        <v>0.34541586174937555</v>
      </c>
      <c r="AZ21" s="15">
        <f t="shared" si="14"/>
        <v>1</v>
      </c>
      <c r="BD21" s="15"/>
      <c r="BE21" s="15"/>
      <c r="BF21" s="15"/>
      <c r="BG21" s="15"/>
    </row>
    <row r="22" spans="1:59" x14ac:dyDescent="0.45">
      <c r="A22" s="18">
        <v>25</v>
      </c>
      <c r="B22">
        <v>259195</v>
      </c>
      <c r="C22">
        <v>173121</v>
      </c>
      <c r="D22">
        <v>4</v>
      </c>
      <c r="E22" t="s">
        <v>24</v>
      </c>
      <c r="F22">
        <v>32.657200000000003</v>
      </c>
      <c r="G22">
        <f t="shared" si="0"/>
        <v>31.351801790000003</v>
      </c>
      <c r="H22">
        <v>0.211067</v>
      </c>
      <c r="I22">
        <v>5.0709200000000001</v>
      </c>
      <c r="J22">
        <v>24.112100000000002</v>
      </c>
      <c r="K22">
        <v>1.0635399999999999</v>
      </c>
      <c r="L22">
        <v>0.884598</v>
      </c>
      <c r="M22">
        <v>0</v>
      </c>
      <c r="N22">
        <v>9.57679E-3</v>
      </c>
      <c r="O22">
        <v>0</v>
      </c>
      <c r="P22">
        <v>2703078</v>
      </c>
      <c r="Q22">
        <v>2411105</v>
      </c>
      <c r="R22">
        <v>7315343</v>
      </c>
      <c r="S22">
        <v>2716200</v>
      </c>
      <c r="T22">
        <v>13428593190</v>
      </c>
      <c r="U22">
        <v>5578351</v>
      </c>
      <c r="V22">
        <v>32.657400000000003</v>
      </c>
      <c r="W22">
        <v>2024</v>
      </c>
      <c r="Z22">
        <f t="shared" si="10"/>
        <v>2411105</v>
      </c>
      <c r="AA22">
        <f>P22-Z22</f>
        <v>291973</v>
      </c>
      <c r="AB22">
        <f>S22-P22</f>
        <v>13122</v>
      </c>
      <c r="AC22">
        <f t="shared" si="11"/>
        <v>4599143</v>
      </c>
      <c r="AE22" s="1">
        <v>25</v>
      </c>
      <c r="AF22">
        <f>Z22/SUM($Z22:$AC22)</f>
        <v>0.3295956184146116</v>
      </c>
      <c r="AG22">
        <f>AA22/SUM($Z22:$AC22)</f>
        <v>3.9912414223092475E-2</v>
      </c>
      <c r="AH22">
        <f>AB22/SUM($Z22:$AC22)</f>
        <v>1.793764147491102E-3</v>
      </c>
      <c r="AI22">
        <f>AC22/SUM($Z22:$AC22)</f>
        <v>0.62869820321480485</v>
      </c>
      <c r="AL22">
        <v>3</v>
      </c>
      <c r="AM22">
        <v>25</v>
      </c>
      <c r="AN22">
        <f>H22/$G22</f>
        <v>6.7322127580980726E-3</v>
      </c>
      <c r="AO22">
        <f>I22/$G22</f>
        <v>0.16174253824280763</v>
      </c>
      <c r="AP22">
        <f>J22/$G22</f>
        <v>0.76908179509130536</v>
      </c>
      <c r="AQ22">
        <f>K22/$G22</f>
        <v>3.3922771237320959E-2</v>
      </c>
      <c r="AR22">
        <f>L22/$G22</f>
        <v>2.8215220481591335E-2</v>
      </c>
      <c r="AS22">
        <f>M22/$G22</f>
        <v>0</v>
      </c>
      <c r="AT22">
        <f>N22/$G22</f>
        <v>3.0546218887664127E-4</v>
      </c>
      <c r="AV22" s="6">
        <f t="shared" si="12"/>
        <v>1.1598556086801787E-5</v>
      </c>
      <c r="AX22" s="15">
        <v>25</v>
      </c>
      <c r="AY22" s="15">
        <f t="shared" si="13"/>
        <v>0.37113374035584706</v>
      </c>
      <c r="AZ22" s="15">
        <f t="shared" si="14"/>
        <v>1</v>
      </c>
      <c r="BD22" s="15"/>
      <c r="BE22" s="15"/>
      <c r="BF22" s="15"/>
      <c r="BG22" s="15"/>
    </row>
    <row r="23" spans="1:59" x14ac:dyDescent="0.45">
      <c r="A23" s="18">
        <v>8</v>
      </c>
      <c r="B23">
        <v>177414</v>
      </c>
      <c r="C23">
        <v>103345</v>
      </c>
      <c r="D23">
        <v>4</v>
      </c>
      <c r="E23" t="s">
        <v>24</v>
      </c>
      <c r="F23">
        <v>2005.06</v>
      </c>
      <c r="G23">
        <f t="shared" si="0"/>
        <v>1987.2030800000002</v>
      </c>
      <c r="H23">
        <v>3.2646700000000002</v>
      </c>
      <c r="I23">
        <v>388.97899999999998</v>
      </c>
      <c r="J23">
        <v>1521</v>
      </c>
      <c r="K23">
        <v>23.907599999999999</v>
      </c>
      <c r="L23">
        <v>48.822200000000002</v>
      </c>
      <c r="M23">
        <v>0</v>
      </c>
      <c r="N23">
        <v>1.2296100000000001</v>
      </c>
      <c r="O23">
        <v>0</v>
      </c>
      <c r="P23">
        <v>19486051</v>
      </c>
      <c r="Q23">
        <v>17825010</v>
      </c>
      <c r="R23">
        <v>55202836</v>
      </c>
      <c r="S23">
        <v>19522300</v>
      </c>
      <c r="T23">
        <v>641747132699</v>
      </c>
      <c r="U23">
        <v>44073482</v>
      </c>
      <c r="V23">
        <v>2005.06</v>
      </c>
      <c r="W23">
        <v>22294</v>
      </c>
      <c r="Z23">
        <f t="shared" si="10"/>
        <v>17825010</v>
      </c>
      <c r="AA23">
        <f>P23-Z23</f>
        <v>1661041</v>
      </c>
      <c r="AB23">
        <f>S23-P23</f>
        <v>36249</v>
      </c>
      <c r="AC23">
        <f t="shared" si="11"/>
        <v>35680536</v>
      </c>
      <c r="AE23" s="1">
        <v>8</v>
      </c>
      <c r="AF23">
        <f>Z23/SUM($Z23:$AC23)</f>
        <v>0.32290025824035562</v>
      </c>
      <c r="AG23">
        <f>AA23/SUM($Z23:$AC23)</f>
        <v>3.0089776546987551E-2</v>
      </c>
      <c r="AH23">
        <f>AB23/SUM($Z23:$AC23)</f>
        <v>6.566510459716236E-4</v>
      </c>
      <c r="AI23">
        <f>AC23/SUM($Z23:$AC23)</f>
        <v>0.64635331416668518</v>
      </c>
      <c r="AL23">
        <v>3</v>
      </c>
      <c r="AM23" s="1">
        <v>8</v>
      </c>
      <c r="AN23">
        <f>H23/$G23</f>
        <v>1.6428466888245765E-3</v>
      </c>
      <c r="AO23">
        <f>I23/$G23</f>
        <v>0.19574194701831879</v>
      </c>
      <c r="AP23">
        <f>J23/$G23</f>
        <v>0.76539736442034889</v>
      </c>
      <c r="AQ23">
        <f>K23/$G23</f>
        <v>1.203077845471133E-2</v>
      </c>
      <c r="AR23">
        <f>L23/$G23</f>
        <v>2.4568299280212466E-2</v>
      </c>
      <c r="AS23">
        <f>M23/$G23</f>
        <v>0</v>
      </c>
      <c r="AT23">
        <f>N23/$G23</f>
        <v>6.1876413758376421E-4</v>
      </c>
      <c r="AV23" s="6">
        <f t="shared" si="12"/>
        <v>1.0198080052238395E-4</v>
      </c>
      <c r="AX23" s="1">
        <v>8</v>
      </c>
      <c r="AY23" s="15">
        <f t="shared" si="13"/>
        <v>0.35371945397447763</v>
      </c>
      <c r="AZ23" s="15">
        <f t="shared" si="14"/>
        <v>1</v>
      </c>
      <c r="BD23" s="15"/>
      <c r="BE23" s="15"/>
      <c r="BF23" s="15"/>
      <c r="BG23" s="15"/>
    </row>
    <row r="24" spans="1:59" x14ac:dyDescent="0.45">
      <c r="F24">
        <f>SUM(F15:F23)</f>
        <v>8972.3081499999989</v>
      </c>
      <c r="BD24" s="15"/>
      <c r="BE24" s="15"/>
      <c r="BF24" s="15"/>
      <c r="BG24" s="15"/>
    </row>
    <row r="25" spans="1:59" s="15" customFormat="1" x14ac:dyDescent="0.45">
      <c r="AD25" s="15" t="s">
        <v>74</v>
      </c>
    </row>
    <row r="26" spans="1:59" s="15" customFormat="1" x14ac:dyDescent="0.45">
      <c r="A26" s="19" t="s">
        <v>0</v>
      </c>
      <c r="B26" s="15" t="s">
        <v>1</v>
      </c>
      <c r="C26" s="15" t="s">
        <v>2</v>
      </c>
      <c r="D26" s="15" t="s">
        <v>3</v>
      </c>
      <c r="E26" s="15" t="s">
        <v>4</v>
      </c>
      <c r="F26" s="15" t="s">
        <v>5</v>
      </c>
      <c r="G26" s="15" t="s">
        <v>22</v>
      </c>
      <c r="H26" s="15" t="s">
        <v>6</v>
      </c>
      <c r="I26" s="15" t="s">
        <v>7</v>
      </c>
      <c r="J26" s="15" t="s">
        <v>8</v>
      </c>
      <c r="K26" s="15" t="s">
        <v>9</v>
      </c>
      <c r="L26" s="15" t="s">
        <v>10</v>
      </c>
      <c r="M26" s="15" t="s">
        <v>11</v>
      </c>
      <c r="N26" s="15" t="s">
        <v>12</v>
      </c>
      <c r="O26" s="15" t="s">
        <v>13</v>
      </c>
      <c r="P26" s="15" t="s">
        <v>14</v>
      </c>
      <c r="Q26" s="15" t="s">
        <v>15</v>
      </c>
      <c r="R26" s="15" t="s">
        <v>16</v>
      </c>
      <c r="S26" s="15" t="s">
        <v>17</v>
      </c>
      <c r="T26" s="15" t="s">
        <v>18</v>
      </c>
      <c r="U26" s="15" t="s">
        <v>19</v>
      </c>
      <c r="V26" s="15" t="s">
        <v>20</v>
      </c>
      <c r="W26" s="15" t="s">
        <v>21</v>
      </c>
      <c r="Z26" s="15" t="s">
        <v>15</v>
      </c>
      <c r="AA26" s="15" t="s">
        <v>27</v>
      </c>
      <c r="AB26" s="15" t="s">
        <v>25</v>
      </c>
      <c r="AC26" s="15" t="s">
        <v>26</v>
      </c>
      <c r="AD26" s="15" t="s">
        <v>72</v>
      </c>
      <c r="AE26" s="15" t="s">
        <v>0</v>
      </c>
      <c r="AF26" s="15" t="s">
        <v>15</v>
      </c>
      <c r="AG26" s="15" t="s">
        <v>27</v>
      </c>
      <c r="AH26" s="15" t="s">
        <v>25</v>
      </c>
      <c r="AI26" s="15" t="s">
        <v>26</v>
      </c>
      <c r="AL26" s="15" t="s">
        <v>68</v>
      </c>
      <c r="AM26" s="15" t="s">
        <v>0</v>
      </c>
      <c r="AN26" s="15" t="s">
        <v>6</v>
      </c>
      <c r="AO26" s="15" t="s">
        <v>7</v>
      </c>
      <c r="AP26" s="15" t="s">
        <v>8</v>
      </c>
      <c r="AQ26" s="15" t="s">
        <v>9</v>
      </c>
      <c r="AR26" s="15" t="s">
        <v>10</v>
      </c>
      <c r="AS26" s="15" t="s">
        <v>11</v>
      </c>
      <c r="AT26" s="15" t="s">
        <v>12</v>
      </c>
      <c r="BD26"/>
      <c r="BE26"/>
      <c r="BF26"/>
      <c r="BG26"/>
    </row>
    <row r="27" spans="1:59" s="15" customFormat="1" x14ac:dyDescent="0.45">
      <c r="A27" s="19">
        <v>35</v>
      </c>
      <c r="B27" s="15">
        <v>260563</v>
      </c>
      <c r="C27" s="15">
        <v>233292</v>
      </c>
      <c r="D27" s="15">
        <v>4</v>
      </c>
      <c r="E27" s="15" t="s">
        <v>72</v>
      </c>
      <c r="F27" s="15">
        <v>1.3193299999999999</v>
      </c>
      <c r="G27" s="15">
        <f>SUM(H27:N27)</f>
        <v>1.2404759399999998</v>
      </c>
      <c r="H27" s="15">
        <v>9.7347300000000005E-3</v>
      </c>
      <c r="I27" s="15">
        <v>0.220889</v>
      </c>
      <c r="J27" s="15">
        <v>0.90157399999999999</v>
      </c>
      <c r="K27" s="15">
        <v>4.3133499999999998E-2</v>
      </c>
      <c r="L27" s="15">
        <v>6.0763999999999999E-2</v>
      </c>
      <c r="M27" s="15">
        <v>0</v>
      </c>
      <c r="N27" s="15">
        <v>4.3807100000000003E-3</v>
      </c>
      <c r="O27" s="15">
        <v>0</v>
      </c>
      <c r="P27" s="15">
        <v>168048</v>
      </c>
      <c r="Q27" s="15">
        <v>161653</v>
      </c>
      <c r="R27" s="15">
        <v>479840</v>
      </c>
      <c r="S27" s="15">
        <v>173757</v>
      </c>
      <c r="T27" s="15">
        <v>465068545</v>
      </c>
      <c r="U27" s="15">
        <v>434201</v>
      </c>
      <c r="V27" s="15">
        <v>1.31948</v>
      </c>
      <c r="W27" s="15">
        <v>1426</v>
      </c>
      <c r="Z27" s="15">
        <f>Q27</f>
        <v>161653</v>
      </c>
      <c r="AA27" s="15">
        <f>P27-Q27</f>
        <v>6395</v>
      </c>
      <c r="AB27" s="15">
        <f>S27-P27</f>
        <v>5709</v>
      </c>
      <c r="AC27" s="15">
        <f>R27-S27</f>
        <v>306083</v>
      </c>
      <c r="AE27" s="1">
        <v>35</v>
      </c>
      <c r="AF27" s="15">
        <f>Z27/SUM($Z39:$AC39)</f>
        <v>0.33688937979326444</v>
      </c>
      <c r="AG27" s="15">
        <f t="shared" ref="AG27:AI27" si="15">AA27/SUM($Z39:$AC39)</f>
        <v>1.3327359119706568E-2</v>
      </c>
      <c r="AH27" s="15">
        <f t="shared" si="15"/>
        <v>1.1897715905301767E-2</v>
      </c>
      <c r="AI27" s="15">
        <f t="shared" si="15"/>
        <v>0.63788554518172724</v>
      </c>
      <c r="AL27" s="7">
        <v>2</v>
      </c>
      <c r="AM27" s="1">
        <v>35</v>
      </c>
      <c r="AN27" s="15">
        <f>H27/$G39</f>
        <v>9.9364635609772069E-3</v>
      </c>
      <c r="AO27" s="15">
        <f>I27/$G39</f>
        <v>0.22546649979205319</v>
      </c>
      <c r="AP27" s="15">
        <f>J27/$G39</f>
        <v>0.92025738757258424</v>
      </c>
      <c r="AQ27" s="15">
        <f>K27/$G39</f>
        <v>4.4027358848926501E-2</v>
      </c>
      <c r="AR27" s="15">
        <f>L27/$G39</f>
        <v>6.2023217060896287E-2</v>
      </c>
      <c r="AS27" s="15">
        <f>M27/$G39</f>
        <v>0</v>
      </c>
      <c r="AT27" s="15">
        <f>N27/$G39</f>
        <v>4.4714917913705318E-3</v>
      </c>
      <c r="BD27"/>
      <c r="BE27"/>
      <c r="BF27"/>
      <c r="BG27"/>
    </row>
    <row r="28" spans="1:59" s="15" customFormat="1" x14ac:dyDescent="0.45">
      <c r="A28" s="19">
        <v>50</v>
      </c>
      <c r="B28" s="15">
        <v>61414</v>
      </c>
      <c r="C28" s="15">
        <v>50367</v>
      </c>
      <c r="D28" s="15">
        <v>4</v>
      </c>
      <c r="E28" s="15" t="s">
        <v>72</v>
      </c>
      <c r="F28" s="15">
        <v>77.509100000000004</v>
      </c>
      <c r="G28" s="15">
        <f t="shared" ref="G28:G35" si="16">SUM(H28:N28)</f>
        <v>75.8279268</v>
      </c>
      <c r="H28" s="15">
        <v>0.31274999999999997</v>
      </c>
      <c r="I28" s="15">
        <v>21.691800000000001</v>
      </c>
      <c r="J28" s="15">
        <v>46.755000000000003</v>
      </c>
      <c r="K28" s="15">
        <v>1.8258700000000001</v>
      </c>
      <c r="L28" s="15">
        <v>5.1767700000000003</v>
      </c>
      <c r="M28" s="15">
        <v>0</v>
      </c>
      <c r="N28" s="15">
        <v>6.5736799999999998E-2</v>
      </c>
      <c r="O28" s="15">
        <v>0</v>
      </c>
      <c r="P28" s="15">
        <v>2928276</v>
      </c>
      <c r="Q28" s="15">
        <v>2903534</v>
      </c>
      <c r="R28" s="15">
        <v>8728578</v>
      </c>
      <c r="S28" s="15">
        <v>3099259</v>
      </c>
      <c r="T28" s="15">
        <v>25159320819</v>
      </c>
      <c r="U28" s="15">
        <v>7131987</v>
      </c>
      <c r="V28" s="15">
        <v>77.509200000000007</v>
      </c>
      <c r="W28" s="15">
        <v>5517</v>
      </c>
      <c r="Z28" s="15">
        <f t="shared" ref="Z28:Z47" si="17">Q28</f>
        <v>2903534</v>
      </c>
      <c r="AA28" s="15">
        <f>P28-Q28</f>
        <v>24742</v>
      </c>
      <c r="AB28" s="15">
        <f>S28-P28</f>
        <v>170983</v>
      </c>
      <c r="AC28" s="15">
        <f t="shared" ref="AC28:AC35" si="18">R28-S28</f>
        <v>5629319</v>
      </c>
      <c r="AE28" s="1">
        <v>50</v>
      </c>
      <c r="AF28" s="15">
        <f t="shared" ref="AF28:AF35" si="19">Z28/SUM($Z40:$AC40)</f>
        <v>0.33264685267176397</v>
      </c>
      <c r="AG28" s="15">
        <f t="shared" ref="AG28:AG35" si="20">AA28/SUM($Z40:$AC40)</f>
        <v>2.8345968839368794E-3</v>
      </c>
      <c r="AH28" s="15">
        <f t="shared" ref="AH28:AH35" si="21">AB28/SUM($Z40:$AC40)</f>
        <v>1.9588872322616583E-2</v>
      </c>
      <c r="AI28" s="15">
        <f t="shared" ref="AI28:AI35" si="22">AC28/SUM($Z40:$AC40)</f>
        <v>0.64492967812168256</v>
      </c>
      <c r="AL28" s="7">
        <v>2</v>
      </c>
      <c r="AM28" s="1">
        <v>50</v>
      </c>
      <c r="AN28" s="15">
        <f>H28/$G40</f>
        <v>4.8771696404933691E-3</v>
      </c>
      <c r="AO28" s="15">
        <f>I28/$G40</f>
        <v>0.33827206525229125</v>
      </c>
      <c r="AP28" s="15">
        <f>J28/$G40</f>
        <v>0.72911931747807357</v>
      </c>
      <c r="AQ28" s="15">
        <f>K28/$G40</f>
        <v>2.8473469964788584E-2</v>
      </c>
      <c r="AR28" s="15">
        <f>L28/$G40</f>
        <v>8.0728970359126656E-2</v>
      </c>
      <c r="AS28" s="15">
        <f>M28/$G40</f>
        <v>0</v>
      </c>
      <c r="AT28" s="15">
        <f>N28/$G40</f>
        <v>1.0251303764130602E-3</v>
      </c>
      <c r="BD28"/>
      <c r="BE28"/>
      <c r="BF28"/>
      <c r="BG28"/>
    </row>
    <row r="29" spans="1:59" s="15" customFormat="1" x14ac:dyDescent="0.45">
      <c r="A29" s="19">
        <v>6</v>
      </c>
      <c r="B29" s="15">
        <v>172882</v>
      </c>
      <c r="C29" s="15">
        <v>189944</v>
      </c>
      <c r="D29" s="15">
        <v>4</v>
      </c>
      <c r="E29" s="15" t="s">
        <v>72</v>
      </c>
      <c r="F29" s="15">
        <v>5961.88</v>
      </c>
      <c r="G29" s="15">
        <f t="shared" si="16"/>
        <v>5924.4097500000007</v>
      </c>
      <c r="H29" s="15">
        <v>6.4554799999999997</v>
      </c>
      <c r="I29" s="15">
        <v>1207.75</v>
      </c>
      <c r="J29" s="15">
        <v>4339.68</v>
      </c>
      <c r="K29" s="15">
        <v>63.205100000000002</v>
      </c>
      <c r="L29" s="15">
        <v>303.755</v>
      </c>
      <c r="M29" s="15">
        <v>0</v>
      </c>
      <c r="N29" s="15">
        <v>3.5641699999999998</v>
      </c>
      <c r="O29" s="15">
        <v>0</v>
      </c>
      <c r="P29" s="15">
        <v>25235372</v>
      </c>
      <c r="Q29" s="15">
        <v>23899343</v>
      </c>
      <c r="R29" s="15">
        <v>81770938</v>
      </c>
      <c r="S29" s="15">
        <v>27832908</v>
      </c>
      <c r="T29" s="15">
        <v>1949499022911</v>
      </c>
      <c r="U29" s="15">
        <v>67653262</v>
      </c>
      <c r="V29" s="15">
        <v>5961.89</v>
      </c>
      <c r="W29" s="15">
        <v>40686</v>
      </c>
      <c r="Z29" s="15">
        <f t="shared" si="17"/>
        <v>23899343</v>
      </c>
      <c r="AA29" s="15">
        <f>P29-Q29</f>
        <v>1336029</v>
      </c>
      <c r="AB29" s="15">
        <f>S29-P29</f>
        <v>2597536</v>
      </c>
      <c r="AC29" s="15">
        <f t="shared" si="18"/>
        <v>53938030</v>
      </c>
      <c r="AE29" s="1">
        <v>6</v>
      </c>
      <c r="AF29" s="15">
        <f t="shared" si="19"/>
        <v>0.29227184601942563</v>
      </c>
      <c r="AG29" s="15">
        <f t="shared" si="20"/>
        <v>1.6338677685218676E-2</v>
      </c>
      <c r="AH29" s="15">
        <f t="shared" si="21"/>
        <v>3.1766004689832469E-2</v>
      </c>
      <c r="AI29" s="15">
        <f t="shared" si="22"/>
        <v>0.65962347160552326</v>
      </c>
      <c r="AL29" s="7">
        <v>2</v>
      </c>
      <c r="AM29" s="1">
        <v>6</v>
      </c>
      <c r="AN29" s="15">
        <f>H29/$G41</f>
        <v>1.1313654675361906E-3</v>
      </c>
      <c r="AO29" s="15">
        <f>I29/$G41</f>
        <v>0.21166615703508249</v>
      </c>
      <c r="AP29" s="15">
        <f>J29/$G41</f>
        <v>0.76055755608528819</v>
      </c>
      <c r="AQ29" s="15">
        <f>K29/$G41</f>
        <v>1.1077110844146629E-2</v>
      </c>
      <c r="AR29" s="15">
        <f>L29/$G41</f>
        <v>5.3235068126840389E-2</v>
      </c>
      <c r="AS29" s="15">
        <f>M29/$G41</f>
        <v>0</v>
      </c>
      <c r="AT29" s="15">
        <f>N29/$G41</f>
        <v>6.24644311256245E-4</v>
      </c>
      <c r="BD29"/>
      <c r="BE29"/>
      <c r="BF29"/>
      <c r="BG29"/>
    </row>
    <row r="30" spans="1:59" s="15" customFormat="1" x14ac:dyDescent="0.45">
      <c r="A30" s="19">
        <v>15</v>
      </c>
      <c r="B30" s="15">
        <v>35170</v>
      </c>
      <c r="C30" s="15">
        <v>237017</v>
      </c>
      <c r="D30" s="15">
        <v>4</v>
      </c>
      <c r="E30" s="15" t="s">
        <v>72</v>
      </c>
      <c r="F30" s="15">
        <v>5.6230399999999996</v>
      </c>
      <c r="G30" s="15">
        <f t="shared" si="16"/>
        <v>5.2687462099999998</v>
      </c>
      <c r="H30" s="15">
        <v>6.1961799999999997E-2</v>
      </c>
      <c r="I30" s="15">
        <v>1.2054499999999999</v>
      </c>
      <c r="J30" s="15">
        <v>3.3084099999999999</v>
      </c>
      <c r="K30" s="15">
        <v>0.35798999999999997</v>
      </c>
      <c r="L30" s="15">
        <v>0.32880900000000002</v>
      </c>
      <c r="M30" s="15">
        <v>0</v>
      </c>
      <c r="N30" s="15">
        <v>6.1254100000000004E-3</v>
      </c>
      <c r="O30" s="15">
        <v>0</v>
      </c>
      <c r="P30" s="15">
        <v>766188</v>
      </c>
      <c r="Q30" s="15">
        <v>743386</v>
      </c>
      <c r="R30" s="15">
        <v>1942319</v>
      </c>
      <c r="S30" s="15">
        <v>798964</v>
      </c>
      <c r="T30" s="15">
        <v>1812829854</v>
      </c>
      <c r="U30" s="15">
        <v>1357999</v>
      </c>
      <c r="V30" s="15">
        <v>5.6231900000000001</v>
      </c>
      <c r="W30" s="15">
        <v>1627</v>
      </c>
      <c r="Z30" s="15">
        <f t="shared" si="17"/>
        <v>743386</v>
      </c>
      <c r="AA30" s="15">
        <f>P30-Q30</f>
        <v>22802</v>
      </c>
      <c r="AB30" s="15">
        <f>S30-P30</f>
        <v>32776</v>
      </c>
      <c r="AC30" s="15">
        <f t="shared" si="18"/>
        <v>1143355</v>
      </c>
      <c r="AE30" s="1">
        <v>15</v>
      </c>
      <c r="AF30" s="15">
        <f t="shared" si="19"/>
        <v>0.3827311579611794</v>
      </c>
      <c r="AG30" s="15">
        <f t="shared" si="20"/>
        <v>1.1739575219106645E-2</v>
      </c>
      <c r="AH30" s="15">
        <f t="shared" si="21"/>
        <v>1.6874674036551154E-2</v>
      </c>
      <c r="AI30" s="15">
        <f t="shared" si="22"/>
        <v>0.58865459278316279</v>
      </c>
      <c r="AL30" s="7">
        <v>2</v>
      </c>
      <c r="AM30" s="1">
        <v>15</v>
      </c>
      <c r="AN30" s="15">
        <f>H30/$G42</f>
        <v>1.3931965985072375E-2</v>
      </c>
      <c r="AO30" s="15">
        <f>I30/$G42</f>
        <v>0.27104261652672279</v>
      </c>
      <c r="AP30" s="15">
        <f>J30/$G42</f>
        <v>0.7438882599387574</v>
      </c>
      <c r="AQ30" s="15">
        <f>K30/$G42</f>
        <v>8.0493215222864081E-2</v>
      </c>
      <c r="AR30" s="15">
        <f>L30/$G42</f>
        <v>7.3931935540698671E-2</v>
      </c>
      <c r="AS30" s="15">
        <f>M30/$G42</f>
        <v>0</v>
      </c>
      <c r="AT30" s="15">
        <f>N30/$G42</f>
        <v>1.3772841293284278E-3</v>
      </c>
      <c r="BD30"/>
      <c r="BE30"/>
      <c r="BF30"/>
      <c r="BG30"/>
    </row>
    <row r="31" spans="1:59" s="15" customFormat="1" x14ac:dyDescent="0.45">
      <c r="A31" s="19">
        <v>37</v>
      </c>
      <c r="B31" s="15">
        <v>29432</v>
      </c>
      <c r="C31" s="15">
        <v>29834</v>
      </c>
      <c r="D31" s="15">
        <v>4</v>
      </c>
      <c r="E31" s="15" t="s">
        <v>72</v>
      </c>
      <c r="F31" s="15">
        <v>489.613</v>
      </c>
      <c r="G31" s="15">
        <f t="shared" si="16"/>
        <v>482.56765000000001</v>
      </c>
      <c r="H31" s="15">
        <v>1.02956</v>
      </c>
      <c r="I31" s="15">
        <v>104.116</v>
      </c>
      <c r="J31" s="15">
        <v>351.13400000000001</v>
      </c>
      <c r="K31" s="15">
        <v>8.4687800000000006</v>
      </c>
      <c r="L31" s="15">
        <v>17.609300000000001</v>
      </c>
      <c r="M31" s="15">
        <v>0</v>
      </c>
      <c r="N31" s="15">
        <v>0.21001</v>
      </c>
      <c r="O31" s="15">
        <v>0</v>
      </c>
      <c r="P31" s="15">
        <v>7483921</v>
      </c>
      <c r="Q31" s="15">
        <v>7242930</v>
      </c>
      <c r="R31" s="15">
        <v>22089913</v>
      </c>
      <c r="S31" s="15">
        <v>8058739</v>
      </c>
      <c r="T31" s="15">
        <v>161892007805</v>
      </c>
      <c r="U31" s="15">
        <v>18112314</v>
      </c>
      <c r="V31" s="15">
        <v>489.613</v>
      </c>
      <c r="W31" s="15">
        <v>10014</v>
      </c>
      <c r="Z31" s="15">
        <f t="shared" si="17"/>
        <v>7242930</v>
      </c>
      <c r="AA31" s="15">
        <f>P31-Q31</f>
        <v>240991</v>
      </c>
      <c r="AB31" s="15">
        <f>S31-P31</f>
        <v>574818</v>
      </c>
      <c r="AC31" s="15">
        <f t="shared" si="18"/>
        <v>14031174</v>
      </c>
      <c r="AE31" s="1">
        <v>37</v>
      </c>
      <c r="AF31" s="15">
        <f t="shared" si="19"/>
        <v>0.32788404372620211</v>
      </c>
      <c r="AG31" s="15">
        <f t="shared" si="20"/>
        <v>1.0909549530593443E-2</v>
      </c>
      <c r="AH31" s="15">
        <f t="shared" si="21"/>
        <v>2.6021741235467973E-2</v>
      </c>
      <c r="AI31" s="15">
        <f t="shared" si="22"/>
        <v>0.63518466550773645</v>
      </c>
      <c r="AL31" s="7">
        <v>2</v>
      </c>
      <c r="AM31" s="1">
        <v>37</v>
      </c>
      <c r="AN31" s="15">
        <f>H31/$G43</f>
        <v>2.4761935858687782E-3</v>
      </c>
      <c r="AO31" s="15">
        <f>I31/$G43</f>
        <v>0.25040927326849693</v>
      </c>
      <c r="AP31" s="15">
        <f>J31/$G43</f>
        <v>0.84451198432383501</v>
      </c>
      <c r="AQ31" s="15">
        <f>K31/$G43</f>
        <v>2.0368253152933089E-2</v>
      </c>
      <c r="AR31" s="15">
        <f>L31/$G43</f>
        <v>4.2352107416409997E-2</v>
      </c>
      <c r="AS31" s="15">
        <f>M31/$G43</f>
        <v>0</v>
      </c>
      <c r="AT31" s="15">
        <f>N31/$G43</f>
        <v>5.0509481231623423E-4</v>
      </c>
      <c r="BD31"/>
      <c r="BE31"/>
      <c r="BF31"/>
      <c r="BG31"/>
    </row>
    <row r="32" spans="1:59" s="15" customFormat="1" x14ac:dyDescent="0.45">
      <c r="A32" s="19">
        <v>1</v>
      </c>
      <c r="B32" s="15">
        <v>33502</v>
      </c>
      <c r="C32" s="15">
        <v>163335</v>
      </c>
      <c r="D32" s="15">
        <v>4</v>
      </c>
      <c r="E32" s="15" t="s">
        <v>72</v>
      </c>
      <c r="F32" s="15">
        <v>195.839</v>
      </c>
      <c r="G32" s="15">
        <f t="shared" si="16"/>
        <v>193.65652</v>
      </c>
      <c r="H32" s="15">
        <v>0.38501299999999999</v>
      </c>
      <c r="I32" s="15">
        <v>36.109400000000001</v>
      </c>
      <c r="J32" s="15">
        <v>145.91200000000001</v>
      </c>
      <c r="K32" s="15">
        <v>2.4924499999999998</v>
      </c>
      <c r="L32" s="15">
        <v>8.3917699999999993</v>
      </c>
      <c r="M32" s="15">
        <v>0</v>
      </c>
      <c r="N32" s="15">
        <v>0.36588700000000002</v>
      </c>
      <c r="O32" s="15">
        <v>0</v>
      </c>
      <c r="P32" s="15">
        <v>2715549</v>
      </c>
      <c r="Q32" s="15">
        <v>2605531</v>
      </c>
      <c r="R32" s="15">
        <v>8153733</v>
      </c>
      <c r="S32" s="15">
        <v>2883928</v>
      </c>
      <c r="T32" s="15">
        <v>62469557345</v>
      </c>
      <c r="U32" s="15">
        <v>6879738</v>
      </c>
      <c r="V32" s="15">
        <v>195.839</v>
      </c>
      <c r="W32" s="15">
        <v>12565</v>
      </c>
      <c r="Z32" s="15">
        <f t="shared" si="17"/>
        <v>2605531</v>
      </c>
      <c r="AA32" s="15">
        <f>P32-Q32</f>
        <v>110018</v>
      </c>
      <c r="AB32" s="15">
        <f>S32-P32</f>
        <v>168379</v>
      </c>
      <c r="AC32" s="15">
        <f t="shared" si="18"/>
        <v>5269805</v>
      </c>
      <c r="AE32" s="1">
        <v>1</v>
      </c>
      <c r="AF32" s="15">
        <f t="shared" si="19"/>
        <v>0.31955068923645158</v>
      </c>
      <c r="AG32" s="15">
        <f t="shared" si="20"/>
        <v>1.3492960831560218E-2</v>
      </c>
      <c r="AH32" s="15">
        <f t="shared" si="21"/>
        <v>2.0650541291945664E-2</v>
      </c>
      <c r="AI32" s="15">
        <f t="shared" si="22"/>
        <v>0.6463058086400425</v>
      </c>
      <c r="AL32" s="7">
        <v>2</v>
      </c>
      <c r="AM32" s="1">
        <v>1</v>
      </c>
      <c r="AN32" s="15">
        <f>H32/$G44</f>
        <v>2.4372137490195054E-3</v>
      </c>
      <c r="AO32" s="15">
        <f>I32/$G44</f>
        <v>0.22858014183636638</v>
      </c>
      <c r="AP32" s="15">
        <f>J32/$G44</f>
        <v>0.92365383129123968</v>
      </c>
      <c r="AQ32" s="15">
        <f>K32/$G44</f>
        <v>1.5777735839422734E-2</v>
      </c>
      <c r="AR32" s="15">
        <f>L32/$G44</f>
        <v>5.3121679586428022E-2</v>
      </c>
      <c r="AS32" s="15">
        <f>M32/$G44</f>
        <v>0</v>
      </c>
      <c r="AT32" s="15">
        <f>N32/$G44</f>
        <v>2.3161421224413194E-3</v>
      </c>
      <c r="BD32"/>
      <c r="BE32"/>
      <c r="BF32"/>
      <c r="BG32"/>
    </row>
    <row r="33" spans="1:59" s="15" customFormat="1" x14ac:dyDescent="0.45">
      <c r="A33" s="19">
        <v>17</v>
      </c>
      <c r="B33" s="15">
        <v>62306</v>
      </c>
      <c r="C33" s="15">
        <v>134007</v>
      </c>
      <c r="D33" s="15">
        <v>4</v>
      </c>
      <c r="E33" s="15" t="s">
        <v>72</v>
      </c>
      <c r="F33" s="15">
        <v>1078.56</v>
      </c>
      <c r="G33" s="15">
        <f t="shared" si="16"/>
        <v>1061.1773390000001</v>
      </c>
      <c r="H33" s="15">
        <v>3.0497800000000002</v>
      </c>
      <c r="I33" s="15">
        <v>320.452</v>
      </c>
      <c r="J33" s="15">
        <v>653.75800000000004</v>
      </c>
      <c r="K33" s="15">
        <v>25.9833</v>
      </c>
      <c r="L33" s="15">
        <v>57.5471</v>
      </c>
      <c r="M33" s="15">
        <v>0</v>
      </c>
      <c r="N33" s="15">
        <v>0.38715899999999998</v>
      </c>
      <c r="O33" s="15">
        <v>0</v>
      </c>
      <c r="P33" s="15">
        <v>15242986</v>
      </c>
      <c r="Q33" s="15">
        <v>14784566</v>
      </c>
      <c r="R33" s="15">
        <v>49613834</v>
      </c>
      <c r="S33" s="15">
        <v>16425735</v>
      </c>
      <c r="T33" s="15">
        <v>325045494697</v>
      </c>
      <c r="U33" s="15">
        <v>44083747</v>
      </c>
      <c r="V33" s="15">
        <v>1078.57</v>
      </c>
      <c r="W33" s="15">
        <v>13511</v>
      </c>
      <c r="Z33" s="15">
        <f t="shared" si="17"/>
        <v>14784566</v>
      </c>
      <c r="AA33" s="15">
        <f>P33-Q33</f>
        <v>458420</v>
      </c>
      <c r="AB33" s="15">
        <f>S33-P33</f>
        <v>1182749</v>
      </c>
      <c r="AC33" s="15">
        <f t="shared" si="18"/>
        <v>33188099</v>
      </c>
      <c r="AE33" s="1">
        <v>17</v>
      </c>
      <c r="AF33" s="15">
        <f t="shared" si="19"/>
        <v>0.29799281385913451</v>
      </c>
      <c r="AG33" s="15">
        <f t="shared" si="20"/>
        <v>9.2397616358372951E-3</v>
      </c>
      <c r="AH33" s="15">
        <f t="shared" si="21"/>
        <v>2.3839096974444668E-2</v>
      </c>
      <c r="AI33" s="15">
        <f t="shared" si="22"/>
        <v>0.66892832753058351</v>
      </c>
      <c r="AL33" s="7">
        <v>2</v>
      </c>
      <c r="AM33" s="1">
        <v>17</v>
      </c>
      <c r="AN33" s="15">
        <f>H33/$G45</f>
        <v>3.0566644795573402E-3</v>
      </c>
      <c r="AO33" s="15">
        <f>I33/$G45</f>
        <v>0.3211753784873364</v>
      </c>
      <c r="AP33" s="15">
        <f>J33/$G45</f>
        <v>0.65523377319886933</v>
      </c>
      <c r="AQ33" s="15">
        <f>K33/$G45</f>
        <v>2.6041953902144494E-2</v>
      </c>
      <c r="AR33" s="15">
        <f>L33/$G45</f>
        <v>5.7677005053326541E-2</v>
      </c>
      <c r="AS33" s="15">
        <f>M33/$G45</f>
        <v>0</v>
      </c>
      <c r="AT33" s="15">
        <f>N33/$G45</f>
        <v>3.880329608171541E-4</v>
      </c>
      <c r="BD33"/>
      <c r="BE33"/>
      <c r="BF33"/>
      <c r="BG33"/>
    </row>
    <row r="34" spans="1:59" s="15" customFormat="1" x14ac:dyDescent="0.45">
      <c r="A34" s="19">
        <v>25</v>
      </c>
      <c r="B34" s="15">
        <v>259195</v>
      </c>
      <c r="C34" s="15">
        <v>173121</v>
      </c>
      <c r="D34" s="15">
        <v>4</v>
      </c>
      <c r="E34" s="15" t="s">
        <v>72</v>
      </c>
      <c r="F34" s="15">
        <v>37.357700000000001</v>
      </c>
      <c r="G34" s="15">
        <f t="shared" si="16"/>
        <v>35.884960910000004</v>
      </c>
      <c r="H34" s="15">
        <v>0.242033</v>
      </c>
      <c r="I34" s="15">
        <v>6.7934599999999996</v>
      </c>
      <c r="J34" s="15">
        <v>26.051200000000001</v>
      </c>
      <c r="K34" s="15">
        <v>1.4751099999999999</v>
      </c>
      <c r="L34" s="15">
        <v>1.3137700000000001</v>
      </c>
      <c r="M34" s="15">
        <v>0</v>
      </c>
      <c r="N34" s="15">
        <v>9.3879099999999993E-3</v>
      </c>
      <c r="O34" s="15">
        <v>0</v>
      </c>
      <c r="P34" s="15">
        <v>2435157</v>
      </c>
      <c r="Q34" s="15">
        <v>2411105</v>
      </c>
      <c r="R34" s="15">
        <v>7315343</v>
      </c>
      <c r="S34" s="15">
        <v>2595361</v>
      </c>
      <c r="T34" s="15">
        <v>12575124972</v>
      </c>
      <c r="U34" s="15">
        <v>5599213</v>
      </c>
      <c r="V34" s="15">
        <v>37.357799999999997</v>
      </c>
      <c r="W34" s="15">
        <v>2024</v>
      </c>
      <c r="Z34" s="15">
        <f t="shared" si="17"/>
        <v>2411105</v>
      </c>
      <c r="AA34" s="15">
        <f>P34-Q34</f>
        <v>24052</v>
      </c>
      <c r="AB34" s="15">
        <f>S34-P34</f>
        <v>160204</v>
      </c>
      <c r="AC34" s="15">
        <f t="shared" si="18"/>
        <v>4719982</v>
      </c>
      <c r="AE34" s="1">
        <v>25</v>
      </c>
      <c r="AF34" s="15">
        <f t="shared" si="19"/>
        <v>0.3295956184146116</v>
      </c>
      <c r="AG34" s="15">
        <f t="shared" si="20"/>
        <v>3.2878841087834159E-3</v>
      </c>
      <c r="AH34" s="15">
        <f t="shared" si="21"/>
        <v>2.1899725002641708E-2</v>
      </c>
      <c r="AI34" s="15">
        <f t="shared" si="22"/>
        <v>0.64521677247396325</v>
      </c>
      <c r="AL34" s="7">
        <v>2</v>
      </c>
      <c r="AM34" s="15">
        <v>25</v>
      </c>
      <c r="AN34" s="15">
        <f>H34/$G46</f>
        <v>8.3071051685791875E-3</v>
      </c>
      <c r="AO34" s="15">
        <f>I34/$G46</f>
        <v>0.23316649662870748</v>
      </c>
      <c r="AP34" s="15">
        <f>J34/$G46</f>
        <v>0.89413451127610744</v>
      </c>
      <c r="AQ34" s="15">
        <f>K34/$G46</f>
        <v>5.062902127074756E-2</v>
      </c>
      <c r="AR34" s="15">
        <f>L34/$G46</f>
        <v>4.5091477432103386E-2</v>
      </c>
      <c r="AS34" s="15">
        <f>M34/$G46</f>
        <v>0</v>
      </c>
      <c r="AT34" s="15">
        <f>N34/$G46</f>
        <v>3.2221372987632362E-4</v>
      </c>
      <c r="BD34"/>
      <c r="BE34"/>
      <c r="BF34"/>
      <c r="BG34"/>
    </row>
    <row r="35" spans="1:59" s="15" customFormat="1" x14ac:dyDescent="0.45">
      <c r="A35" s="19">
        <v>8</v>
      </c>
      <c r="B35" s="15">
        <v>177414</v>
      </c>
      <c r="C35" s="15">
        <v>103345</v>
      </c>
      <c r="D35" s="15">
        <v>4</v>
      </c>
      <c r="E35" s="15" t="s">
        <v>72</v>
      </c>
      <c r="F35" s="15">
        <v>2262.8200000000002</v>
      </c>
      <c r="G35" s="15">
        <f t="shared" si="16"/>
        <v>2239.1663500000004</v>
      </c>
      <c r="H35" s="15">
        <v>3.8480699999999999</v>
      </c>
      <c r="I35" s="15">
        <v>484.13200000000001</v>
      </c>
      <c r="J35" s="15">
        <v>1615.73</v>
      </c>
      <c r="K35" s="15">
        <v>31.949200000000001</v>
      </c>
      <c r="L35" s="15">
        <v>102.304</v>
      </c>
      <c r="M35" s="15">
        <v>0</v>
      </c>
      <c r="N35" s="15">
        <v>1.2030799999999999</v>
      </c>
      <c r="O35" s="15">
        <v>0</v>
      </c>
      <c r="P35" s="15">
        <v>18156618</v>
      </c>
      <c r="Q35" s="15">
        <v>17825010</v>
      </c>
      <c r="R35" s="15">
        <v>55202836</v>
      </c>
      <c r="S35" s="15">
        <v>18972401</v>
      </c>
      <c r="T35" s="15">
        <v>604045772112</v>
      </c>
      <c r="U35" s="15">
        <v>44138429</v>
      </c>
      <c r="V35" s="15">
        <v>2262.8200000000002</v>
      </c>
      <c r="W35" s="15">
        <v>22294</v>
      </c>
      <c r="Z35" s="15">
        <f t="shared" si="17"/>
        <v>17825010</v>
      </c>
      <c r="AA35" s="15">
        <f>P35-Q35</f>
        <v>331608</v>
      </c>
      <c r="AB35" s="15">
        <f>S35-P35</f>
        <v>815783</v>
      </c>
      <c r="AC35" s="15">
        <f t="shared" si="18"/>
        <v>36230435</v>
      </c>
      <c r="AE35" s="1">
        <v>8</v>
      </c>
      <c r="AF35" s="15">
        <f t="shared" si="19"/>
        <v>0.32290025824035562</v>
      </c>
      <c r="AG35" s="15">
        <f t="shared" si="20"/>
        <v>6.0070826795927661E-3</v>
      </c>
      <c r="AH35" s="15">
        <f t="shared" si="21"/>
        <v>1.4777918293907944E-2</v>
      </c>
      <c r="AI35" s="15">
        <f t="shared" si="22"/>
        <v>0.65631474078614371</v>
      </c>
      <c r="AL35" s="7">
        <v>2</v>
      </c>
      <c r="AM35" s="1">
        <v>8</v>
      </c>
      <c r="AN35" s="15">
        <f>H35/$G47</f>
        <v>1.9692466784893689E-3</v>
      </c>
      <c r="AO35" s="15">
        <f>I35/$G47</f>
        <v>0.24775415544686433</v>
      </c>
      <c r="AP35" s="15">
        <f>J35/$G47</f>
        <v>0.82684850739088123</v>
      </c>
      <c r="AQ35" s="15">
        <f>K35/$G47</f>
        <v>1.6349976996362477E-2</v>
      </c>
      <c r="AR35" s="15">
        <f>L35/$G47</f>
        <v>5.2353988413978023E-2</v>
      </c>
      <c r="AS35" s="15">
        <f>M35/$G47</f>
        <v>0</v>
      </c>
      <c r="AT35" s="15">
        <f>N35/$G47</f>
        <v>6.1567520704066975E-4</v>
      </c>
      <c r="BD35"/>
      <c r="BE35"/>
      <c r="BF35"/>
      <c r="BG35"/>
    </row>
    <row r="36" spans="1:59" s="15" customFormat="1" x14ac:dyDescent="0.45">
      <c r="F36" s="15">
        <f>SUM(F27:F35)</f>
        <v>10110.52117</v>
      </c>
      <c r="P36" s="15">
        <f>AVERAGE(P27:P35)</f>
        <v>8348012.777777778</v>
      </c>
      <c r="Q36" s="15">
        <f>AVERAGE(Q27:Q35)</f>
        <v>8064117.555555556</v>
      </c>
      <c r="R36" s="15">
        <f>SUM(R27:R35)</f>
        <v>235297334</v>
      </c>
      <c r="S36" s="15">
        <f>SUM(S27:S35)</f>
        <v>80841052</v>
      </c>
      <c r="Z36" s="15">
        <f t="shared" si="17"/>
        <v>8064117.555555556</v>
      </c>
      <c r="BD36"/>
      <c r="BE36"/>
      <c r="BF36"/>
      <c r="BG36"/>
    </row>
    <row r="37" spans="1:59" s="15" customFormat="1" x14ac:dyDescent="0.45">
      <c r="Z37" s="15">
        <f t="shared" si="17"/>
        <v>0</v>
      </c>
      <c r="AD37" s="15" t="s">
        <v>75</v>
      </c>
      <c r="BD37"/>
      <c r="BE37"/>
      <c r="BF37"/>
      <c r="BG37"/>
    </row>
    <row r="38" spans="1:59" s="15" customFormat="1" x14ac:dyDescent="0.45">
      <c r="A38" s="19" t="s">
        <v>0</v>
      </c>
      <c r="B38" s="15" t="s">
        <v>1</v>
      </c>
      <c r="C38" s="15" t="s">
        <v>2</v>
      </c>
      <c r="D38" s="15" t="s">
        <v>3</v>
      </c>
      <c r="E38" s="15" t="s">
        <v>4</v>
      </c>
      <c r="F38" s="15" t="s">
        <v>5</v>
      </c>
      <c r="G38" s="15" t="s">
        <v>22</v>
      </c>
      <c r="H38" s="15" t="s">
        <v>6</v>
      </c>
      <c r="I38" s="15" t="s">
        <v>7</v>
      </c>
      <c r="J38" s="15" t="s">
        <v>8</v>
      </c>
      <c r="K38" s="15" t="s">
        <v>9</v>
      </c>
      <c r="L38" s="15" t="s">
        <v>10</v>
      </c>
      <c r="M38" s="15" t="s">
        <v>11</v>
      </c>
      <c r="N38" s="15" t="s">
        <v>12</v>
      </c>
      <c r="O38" s="15" t="s">
        <v>13</v>
      </c>
      <c r="P38" s="15" t="s">
        <v>14</v>
      </c>
      <c r="Q38" s="15" t="s">
        <v>15</v>
      </c>
      <c r="R38" s="15" t="s">
        <v>16</v>
      </c>
      <c r="S38" s="15" t="s">
        <v>17</v>
      </c>
      <c r="T38" s="15" t="s">
        <v>18</v>
      </c>
      <c r="U38" s="15" t="s">
        <v>19</v>
      </c>
      <c r="V38" s="15" t="s">
        <v>20</v>
      </c>
      <c r="W38" s="15" t="s">
        <v>21</v>
      </c>
      <c r="Z38" s="15" t="str">
        <f t="shared" si="17"/>
        <v>LabelsExpanded</v>
      </c>
      <c r="AA38" s="15" t="s">
        <v>27</v>
      </c>
      <c r="AB38" s="15" t="s">
        <v>25</v>
      </c>
      <c r="AC38" s="15" t="s">
        <v>26</v>
      </c>
      <c r="AD38" s="15" t="s">
        <v>73</v>
      </c>
      <c r="AE38" s="15" t="s">
        <v>0</v>
      </c>
      <c r="AF38" s="15" t="s">
        <v>15</v>
      </c>
      <c r="AG38" s="15" t="s">
        <v>27</v>
      </c>
      <c r="AH38" s="15" t="s">
        <v>25</v>
      </c>
      <c r="AI38" s="15" t="s">
        <v>26</v>
      </c>
      <c r="AL38" s="15" t="s">
        <v>68</v>
      </c>
      <c r="AM38" s="15" t="s">
        <v>0</v>
      </c>
      <c r="AN38" s="15" t="s">
        <v>6</v>
      </c>
      <c r="AO38" s="15" t="s">
        <v>7</v>
      </c>
      <c r="AP38" s="15" t="s">
        <v>8</v>
      </c>
      <c r="AQ38" s="15" t="s">
        <v>9</v>
      </c>
      <c r="AR38" s="15" t="s">
        <v>10</v>
      </c>
      <c r="AS38" s="15" t="s">
        <v>11</v>
      </c>
      <c r="AT38" s="15" t="s">
        <v>12</v>
      </c>
    </row>
    <row r="39" spans="1:59" s="15" customFormat="1" x14ac:dyDescent="0.45">
      <c r="A39" s="19">
        <v>35</v>
      </c>
      <c r="B39" s="15">
        <v>260563</v>
      </c>
      <c r="C39" s="15">
        <v>233292</v>
      </c>
      <c r="D39" s="15">
        <v>4</v>
      </c>
      <c r="E39" s="15" t="s">
        <v>73</v>
      </c>
      <c r="F39" s="15">
        <v>1.04894</v>
      </c>
      <c r="G39" s="15">
        <f>SUM(H39:N39)</f>
        <v>0.97969764999999998</v>
      </c>
      <c r="H39" s="15">
        <v>8.9981599999999998E-3</v>
      </c>
      <c r="I39" s="15">
        <v>0.218113</v>
      </c>
      <c r="J39" s="15">
        <v>0.60533700000000001</v>
      </c>
      <c r="K39" s="15">
        <v>4.0119299999999997E-2</v>
      </c>
      <c r="L39" s="15">
        <v>6.0249200000000003E-2</v>
      </c>
      <c r="M39" s="15">
        <v>4.2483800000000002E-2</v>
      </c>
      <c r="N39" s="15">
        <v>4.3971899999999996E-3</v>
      </c>
      <c r="O39" s="15">
        <v>0</v>
      </c>
      <c r="P39" s="15">
        <v>161653</v>
      </c>
      <c r="Q39" s="15">
        <v>161653</v>
      </c>
      <c r="R39" s="15">
        <v>479840</v>
      </c>
      <c r="S39" s="15">
        <v>173757</v>
      </c>
      <c r="T39" s="15">
        <v>350081220</v>
      </c>
      <c r="U39" s="15">
        <v>434071</v>
      </c>
      <c r="V39" s="15">
        <v>1.0490900000000001</v>
      </c>
      <c r="W39" s="15">
        <v>1426</v>
      </c>
      <c r="Z39" s="15">
        <f t="shared" si="17"/>
        <v>161653</v>
      </c>
      <c r="AA39" s="15">
        <f>P39-Q39</f>
        <v>0</v>
      </c>
      <c r="AB39" s="15">
        <f>S39-P39</f>
        <v>12104</v>
      </c>
      <c r="AC39" s="15">
        <f>R39-S39</f>
        <v>306083</v>
      </c>
      <c r="AE39" s="1">
        <v>35</v>
      </c>
      <c r="AF39" s="15">
        <f>Z39/SUM($Z39:$AC39)</f>
        <v>0.33688937979326444</v>
      </c>
      <c r="AG39" s="15">
        <f t="shared" ref="AG39:AI39" si="23">AA39/SUM($Z39:$AC39)</f>
        <v>0</v>
      </c>
      <c r="AH39" s="15">
        <f t="shared" si="23"/>
        <v>2.5225075025008335E-2</v>
      </c>
      <c r="AI39" s="15">
        <f t="shared" si="23"/>
        <v>0.63788554518172724</v>
      </c>
      <c r="AL39" s="7">
        <v>1</v>
      </c>
      <c r="AM39" s="1">
        <v>35</v>
      </c>
      <c r="AN39" s="15">
        <f>H39/$G39</f>
        <v>9.1846295640292692E-3</v>
      </c>
      <c r="AO39" s="15">
        <f>I39/$G39</f>
        <v>0.22263297252984124</v>
      </c>
      <c r="AP39" s="15">
        <f>J39/$G39</f>
        <v>0.61788144536225031</v>
      </c>
      <c r="AQ39" s="15">
        <f>K39/$G39</f>
        <v>4.0950695349733661E-2</v>
      </c>
      <c r="AR39" s="15">
        <f>L39/$G39</f>
        <v>6.1497748820771393E-2</v>
      </c>
      <c r="AS39" s="15">
        <f>M39/$G39</f>
        <v>4.3364195065691953E-2</v>
      </c>
      <c r="AT39" s="15">
        <f>N39/$G39</f>
        <v>4.4883133076822216E-3</v>
      </c>
    </row>
    <row r="40" spans="1:59" s="15" customFormat="1" x14ac:dyDescent="0.45">
      <c r="A40" s="19">
        <v>50</v>
      </c>
      <c r="B40" s="15">
        <v>61414</v>
      </c>
      <c r="C40" s="15">
        <v>50367</v>
      </c>
      <c r="D40" s="15">
        <v>4</v>
      </c>
      <c r="E40" s="15" t="s">
        <v>73</v>
      </c>
      <c r="F40" s="15">
        <v>65.621899999999997</v>
      </c>
      <c r="G40" s="15">
        <f t="shared" ref="G40:G47" si="24">SUM(H40:N40)</f>
        <v>64.125306899999998</v>
      </c>
      <c r="H40" s="15">
        <v>0.25165300000000002</v>
      </c>
      <c r="I40" s="15">
        <v>21.204799999999999</v>
      </c>
      <c r="J40" s="15">
        <v>32.436700000000002</v>
      </c>
      <c r="K40" s="15">
        <v>1.5469200000000001</v>
      </c>
      <c r="L40" s="15">
        <v>5.18018</v>
      </c>
      <c r="M40" s="15">
        <v>3.4391500000000002</v>
      </c>
      <c r="N40" s="15">
        <v>6.5903900000000001E-2</v>
      </c>
      <c r="O40" s="15">
        <v>0</v>
      </c>
      <c r="P40" s="15">
        <v>2903534</v>
      </c>
      <c r="Q40" s="15">
        <v>2903534</v>
      </c>
      <c r="R40" s="15">
        <v>8728578</v>
      </c>
      <c r="S40" s="15">
        <v>3099259</v>
      </c>
      <c r="T40" s="15">
        <v>19852244345</v>
      </c>
      <c r="U40" s="15">
        <v>7131057</v>
      </c>
      <c r="V40" s="15">
        <v>65.622100000000003</v>
      </c>
      <c r="W40" s="15">
        <v>5517</v>
      </c>
      <c r="Z40" s="15">
        <f t="shared" si="17"/>
        <v>2903534</v>
      </c>
      <c r="AA40" s="15">
        <f>P40-Q40</f>
        <v>0</v>
      </c>
      <c r="AB40" s="15">
        <f>S40-P40</f>
        <v>195725</v>
      </c>
      <c r="AC40" s="15">
        <f t="shared" ref="AC40:AC47" si="25">R40-S40</f>
        <v>5629319</v>
      </c>
      <c r="AE40" s="1">
        <v>50</v>
      </c>
      <c r="AF40" s="15">
        <f t="shared" ref="AF40:AF47" si="26">Z40/SUM($Z40:$AC40)</f>
        <v>0.33264685267176397</v>
      </c>
      <c r="AG40" s="15">
        <f t="shared" ref="AG40:AG47" si="27">AA40/SUM($Z40:$AC40)</f>
        <v>0</v>
      </c>
      <c r="AH40" s="15">
        <f t="shared" ref="AH40:AH47" si="28">AB40/SUM($Z40:$AC40)</f>
        <v>2.242346920655346E-2</v>
      </c>
      <c r="AI40" s="15">
        <f t="shared" ref="AI40:AI47" si="29">AC40/SUM($Z40:$AC40)</f>
        <v>0.64492967812168256</v>
      </c>
      <c r="AL40" s="7">
        <v>1</v>
      </c>
      <c r="AM40" s="1">
        <v>50</v>
      </c>
      <c r="AN40" s="15">
        <f>H40/$G40</f>
        <v>3.9243944733463728E-3</v>
      </c>
      <c r="AO40" s="15">
        <f>I40/$G40</f>
        <v>0.33067755968899698</v>
      </c>
      <c r="AP40" s="15">
        <f>J40/$G40</f>
        <v>0.50583305668358525</v>
      </c>
      <c r="AQ40" s="15">
        <f>K40/$G40</f>
        <v>2.4123393318215839E-2</v>
      </c>
      <c r="AR40" s="15">
        <f>L40/$G40</f>
        <v>8.0782147492536996E-2</v>
      </c>
      <c r="AS40" s="15">
        <f>M40/$G40</f>
        <v>5.3631712131423738E-2</v>
      </c>
      <c r="AT40" s="15">
        <f>N40/$G40</f>
        <v>1.0277362118948394E-3</v>
      </c>
    </row>
    <row r="41" spans="1:59" s="15" customFormat="1" x14ac:dyDescent="0.45">
      <c r="A41" s="19">
        <v>6</v>
      </c>
      <c r="B41" s="15">
        <v>172882</v>
      </c>
      <c r="C41" s="15">
        <v>189944</v>
      </c>
      <c r="D41" s="15">
        <v>4</v>
      </c>
      <c r="E41" s="15" t="s">
        <v>73</v>
      </c>
      <c r="F41" s="15">
        <v>5718.25</v>
      </c>
      <c r="G41" s="15">
        <f t="shared" si="24"/>
        <v>5705.9192499999999</v>
      </c>
      <c r="H41" s="15">
        <v>5.2511700000000001</v>
      </c>
      <c r="I41" s="15">
        <v>1213.73</v>
      </c>
      <c r="J41" s="15">
        <v>3276.19</v>
      </c>
      <c r="K41" s="15">
        <v>54.856200000000001</v>
      </c>
      <c r="L41" s="15">
        <v>309.029</v>
      </c>
      <c r="M41" s="15">
        <v>843.29499999999996</v>
      </c>
      <c r="N41" s="15">
        <v>3.5678800000000002</v>
      </c>
      <c r="O41" s="15">
        <v>0</v>
      </c>
      <c r="P41" s="15">
        <v>23899343</v>
      </c>
      <c r="Q41" s="15">
        <v>23899343</v>
      </c>
      <c r="R41" s="15">
        <v>81770938</v>
      </c>
      <c r="S41" s="15">
        <v>27832908</v>
      </c>
      <c r="T41" s="15">
        <v>1551168532025</v>
      </c>
      <c r="U41" s="15">
        <v>67569398</v>
      </c>
      <c r="V41" s="15">
        <v>53057.599999999999</v>
      </c>
      <c r="W41" s="15">
        <v>40686</v>
      </c>
      <c r="Z41" s="15">
        <f t="shared" si="17"/>
        <v>23899343</v>
      </c>
      <c r="AA41" s="15">
        <f>P41-Q41</f>
        <v>0</v>
      </c>
      <c r="AB41" s="15">
        <f>S41-P41</f>
        <v>3933565</v>
      </c>
      <c r="AC41" s="15">
        <f t="shared" si="25"/>
        <v>53938030</v>
      </c>
      <c r="AE41" s="1">
        <v>6</v>
      </c>
      <c r="AF41" s="15">
        <f t="shared" si="26"/>
        <v>0.29227184601942563</v>
      </c>
      <c r="AG41" s="15">
        <f t="shared" si="27"/>
        <v>0</v>
      </c>
      <c r="AH41" s="15">
        <f t="shared" si="28"/>
        <v>4.8104682375051146E-2</v>
      </c>
      <c r="AI41" s="15">
        <f t="shared" si="29"/>
        <v>0.65962347160552326</v>
      </c>
      <c r="AL41" s="7">
        <v>1</v>
      </c>
      <c r="AM41" s="1">
        <v>6</v>
      </c>
      <c r="AN41" s="15">
        <f>H41/$G41</f>
        <v>9.2030219320050845E-4</v>
      </c>
      <c r="AO41" s="15">
        <f>I41/$G41</f>
        <v>0.21271419149508644</v>
      </c>
      <c r="AP41" s="15">
        <f>J41/$G41</f>
        <v>0.57417391597331147</v>
      </c>
      <c r="AQ41" s="15">
        <f>K41/$G41</f>
        <v>9.613911027570185E-3</v>
      </c>
      <c r="AR41" s="15">
        <f>L41/$G41</f>
        <v>5.4159371428188365E-2</v>
      </c>
      <c r="AS41" s="15">
        <f>M41/$G41</f>
        <v>0.14779301336940581</v>
      </c>
      <c r="AT41" s="15">
        <f>N41/$G41</f>
        <v>6.2529451323728425E-4</v>
      </c>
    </row>
    <row r="42" spans="1:59" s="15" customFormat="1" x14ac:dyDescent="0.45">
      <c r="A42" s="19">
        <v>15</v>
      </c>
      <c r="B42" s="15">
        <v>35170</v>
      </c>
      <c r="C42" s="15">
        <v>237017</v>
      </c>
      <c r="D42" s="15">
        <v>4</v>
      </c>
      <c r="E42" s="15" t="s">
        <v>73</v>
      </c>
      <c r="F42" s="15">
        <v>4.7538600000000004</v>
      </c>
      <c r="G42" s="15">
        <f t="shared" si="24"/>
        <v>4.4474555900000006</v>
      </c>
      <c r="H42" s="15">
        <v>5.4250300000000001E-2</v>
      </c>
      <c r="I42" s="15">
        <v>1.1329199999999999</v>
      </c>
      <c r="J42" s="15">
        <v>2.2092700000000001</v>
      </c>
      <c r="K42" s="15">
        <v>0.330293</v>
      </c>
      <c r="L42" s="15">
        <v>0.32761899999999999</v>
      </c>
      <c r="M42" s="15">
        <v>0.38694899999999999</v>
      </c>
      <c r="N42" s="15">
        <v>6.1542899999999998E-3</v>
      </c>
      <c r="O42" s="15">
        <v>0</v>
      </c>
      <c r="P42" s="15">
        <v>743386</v>
      </c>
      <c r="Q42" s="15">
        <v>743386</v>
      </c>
      <c r="R42" s="15">
        <v>1942319</v>
      </c>
      <c r="S42" s="15">
        <v>798964</v>
      </c>
      <c r="T42" s="15">
        <v>1401104337</v>
      </c>
      <c r="U42" s="15">
        <v>1357839</v>
      </c>
      <c r="V42" s="15">
        <v>4.7541000000000002</v>
      </c>
      <c r="W42" s="15">
        <v>1627</v>
      </c>
      <c r="Z42" s="15">
        <f t="shared" si="17"/>
        <v>743386</v>
      </c>
      <c r="AA42" s="15">
        <f>P42-Q42</f>
        <v>0</v>
      </c>
      <c r="AB42" s="15">
        <f>S42-P42</f>
        <v>55578</v>
      </c>
      <c r="AC42" s="15">
        <f t="shared" si="25"/>
        <v>1143355</v>
      </c>
      <c r="AE42" s="1">
        <v>15</v>
      </c>
      <c r="AF42" s="15">
        <f t="shared" si="26"/>
        <v>0.3827311579611794</v>
      </c>
      <c r="AG42" s="15">
        <f t="shared" si="27"/>
        <v>0</v>
      </c>
      <c r="AH42" s="15">
        <f t="shared" si="28"/>
        <v>2.8614249255657798E-2</v>
      </c>
      <c r="AI42" s="15">
        <f t="shared" si="29"/>
        <v>0.58865459278316279</v>
      </c>
      <c r="AL42" s="7">
        <v>1</v>
      </c>
      <c r="AM42" s="1">
        <v>15</v>
      </c>
      <c r="AN42" s="15">
        <f>H42/$G42</f>
        <v>1.2198053224405552E-2</v>
      </c>
      <c r="AO42" s="15">
        <f>I42/$G42</f>
        <v>0.25473441545933451</v>
      </c>
      <c r="AP42" s="15">
        <f>J42/$G42</f>
        <v>0.49674919856816374</v>
      </c>
      <c r="AQ42" s="15">
        <f>K42/$G42</f>
        <v>7.4265609474022873E-2</v>
      </c>
      <c r="AR42" s="15">
        <f>L42/$G42</f>
        <v>7.366436682058021E-2</v>
      </c>
      <c r="AS42" s="15">
        <f>M42/$G42</f>
        <v>8.7004578723629239E-2</v>
      </c>
      <c r="AT42" s="15">
        <f>N42/$G42</f>
        <v>1.3837777298637396E-3</v>
      </c>
    </row>
    <row r="43" spans="1:59" s="15" customFormat="1" x14ac:dyDescent="0.45">
      <c r="A43" s="19">
        <v>37</v>
      </c>
      <c r="B43" s="15">
        <v>29432</v>
      </c>
      <c r="C43" s="15">
        <v>29834</v>
      </c>
      <c r="D43" s="15">
        <v>4</v>
      </c>
      <c r="E43" s="15" t="s">
        <v>73</v>
      </c>
      <c r="F43" s="15">
        <v>421.96800000000002</v>
      </c>
      <c r="G43" s="15">
        <f t="shared" si="24"/>
        <v>415.78332399999999</v>
      </c>
      <c r="H43" s="15">
        <v>0.88393299999999997</v>
      </c>
      <c r="I43" s="15">
        <v>102.979</v>
      </c>
      <c r="J43" s="15">
        <v>256.92599999999999</v>
      </c>
      <c r="K43" s="15">
        <v>6.2829899999999999</v>
      </c>
      <c r="L43" s="15">
        <v>17.900700000000001</v>
      </c>
      <c r="M43" s="15">
        <v>30.6</v>
      </c>
      <c r="N43" s="15">
        <v>0.210701</v>
      </c>
      <c r="O43" s="15">
        <v>0</v>
      </c>
      <c r="P43" s="15">
        <v>7242930</v>
      </c>
      <c r="Q43" s="15">
        <v>7242930</v>
      </c>
      <c r="R43" s="15">
        <v>22089913</v>
      </c>
      <c r="S43" s="15">
        <v>8058739</v>
      </c>
      <c r="T43" s="15">
        <v>124348806861</v>
      </c>
      <c r="U43" s="15">
        <v>18102779</v>
      </c>
      <c r="V43" s="15">
        <v>421.96800000000002</v>
      </c>
      <c r="W43" s="15">
        <v>10014</v>
      </c>
      <c r="Z43" s="15">
        <f t="shared" si="17"/>
        <v>7242930</v>
      </c>
      <c r="AA43" s="15">
        <f>P43-Q43</f>
        <v>0</v>
      </c>
      <c r="AB43" s="15">
        <f>S43-P43</f>
        <v>815809</v>
      </c>
      <c r="AC43" s="15">
        <f t="shared" si="25"/>
        <v>14031174</v>
      </c>
      <c r="AE43" s="1">
        <v>37</v>
      </c>
      <c r="AF43" s="15">
        <f t="shared" si="26"/>
        <v>0.32788404372620211</v>
      </c>
      <c r="AG43" s="15">
        <f t="shared" si="27"/>
        <v>0</v>
      </c>
      <c r="AH43" s="15">
        <f t="shared" si="28"/>
        <v>3.6931290766061414E-2</v>
      </c>
      <c r="AI43" s="15">
        <f t="shared" si="29"/>
        <v>0.63518466550773645</v>
      </c>
      <c r="AL43" s="7">
        <v>1</v>
      </c>
      <c r="AM43" s="1">
        <v>37</v>
      </c>
      <c r="AN43" s="15">
        <f>H43/$G43</f>
        <v>2.1259462536789954E-3</v>
      </c>
      <c r="AO43" s="15">
        <f>I43/$G43</f>
        <v>0.24767467586073749</v>
      </c>
      <c r="AP43" s="15">
        <f>J43/$G43</f>
        <v>0.61793243059454683</v>
      </c>
      <c r="AQ43" s="15">
        <f>K43/$G43</f>
        <v>1.5111212108160452E-2</v>
      </c>
      <c r="AR43" s="15">
        <f>L43/$G43</f>
        <v>4.3052953225223629E-2</v>
      </c>
      <c r="AS43" s="15">
        <f>M43/$G43</f>
        <v>7.359602522202166E-2</v>
      </c>
      <c r="AT43" s="15">
        <f>N43/$G43</f>
        <v>5.0675673563088837E-4</v>
      </c>
    </row>
    <row r="44" spans="1:59" s="15" customFormat="1" x14ac:dyDescent="0.45">
      <c r="A44" s="19">
        <v>1</v>
      </c>
      <c r="B44" s="15">
        <v>33502</v>
      </c>
      <c r="C44" s="15">
        <v>163335</v>
      </c>
      <c r="D44" s="15">
        <v>4</v>
      </c>
      <c r="E44" s="15" t="s">
        <v>73</v>
      </c>
      <c r="F44" s="15">
        <v>159.78</v>
      </c>
      <c r="G44" s="15">
        <f t="shared" si="24"/>
        <v>157.97260300000002</v>
      </c>
      <c r="H44" s="15">
        <v>0.25711499999999998</v>
      </c>
      <c r="I44" s="15">
        <v>35.231099999999998</v>
      </c>
      <c r="J44" s="15">
        <v>100.265</v>
      </c>
      <c r="K44" s="15">
        <v>1.60351</v>
      </c>
      <c r="L44" s="15">
        <v>8.0661000000000005</v>
      </c>
      <c r="M44" s="15">
        <v>12.1829</v>
      </c>
      <c r="N44" s="15">
        <v>0.36687799999999998</v>
      </c>
      <c r="O44" s="15">
        <v>0</v>
      </c>
      <c r="P44" s="15">
        <v>2605531</v>
      </c>
      <c r="Q44" s="15">
        <v>2605531</v>
      </c>
      <c r="R44" s="15">
        <v>8153733</v>
      </c>
      <c r="S44" s="15">
        <v>2883928</v>
      </c>
      <c r="T44" s="15">
        <v>48492837289</v>
      </c>
      <c r="U44" s="15">
        <v>6874302</v>
      </c>
      <c r="V44" s="15">
        <v>159.78100000000001</v>
      </c>
      <c r="W44" s="15">
        <v>12565</v>
      </c>
      <c r="Z44" s="15">
        <f t="shared" si="17"/>
        <v>2605531</v>
      </c>
      <c r="AA44" s="15">
        <f>P44-Q44</f>
        <v>0</v>
      </c>
      <c r="AB44" s="15">
        <f>S44-P44</f>
        <v>278397</v>
      </c>
      <c r="AC44" s="15">
        <f t="shared" si="25"/>
        <v>5269805</v>
      </c>
      <c r="AE44" s="1">
        <v>1</v>
      </c>
      <c r="AF44" s="15">
        <f t="shared" si="26"/>
        <v>0.31955068923645158</v>
      </c>
      <c r="AG44" s="15">
        <f t="shared" si="27"/>
        <v>0</v>
      </c>
      <c r="AH44" s="15">
        <f t="shared" si="28"/>
        <v>3.4143502123505885E-2</v>
      </c>
      <c r="AI44" s="15">
        <f t="shared" si="29"/>
        <v>0.6463058086400425</v>
      </c>
      <c r="AL44" s="7">
        <v>1</v>
      </c>
      <c r="AM44" s="1">
        <v>1</v>
      </c>
      <c r="AN44" s="15">
        <f>H44/$G44</f>
        <v>1.6275923490353574E-3</v>
      </c>
      <c r="AO44" s="15">
        <f>I44/$G44</f>
        <v>0.2230203170102856</v>
      </c>
      <c r="AP44" s="15">
        <f>J44/$G44</f>
        <v>0.63469866353977844</v>
      </c>
      <c r="AQ44" s="15">
        <f>K44/$G44</f>
        <v>1.0150557562186906E-2</v>
      </c>
      <c r="AR44" s="15">
        <f>L44/$G44</f>
        <v>5.1060119582887413E-2</v>
      </c>
      <c r="AS44" s="15">
        <f>M44/$G44</f>
        <v>7.7120334593714313E-2</v>
      </c>
      <c r="AT44" s="15">
        <f>N44/$G44</f>
        <v>2.3224153621118717E-3</v>
      </c>
    </row>
    <row r="45" spans="1:59" s="15" customFormat="1" x14ac:dyDescent="0.45">
      <c r="A45" s="19">
        <v>17</v>
      </c>
      <c r="B45" s="15">
        <v>62306</v>
      </c>
      <c r="C45" s="15">
        <v>134007</v>
      </c>
      <c r="D45" s="15">
        <v>4</v>
      </c>
      <c r="E45" s="15" t="s">
        <v>73</v>
      </c>
      <c r="F45" s="15">
        <v>1012.94</v>
      </c>
      <c r="G45" s="15">
        <f t="shared" si="24"/>
        <v>997.74771499999986</v>
      </c>
      <c r="H45" s="15">
        <v>2.55444</v>
      </c>
      <c r="I45" s="15">
        <v>312.72899999999998</v>
      </c>
      <c r="J45" s="15">
        <v>471.553</v>
      </c>
      <c r="K45" s="15">
        <v>21.217500000000001</v>
      </c>
      <c r="L45" s="15">
        <v>57.591700000000003</v>
      </c>
      <c r="M45" s="15">
        <v>131.714</v>
      </c>
      <c r="N45" s="15">
        <v>0.388075</v>
      </c>
      <c r="O45" s="15">
        <v>0</v>
      </c>
      <c r="P45" s="15">
        <v>14784566</v>
      </c>
      <c r="Q45" s="15">
        <v>14784566</v>
      </c>
      <c r="R45" s="15">
        <v>49613834</v>
      </c>
      <c r="S45" s="15">
        <v>16425735</v>
      </c>
      <c r="T45" s="15">
        <v>254284598622</v>
      </c>
      <c r="U45" s="15">
        <v>44071006</v>
      </c>
      <c r="V45" s="15">
        <v>1012.94</v>
      </c>
      <c r="W45" s="15">
        <v>13511</v>
      </c>
      <c r="Z45" s="15">
        <f t="shared" si="17"/>
        <v>14784566</v>
      </c>
      <c r="AA45" s="15">
        <f>P45-Q45</f>
        <v>0</v>
      </c>
      <c r="AB45" s="15">
        <f>S45-P45</f>
        <v>1641169</v>
      </c>
      <c r="AC45" s="15">
        <f t="shared" si="25"/>
        <v>33188099</v>
      </c>
      <c r="AE45" s="1">
        <v>17</v>
      </c>
      <c r="AF45" s="15">
        <f t="shared" si="26"/>
        <v>0.29799281385913451</v>
      </c>
      <c r="AG45" s="15">
        <f t="shared" si="27"/>
        <v>0</v>
      </c>
      <c r="AH45" s="15">
        <f t="shared" si="28"/>
        <v>3.307885861028196E-2</v>
      </c>
      <c r="AI45" s="15">
        <f t="shared" si="29"/>
        <v>0.66892832753058351</v>
      </c>
      <c r="AL45" s="7">
        <v>1</v>
      </c>
      <c r="AM45" s="1">
        <v>17</v>
      </c>
      <c r="AN45" s="15">
        <f>H45/$G45</f>
        <v>2.5602063142785552E-3</v>
      </c>
      <c r="AO45" s="15">
        <f>I45/$G45</f>
        <v>0.31343494482470452</v>
      </c>
      <c r="AP45" s="15">
        <f>J45/$G45</f>
        <v>0.47261746923669984</v>
      </c>
      <c r="AQ45" s="15">
        <f>K45/$G45</f>
        <v>2.126539573182586E-2</v>
      </c>
      <c r="AR45" s="15">
        <f>L45/$G45</f>
        <v>5.7721705731994595E-2</v>
      </c>
      <c r="AS45" s="15">
        <f>M45/$G45</f>
        <v>0.13201132713192937</v>
      </c>
      <c r="AT45" s="15">
        <f>N45/$G45</f>
        <v>3.8895102856737694E-4</v>
      </c>
    </row>
    <row r="46" spans="1:59" s="15" customFormat="1" x14ac:dyDescent="0.45">
      <c r="A46" s="19">
        <v>25</v>
      </c>
      <c r="B46" s="15">
        <v>259195</v>
      </c>
      <c r="C46" s="15">
        <v>173121</v>
      </c>
      <c r="D46" s="15">
        <v>4</v>
      </c>
      <c r="E46" s="15" t="s">
        <v>73</v>
      </c>
      <c r="F46" s="15">
        <v>30.443899999999999</v>
      </c>
      <c r="G46" s="15">
        <f t="shared" si="24"/>
        <v>29.135660990000002</v>
      </c>
      <c r="H46" s="15">
        <v>0.21051</v>
      </c>
      <c r="I46" s="15">
        <v>6.57925</v>
      </c>
      <c r="J46" s="15">
        <v>18.379100000000001</v>
      </c>
      <c r="K46" s="15">
        <v>1.3244499999999999</v>
      </c>
      <c r="L46" s="15">
        <v>1.3160799999999999</v>
      </c>
      <c r="M46" s="15">
        <v>1.3168200000000001</v>
      </c>
      <c r="N46" s="15">
        <v>9.4509899999999994E-3</v>
      </c>
      <c r="O46" s="15">
        <v>0</v>
      </c>
      <c r="P46" s="15">
        <v>2411105</v>
      </c>
      <c r="Q46" s="15">
        <v>2411105</v>
      </c>
      <c r="R46" s="15">
        <v>7315343</v>
      </c>
      <c r="S46" s="15">
        <v>2595361</v>
      </c>
      <c r="T46" s="15">
        <v>9639723629</v>
      </c>
      <c r="U46" s="15">
        <v>5598652</v>
      </c>
      <c r="V46" s="15">
        <v>30.444099999999999</v>
      </c>
      <c r="W46" s="15">
        <v>2024</v>
      </c>
      <c r="Z46" s="15">
        <f t="shared" si="17"/>
        <v>2411105</v>
      </c>
      <c r="AA46" s="15">
        <f>P46-Q46</f>
        <v>0</v>
      </c>
      <c r="AB46" s="15">
        <f>S46-P46</f>
        <v>184256</v>
      </c>
      <c r="AC46" s="15">
        <f t="shared" si="25"/>
        <v>4719982</v>
      </c>
      <c r="AE46" s="1">
        <v>25</v>
      </c>
      <c r="AF46" s="15">
        <f t="shared" si="26"/>
        <v>0.3295956184146116</v>
      </c>
      <c r="AG46" s="15">
        <f t="shared" si="27"/>
        <v>0</v>
      </c>
      <c r="AH46" s="15">
        <f t="shared" si="28"/>
        <v>2.5187609111425122E-2</v>
      </c>
      <c r="AI46" s="15">
        <f t="shared" si="29"/>
        <v>0.64521677247396325</v>
      </c>
      <c r="AL46" s="7">
        <v>1</v>
      </c>
      <c r="AM46" s="15">
        <v>25</v>
      </c>
      <c r="AN46" s="15">
        <f>H46/$G46</f>
        <v>7.225166440268908E-3</v>
      </c>
      <c r="AO46" s="15">
        <f>I46/$G46</f>
        <v>0.22581433804635986</v>
      </c>
      <c r="AP46" s="15">
        <f>J46/$G46</f>
        <v>0.63081115634576168</v>
      </c>
      <c r="AQ46" s="15">
        <f>K46/$G46</f>
        <v>4.5458038534103629E-2</v>
      </c>
      <c r="AR46" s="15">
        <f>L46/$G46</f>
        <v>4.5170761715401186E-2</v>
      </c>
      <c r="AS46" s="15">
        <f>M46/$G46</f>
        <v>4.5196160143816944E-2</v>
      </c>
      <c r="AT46" s="15">
        <f>N46/$G46</f>
        <v>3.2437877428776325E-4</v>
      </c>
    </row>
    <row r="47" spans="1:59" s="15" customFormat="1" x14ac:dyDescent="0.45">
      <c r="A47" s="19">
        <v>8</v>
      </c>
      <c r="B47" s="15">
        <v>177414</v>
      </c>
      <c r="C47" s="15">
        <v>103345</v>
      </c>
      <c r="D47" s="15">
        <v>4</v>
      </c>
      <c r="E47" s="15" t="s">
        <v>73</v>
      </c>
      <c r="F47" s="15">
        <v>1974.23</v>
      </c>
      <c r="G47" s="15">
        <f t="shared" si="24"/>
        <v>1954.0822600000001</v>
      </c>
      <c r="H47" s="15">
        <v>3.4047100000000001</v>
      </c>
      <c r="I47" s="15">
        <v>477.73599999999999</v>
      </c>
      <c r="J47" s="15">
        <v>1167.8699999999999</v>
      </c>
      <c r="K47" s="15">
        <v>24.725999999999999</v>
      </c>
      <c r="L47" s="15">
        <v>101.596</v>
      </c>
      <c r="M47" s="15">
        <v>177.542</v>
      </c>
      <c r="N47" s="15">
        <v>1.2075499999999999</v>
      </c>
      <c r="O47" s="15">
        <v>0</v>
      </c>
      <c r="P47" s="15">
        <v>17825010</v>
      </c>
      <c r="Q47" s="15">
        <v>17825010</v>
      </c>
      <c r="R47" s="15">
        <v>55202836</v>
      </c>
      <c r="S47" s="15">
        <v>18972401</v>
      </c>
      <c r="T47" s="15">
        <v>465495538728</v>
      </c>
      <c r="U47" s="15">
        <v>44130819</v>
      </c>
      <c r="V47" s="15">
        <v>1974.23</v>
      </c>
      <c r="W47" s="15">
        <v>22294</v>
      </c>
      <c r="Z47" s="15">
        <f t="shared" si="17"/>
        <v>17825010</v>
      </c>
      <c r="AA47" s="15">
        <f>P47-Q47</f>
        <v>0</v>
      </c>
      <c r="AB47" s="15">
        <f>S47-P47</f>
        <v>1147391</v>
      </c>
      <c r="AC47" s="15">
        <f t="shared" si="25"/>
        <v>36230435</v>
      </c>
      <c r="AE47" s="1">
        <v>8</v>
      </c>
      <c r="AF47" s="15">
        <f t="shared" si="26"/>
        <v>0.32290025824035562</v>
      </c>
      <c r="AG47" s="15">
        <f t="shared" si="27"/>
        <v>0</v>
      </c>
      <c r="AH47" s="15">
        <f t="shared" si="28"/>
        <v>2.0785000973500709E-2</v>
      </c>
      <c r="AI47" s="15">
        <f t="shared" si="29"/>
        <v>0.65631474078614371</v>
      </c>
      <c r="AL47" s="7">
        <v>1</v>
      </c>
      <c r="AM47" s="1">
        <v>8</v>
      </c>
      <c r="AN47" s="15">
        <f>H47/$G47</f>
        <v>1.7423575607303245E-3</v>
      </c>
      <c r="AO47" s="15">
        <f>I47/$G47</f>
        <v>0.24448100767262476</v>
      </c>
      <c r="AP47" s="15">
        <f>J47/$G47</f>
        <v>0.59765651830849731</v>
      </c>
      <c r="AQ47" s="15">
        <f>K47/$G47</f>
        <v>1.2653510297974865E-2</v>
      </c>
      <c r="AR47" s="15">
        <f>L47/$G47</f>
        <v>5.1991669992439316E-2</v>
      </c>
      <c r="AS47" s="15">
        <f>M47/$G47</f>
        <v>9.0856973441844763E-2</v>
      </c>
      <c r="AT47" s="15">
        <f>N47/$G47</f>
        <v>6.1796272588852009E-4</v>
      </c>
    </row>
    <row r="48" spans="1:59" s="15" customFormat="1" x14ac:dyDescent="0.45">
      <c r="F48" s="15">
        <f>SUM(F39:F47)</f>
        <v>9389.0365999999995</v>
      </c>
      <c r="P48" s="15">
        <f>AVERAGE(P39:P47)</f>
        <v>8064117.555555556</v>
      </c>
      <c r="Q48" s="15">
        <f>AVERAGE(Q39:Q47)</f>
        <v>8064117.555555556</v>
      </c>
      <c r="BD48" s="15" t="s">
        <v>0</v>
      </c>
    </row>
    <row r="49" spans="1:56" x14ac:dyDescent="0.45">
      <c r="F49" t="s">
        <v>29</v>
      </c>
      <c r="P49" t="s">
        <v>32</v>
      </c>
      <c r="Q49" t="s">
        <v>33</v>
      </c>
      <c r="R49" t="s">
        <v>35</v>
      </c>
      <c r="S49" t="s">
        <v>34</v>
      </c>
      <c r="T49" t="s">
        <v>31</v>
      </c>
      <c r="AV49" t="s">
        <v>30</v>
      </c>
      <c r="BD49" s="1">
        <v>35</v>
      </c>
    </row>
    <row r="50" spans="1:56" x14ac:dyDescent="0.45">
      <c r="A50" t="s">
        <v>23</v>
      </c>
      <c r="F50">
        <f>GEOMEAN(F3:F11)</f>
        <v>104.96150082250502</v>
      </c>
      <c r="P50" s="20">
        <f t="shared" ref="P50:T50" si="30">GEOMEAN(P3:P11)</f>
        <v>10984669.099799462</v>
      </c>
      <c r="Q50">
        <f t="shared" si="30"/>
        <v>3593791.6371407444</v>
      </c>
      <c r="R50">
        <f t="shared" si="30"/>
        <v>11021901.834349861</v>
      </c>
      <c r="S50" s="20">
        <f t="shared" si="30"/>
        <v>11021901.834349861</v>
      </c>
      <c r="T50">
        <f t="shared" si="30"/>
        <v>36619365284.236618</v>
      </c>
      <c r="AV50" s="6">
        <f>GEOMEAN(AV3:AV11)</f>
        <v>1.1267242863293401E-5</v>
      </c>
      <c r="BD50" s="1">
        <v>50</v>
      </c>
    </row>
    <row r="51" spans="1:56" x14ac:dyDescent="0.45">
      <c r="A51" t="s">
        <v>24</v>
      </c>
      <c r="F51">
        <f>GEOMEAN(F15:F23)</f>
        <v>127.29151784740345</v>
      </c>
      <c r="P51" s="20">
        <f t="shared" ref="P51:T51" si="31">GEOMEAN(P15:P23)</f>
        <v>4067898.5151173407</v>
      </c>
      <c r="Q51">
        <f t="shared" si="31"/>
        <v>3593791.6371407444</v>
      </c>
      <c r="R51">
        <f t="shared" si="31"/>
        <v>11021901.834349861</v>
      </c>
      <c r="S51" s="20">
        <f t="shared" si="31"/>
        <v>4081967.1932423916</v>
      </c>
      <c r="T51">
        <f t="shared" si="31"/>
        <v>50162259696.341927</v>
      </c>
      <c r="AV51" s="6">
        <f>GEOMEAN(AV15:AV23)</f>
        <v>3.0425275866741943E-5</v>
      </c>
      <c r="BD51" s="1">
        <v>6</v>
      </c>
    </row>
    <row r="52" spans="1:56" x14ac:dyDescent="0.45">
      <c r="A52" t="s">
        <v>72</v>
      </c>
      <c r="F52">
        <f>GEOMEAN(F27:F35)</f>
        <v>145.90707298523913</v>
      </c>
      <c r="P52" s="20">
        <f>GEOMEAN(P27:P35)</f>
        <v>3701130.1587242526</v>
      </c>
      <c r="Q52" s="15">
        <f t="shared" ref="Q52:T52" si="32">GEOMEAN(Q27:Q35)</f>
        <v>3593791.6371407444</v>
      </c>
      <c r="R52" s="15">
        <f t="shared" si="32"/>
        <v>11021901.834349861</v>
      </c>
      <c r="S52" s="20">
        <f t="shared" si="32"/>
        <v>3932866.016606336</v>
      </c>
      <c r="T52" s="15">
        <f t="shared" si="32"/>
        <v>46581438853.064629</v>
      </c>
      <c r="BD52" s="1">
        <v>15</v>
      </c>
    </row>
    <row r="53" spans="1:56" x14ac:dyDescent="0.45">
      <c r="A53" t="s">
        <v>73</v>
      </c>
      <c r="P53" s="20">
        <f>GEOMEAN(P39:P47)</f>
        <v>3593791.6371407444</v>
      </c>
      <c r="Q53">
        <f>GEOMEAN(Q39:Q47)</f>
        <v>3593791.6371407444</v>
      </c>
      <c r="BD53" s="1">
        <v>37</v>
      </c>
    </row>
    <row r="54" spans="1:56" x14ac:dyDescent="0.45">
      <c r="R54" s="2"/>
      <c r="BD54" s="1">
        <v>1</v>
      </c>
    </row>
    <row r="55" spans="1:56" x14ac:dyDescent="0.45">
      <c r="D55" s="2"/>
      <c r="F55" s="2"/>
      <c r="P55">
        <f>P51/P53</f>
        <v>1.13192386366445</v>
      </c>
      <c r="Q55">
        <f>P52/Q52</f>
        <v>1.0298677643061431</v>
      </c>
      <c r="R55" s="2"/>
      <c r="BD55" s="1">
        <v>17</v>
      </c>
    </row>
    <row r="56" spans="1:56" x14ac:dyDescent="0.45">
      <c r="D56" s="2"/>
      <c r="F56" s="2"/>
      <c r="Q56">
        <f>P53/Q53</f>
        <v>1</v>
      </c>
      <c r="R56" s="2"/>
      <c r="BD56" s="15">
        <v>25</v>
      </c>
    </row>
    <row r="57" spans="1:56" x14ac:dyDescent="0.45">
      <c r="D57" s="2"/>
      <c r="F57" s="2"/>
      <c r="R57" s="2"/>
      <c r="BD57" s="1">
        <v>8</v>
      </c>
    </row>
    <row r="58" spans="1:56" x14ac:dyDescent="0.45">
      <c r="D58" s="2"/>
      <c r="F58" s="2"/>
      <c r="Q58" s="20">
        <f>P51+R51</f>
        <v>15089800.349467203</v>
      </c>
      <c r="R58" s="2"/>
    </row>
    <row r="59" spans="1:56" x14ac:dyDescent="0.45">
      <c r="D59" s="2"/>
      <c r="F59" s="2"/>
      <c r="Q59">
        <f>Q58/P50</f>
        <v>1.3737146028133598</v>
      </c>
      <c r="R59" s="2"/>
    </row>
    <row r="60" spans="1:56" x14ac:dyDescent="0.45">
      <c r="D60" s="2"/>
      <c r="F60" s="2"/>
      <c r="R60" s="2"/>
    </row>
    <row r="61" spans="1:56" x14ac:dyDescent="0.45">
      <c r="F61" s="2"/>
      <c r="Q61">
        <f>P50/P51</f>
        <v>2.7003301726868676</v>
      </c>
    </row>
    <row r="62" spans="1:56" x14ac:dyDescent="0.45">
      <c r="F62" s="2"/>
    </row>
    <row r="63" spans="1:56" x14ac:dyDescent="0.45">
      <c r="F63" s="2"/>
    </row>
    <row r="88" spans="22:56" x14ac:dyDescent="0.45">
      <c r="AL88" s="14"/>
      <c r="AM88" s="14"/>
      <c r="AN88" s="14"/>
      <c r="AO88" s="14"/>
      <c r="AP88" s="14"/>
      <c r="AQ88" s="14"/>
      <c r="AR88" s="14"/>
      <c r="AS88" s="14"/>
      <c r="AT88" s="14"/>
      <c r="AU88" s="16"/>
    </row>
    <row r="89" spans="22:56" ht="22.15" customHeight="1" x14ac:dyDescent="0.45">
      <c r="V89" s="15" t="s">
        <v>44</v>
      </c>
      <c r="W89" s="15" t="s">
        <v>0</v>
      </c>
      <c r="X89" s="15" t="s">
        <v>15</v>
      </c>
      <c r="Y89" s="15" t="s">
        <v>27</v>
      </c>
      <c r="Z89" s="15" t="s">
        <v>25</v>
      </c>
      <c r="AA89" s="15" t="s">
        <v>26</v>
      </c>
      <c r="AD89" t="s">
        <v>44</v>
      </c>
      <c r="AE89" t="s">
        <v>0</v>
      </c>
      <c r="AF89" t="s">
        <v>15</v>
      </c>
      <c r="AG89" t="s">
        <v>27</v>
      </c>
      <c r="AH89" t="s">
        <v>25</v>
      </c>
      <c r="AI89" t="s">
        <v>26</v>
      </c>
      <c r="AL89" s="14" t="s">
        <v>44</v>
      </c>
      <c r="AM89" s="14" t="s">
        <v>0</v>
      </c>
      <c r="AN89" s="14" t="s">
        <v>6</v>
      </c>
      <c r="AO89" s="14" t="s">
        <v>7</v>
      </c>
      <c r="AP89" s="14" t="s">
        <v>8</v>
      </c>
      <c r="AQ89" s="14" t="s">
        <v>9</v>
      </c>
      <c r="AR89" s="14" t="s">
        <v>10</v>
      </c>
      <c r="AS89" s="14" t="s">
        <v>11</v>
      </c>
      <c r="AT89" s="14" t="s">
        <v>12</v>
      </c>
      <c r="AU89" s="16"/>
      <c r="AV89" s="21" t="s">
        <v>44</v>
      </c>
      <c r="AW89" s="21" t="s">
        <v>0</v>
      </c>
      <c r="AX89" s="21" t="s">
        <v>6</v>
      </c>
      <c r="AY89" s="21" t="s">
        <v>7</v>
      </c>
      <c r="AZ89" s="21" t="s">
        <v>8</v>
      </c>
      <c r="BA89" s="21" t="s">
        <v>9</v>
      </c>
      <c r="BB89" s="21" t="s">
        <v>10</v>
      </c>
      <c r="BC89" s="21" t="s">
        <v>11</v>
      </c>
      <c r="BD89" s="21" t="s">
        <v>12</v>
      </c>
    </row>
    <row r="90" spans="22:56" x14ac:dyDescent="0.45">
      <c r="W90" t="s">
        <v>76</v>
      </c>
      <c r="X90">
        <v>0.33688938000000002</v>
      </c>
      <c r="Y90">
        <v>1.3327359E-2</v>
      </c>
      <c r="Z90">
        <v>1.1897715999999999E-2</v>
      </c>
      <c r="AA90">
        <v>0.63788554500000005</v>
      </c>
      <c r="AD90">
        <v>4</v>
      </c>
      <c r="AE90" s="1" t="s">
        <v>48</v>
      </c>
      <c r="AF90" s="7">
        <f>Z3/SUM($Z15:$AC15)</f>
        <v>0.33688937979326444</v>
      </c>
      <c r="AG90" s="7">
        <f>AA3/SUM($Z15:$AC15)</f>
        <v>0.66297099033011009</v>
      </c>
      <c r="AH90" s="7">
        <f>AB3/SUM($Z15:$AC15)</f>
        <v>1.3962987662554185E-4</v>
      </c>
      <c r="AI90" s="7">
        <f>AC3/SUM($Z15:$AC15)</f>
        <v>0</v>
      </c>
      <c r="AJ90" s="7"/>
      <c r="AK90" s="7"/>
      <c r="AL90" s="16">
        <v>4</v>
      </c>
      <c r="AM90" s="17" t="s">
        <v>48</v>
      </c>
      <c r="AN90" s="16">
        <v>0.03</v>
      </c>
      <c r="AO90" s="16">
        <v>0.13</v>
      </c>
      <c r="AP90" s="16">
        <v>0.56999999999999995</v>
      </c>
      <c r="AQ90" s="16">
        <v>0.1</v>
      </c>
      <c r="AR90" s="16">
        <v>0.04</v>
      </c>
      <c r="AS90" s="16">
        <v>0</v>
      </c>
      <c r="AT90" s="16">
        <v>0</v>
      </c>
      <c r="AU90" s="7"/>
      <c r="AV90" s="2">
        <v>2</v>
      </c>
      <c r="AW90" s="2" t="s">
        <v>76</v>
      </c>
      <c r="AX90" s="2">
        <v>9.9364640000000008E-3</v>
      </c>
      <c r="AY90" s="2">
        <v>0.22546649999999999</v>
      </c>
      <c r="AZ90" s="2">
        <v>0.92025738800000001</v>
      </c>
      <c r="BA90" s="2">
        <v>4.4027359000000002E-2</v>
      </c>
      <c r="BB90" s="2">
        <v>6.2023216999999999E-2</v>
      </c>
      <c r="BC90" s="2">
        <v>0</v>
      </c>
      <c r="BD90" s="2">
        <v>4.4714919999999997E-3</v>
      </c>
    </row>
    <row r="91" spans="22:56" x14ac:dyDescent="0.45">
      <c r="W91" t="s">
        <v>77</v>
      </c>
      <c r="X91">
        <v>0.33688938000000002</v>
      </c>
      <c r="Y91">
        <v>0</v>
      </c>
      <c r="Z91">
        <v>2.5225075E-2</v>
      </c>
      <c r="AA91">
        <v>0.63788554500000005</v>
      </c>
      <c r="AD91">
        <v>3</v>
      </c>
      <c r="AE91" t="s">
        <v>49</v>
      </c>
      <c r="AF91">
        <f>Z15/SUM($Z15:$AC15)</f>
        <v>0.33688937979326444</v>
      </c>
      <c r="AG91">
        <f t="shared" ref="AG91:AI91" si="33">AA15/SUM($Z15:$AC15)</f>
        <v>3.1041597199066354E-2</v>
      </c>
      <c r="AH91">
        <f t="shared" si="33"/>
        <v>6.8772924308102697E-5</v>
      </c>
      <c r="AI91">
        <f t="shared" si="33"/>
        <v>0.63200025008336114</v>
      </c>
      <c r="AJ91" s="7"/>
      <c r="AK91" s="7"/>
      <c r="AL91" s="15">
        <v>3</v>
      </c>
      <c r="AM91" s="15" t="s">
        <v>49</v>
      </c>
      <c r="AN91" s="15">
        <v>8.6317890000000008E-3</v>
      </c>
      <c r="AO91" s="15">
        <v>0.17882429499999999</v>
      </c>
      <c r="AP91" s="15">
        <v>0.74187276800000002</v>
      </c>
      <c r="AQ91" s="15">
        <v>2.4806666000000002E-2</v>
      </c>
      <c r="AR91" s="15">
        <v>4.1791088999999997E-2</v>
      </c>
      <c r="AS91" s="15">
        <v>0</v>
      </c>
      <c r="AT91" s="15">
        <v>4.0733929999999998E-3</v>
      </c>
      <c r="AU91" s="7"/>
      <c r="AV91" s="2">
        <v>1</v>
      </c>
      <c r="AW91" s="2" t="s">
        <v>77</v>
      </c>
      <c r="AX91" s="2">
        <v>9.1846299999999992E-3</v>
      </c>
      <c r="AY91" s="2">
        <v>0.22263297300000001</v>
      </c>
      <c r="AZ91" s="2">
        <v>0.61788144499999997</v>
      </c>
      <c r="BA91" s="2">
        <v>4.0950695000000002E-2</v>
      </c>
      <c r="BB91" s="2">
        <v>6.1497748999999997E-2</v>
      </c>
      <c r="BC91" s="2">
        <v>4.3364195000000001E-2</v>
      </c>
      <c r="BD91" s="2">
        <v>4.4883129999999999E-3</v>
      </c>
    </row>
    <row r="92" spans="22:56" s="15" customFormat="1" x14ac:dyDescent="0.45">
      <c r="X92" s="15">
        <v>0</v>
      </c>
      <c r="Y92" s="15">
        <v>0</v>
      </c>
      <c r="Z92" s="15">
        <v>0</v>
      </c>
      <c r="AA92" s="15">
        <v>0</v>
      </c>
      <c r="AF92" s="15">
        <v>0</v>
      </c>
      <c r="AG92" s="15">
        <v>0</v>
      </c>
      <c r="AH92" s="15">
        <v>0</v>
      </c>
      <c r="AI92" s="15">
        <v>0</v>
      </c>
      <c r="AJ92" s="7"/>
      <c r="AK92" s="7"/>
      <c r="AM92" s="1"/>
      <c r="AN92" s="15">
        <v>0</v>
      </c>
      <c r="AO92" s="15">
        <v>0</v>
      </c>
      <c r="AP92" s="15">
        <v>0</v>
      </c>
      <c r="AQ92" s="15">
        <v>0</v>
      </c>
      <c r="AR92" s="15">
        <v>0</v>
      </c>
      <c r="AS92" s="15">
        <v>0</v>
      </c>
      <c r="AT92" s="15">
        <v>0</v>
      </c>
      <c r="AU92" s="7"/>
      <c r="AV92" s="2">
        <v>0</v>
      </c>
      <c r="AW92" s="2"/>
      <c r="AX92" s="2">
        <v>0</v>
      </c>
      <c r="AY92" s="2">
        <v>0</v>
      </c>
      <c r="AZ92" s="2">
        <v>0</v>
      </c>
      <c r="BA92" s="2">
        <v>0</v>
      </c>
      <c r="BB92" s="2">
        <v>0</v>
      </c>
      <c r="BC92" s="2">
        <v>0</v>
      </c>
      <c r="BD92" s="2">
        <v>0</v>
      </c>
    </row>
    <row r="93" spans="22:56" x14ac:dyDescent="0.45">
      <c r="W93" t="s">
        <v>78</v>
      </c>
      <c r="X93">
        <v>0.33264685300000002</v>
      </c>
      <c r="Y93">
        <v>2.8345969999999999E-3</v>
      </c>
      <c r="Z93">
        <v>1.9588872E-2</v>
      </c>
      <c r="AA93">
        <v>0.64492967800000001</v>
      </c>
      <c r="AD93">
        <v>4</v>
      </c>
      <c r="AE93" s="1" t="s">
        <v>50</v>
      </c>
      <c r="AF93" s="7">
        <f>Z4/SUM($Z16:$AC16)</f>
        <v>0.33264685267176397</v>
      </c>
      <c r="AG93" s="7">
        <f>AA4/SUM($Z16:$AC16)</f>
        <v>0.66348207004623205</v>
      </c>
      <c r="AH93" s="7">
        <f>AB4/SUM($Z16:$AC16)</f>
        <v>3.8710772820040101E-3</v>
      </c>
      <c r="AI93" s="7">
        <f>AC4/SUM($Z16:$AC16)</f>
        <v>0</v>
      </c>
      <c r="AJ93" s="7"/>
      <c r="AK93" s="7"/>
      <c r="AL93" s="15">
        <v>4</v>
      </c>
      <c r="AM93" s="1" t="s">
        <v>50</v>
      </c>
      <c r="AN93" s="15">
        <v>0.02</v>
      </c>
      <c r="AO93" s="15">
        <v>0.23</v>
      </c>
      <c r="AP93" s="15">
        <v>0.48</v>
      </c>
      <c r="AQ93" s="15">
        <v>0.09</v>
      </c>
      <c r="AR93" s="15">
        <v>0.05</v>
      </c>
      <c r="AS93" s="15">
        <v>0</v>
      </c>
      <c r="AT93" s="15">
        <v>0</v>
      </c>
      <c r="AU93" s="7"/>
      <c r="AV93" s="2">
        <v>2</v>
      </c>
      <c r="AW93" s="2" t="s">
        <v>78</v>
      </c>
      <c r="AX93" s="2">
        <v>4.8771700000000001E-3</v>
      </c>
      <c r="AY93" s="2">
        <v>0.33827206500000001</v>
      </c>
      <c r="AZ93" s="2">
        <v>0.72911931699999999</v>
      </c>
      <c r="BA93" s="2">
        <v>2.8473470000000001E-2</v>
      </c>
      <c r="BB93" s="2">
        <v>8.0728969999999997E-2</v>
      </c>
      <c r="BC93" s="2">
        <v>0</v>
      </c>
      <c r="BD93" s="2">
        <v>1.02513E-3</v>
      </c>
    </row>
    <row r="94" spans="22:56" x14ac:dyDescent="0.45">
      <c r="W94" t="s">
        <v>79</v>
      </c>
      <c r="X94">
        <v>0.33264685300000002</v>
      </c>
      <c r="Y94">
        <v>0</v>
      </c>
      <c r="Z94">
        <v>2.2423469000000001E-2</v>
      </c>
      <c r="AA94">
        <v>0.64492967800000001</v>
      </c>
      <c r="AD94">
        <v>3</v>
      </c>
      <c r="AE94" t="s">
        <v>51</v>
      </c>
      <c r="AF94">
        <f>Z16/SUM($Z16:$AC16)</f>
        <v>0.33264685267176397</v>
      </c>
      <c r="AG94">
        <f t="shared" ref="AG94:AI94" si="34">AA16/SUM($Z16:$AC16)</f>
        <v>3.3362822672833997E-2</v>
      </c>
      <c r="AH94">
        <f t="shared" si="34"/>
        <v>1.6588039884618091E-3</v>
      </c>
      <c r="AI94">
        <f t="shared" si="34"/>
        <v>0.63233152066694021</v>
      </c>
      <c r="AJ94" s="7"/>
      <c r="AK94" s="7"/>
      <c r="AL94" s="15">
        <v>3</v>
      </c>
      <c r="AM94" s="15" t="s">
        <v>51</v>
      </c>
      <c r="AN94" s="15">
        <v>4.4667370000000001E-3</v>
      </c>
      <c r="AO94" s="15">
        <v>0.26185504599999998</v>
      </c>
      <c r="AP94" s="15">
        <v>0.65814267299999996</v>
      </c>
      <c r="AQ94" s="15">
        <v>2.1291373999999998E-2</v>
      </c>
      <c r="AR94" s="15">
        <v>5.3201520000000002E-2</v>
      </c>
      <c r="AS94" s="15">
        <v>0</v>
      </c>
      <c r="AT94" s="15">
        <v>1.0426509999999999E-3</v>
      </c>
      <c r="AU94" s="7"/>
      <c r="AV94" s="2">
        <v>1</v>
      </c>
      <c r="AW94" s="2" t="s">
        <v>79</v>
      </c>
      <c r="AX94" s="2">
        <v>3.9243940000000003E-3</v>
      </c>
      <c r="AY94" s="2">
        <v>0.33067755999999998</v>
      </c>
      <c r="AZ94" s="2">
        <v>0.50583305700000003</v>
      </c>
      <c r="BA94" s="2">
        <v>2.4123393E-2</v>
      </c>
      <c r="BB94" s="2">
        <v>8.0782146999999999E-2</v>
      </c>
      <c r="BC94" s="2">
        <v>5.3631711999999998E-2</v>
      </c>
      <c r="BD94" s="2">
        <v>1.027736E-3</v>
      </c>
    </row>
    <row r="95" spans="22:56" s="15" customFormat="1" x14ac:dyDescent="0.45">
      <c r="X95" s="15">
        <v>0</v>
      </c>
      <c r="Y95" s="15">
        <v>0</v>
      </c>
      <c r="Z95" s="15">
        <v>0</v>
      </c>
      <c r="AA95" s="15">
        <v>0</v>
      </c>
      <c r="AF95" s="15">
        <v>0</v>
      </c>
      <c r="AG95" s="15">
        <v>0</v>
      </c>
      <c r="AH95" s="15">
        <v>0</v>
      </c>
      <c r="AI95" s="15">
        <v>0</v>
      </c>
      <c r="AJ95" s="7"/>
      <c r="AK95" s="7"/>
      <c r="AM95" s="1"/>
      <c r="AN95" s="15">
        <v>0</v>
      </c>
      <c r="AO95" s="15">
        <v>0</v>
      </c>
      <c r="AP95" s="15">
        <v>0</v>
      </c>
      <c r="AQ95" s="15">
        <v>0</v>
      </c>
      <c r="AR95" s="15">
        <v>0</v>
      </c>
      <c r="AS95" s="15">
        <v>0</v>
      </c>
      <c r="AT95" s="15">
        <v>0</v>
      </c>
      <c r="AU95" s="7"/>
      <c r="AV95" s="2">
        <v>0</v>
      </c>
      <c r="AW95" s="2"/>
      <c r="AX95" s="2">
        <v>0</v>
      </c>
      <c r="AY95" s="2">
        <v>0</v>
      </c>
      <c r="AZ95" s="2">
        <v>0</v>
      </c>
      <c r="BA95" s="2">
        <v>0</v>
      </c>
      <c r="BB95" s="2">
        <v>0</v>
      </c>
      <c r="BC95" s="2">
        <v>0</v>
      </c>
      <c r="BD95" s="2">
        <v>0</v>
      </c>
    </row>
    <row r="96" spans="22:56" x14ac:dyDescent="0.45">
      <c r="W96" t="s">
        <v>80</v>
      </c>
      <c r="X96">
        <v>0.292271846</v>
      </c>
      <c r="Y96">
        <v>1.6338677999999999E-2</v>
      </c>
      <c r="Z96">
        <v>3.1766005E-2</v>
      </c>
      <c r="AA96">
        <v>0.65962347200000004</v>
      </c>
      <c r="AD96">
        <v>4</v>
      </c>
      <c r="AE96" s="1" t="s">
        <v>52</v>
      </c>
      <c r="AF96" s="7">
        <f>Z5/SUM($Z17:$AC17)</f>
        <v>0.29227184601942563</v>
      </c>
      <c r="AG96" s="7">
        <f>AA5/SUM($Z17:$AC17)</f>
        <v>0.70525025651534046</v>
      </c>
      <c r="AH96" s="7">
        <f>AB5/SUM($Z17:$AC17)</f>
        <v>2.4778974652339197E-3</v>
      </c>
      <c r="AI96" s="7">
        <f>AC5/SUM($Z17:$AC17)</f>
        <v>0</v>
      </c>
      <c r="AJ96" s="7"/>
      <c r="AK96" s="7"/>
      <c r="AL96" s="15">
        <v>4</v>
      </c>
      <c r="AM96" s="1" t="s">
        <v>52</v>
      </c>
      <c r="AN96" s="15">
        <v>0</v>
      </c>
      <c r="AO96" s="15">
        <v>0.14000000000000001</v>
      </c>
      <c r="AP96" s="15">
        <v>0.59</v>
      </c>
      <c r="AQ96" s="15">
        <v>0.03</v>
      </c>
      <c r="AR96" s="15">
        <v>0.02</v>
      </c>
      <c r="AS96" s="15">
        <v>0</v>
      </c>
      <c r="AT96" s="15">
        <v>0</v>
      </c>
      <c r="AU96" s="7"/>
      <c r="AV96" s="2">
        <v>2</v>
      </c>
      <c r="AW96" s="2" t="s">
        <v>80</v>
      </c>
      <c r="AX96" s="2">
        <v>1.1313650000000001E-3</v>
      </c>
      <c r="AY96" s="2">
        <v>0.21166615699999999</v>
      </c>
      <c r="AZ96" s="2">
        <v>0.76055755599999997</v>
      </c>
      <c r="BA96" s="2">
        <v>1.1077111000000001E-2</v>
      </c>
      <c r="BB96" s="2">
        <v>5.3235068000000003E-2</v>
      </c>
      <c r="BC96" s="2">
        <v>0</v>
      </c>
      <c r="BD96" s="2">
        <v>6.2464400000000005E-4</v>
      </c>
    </row>
    <row r="97" spans="23:56" x14ac:dyDescent="0.45">
      <c r="W97" t="s">
        <v>81</v>
      </c>
      <c r="X97">
        <v>0.292271846</v>
      </c>
      <c r="Y97">
        <v>0</v>
      </c>
      <c r="Z97">
        <v>4.8104682000000003E-2</v>
      </c>
      <c r="AA97">
        <v>0.65962347200000004</v>
      </c>
      <c r="AD97">
        <v>3</v>
      </c>
      <c r="AE97" s="9" t="s">
        <v>53</v>
      </c>
      <c r="AF97">
        <f>Z17/SUM($Z17:$AC17)</f>
        <v>0.29227184601942563</v>
      </c>
      <c r="AG97">
        <f t="shared" ref="AG97:AI97" si="35">AA17/SUM($Z17:$AC17)</f>
        <v>6.4715522769226402E-2</v>
      </c>
      <c r="AH97">
        <f t="shared" si="35"/>
        <v>9.7513862443402571E-4</v>
      </c>
      <c r="AI97">
        <f t="shared" si="35"/>
        <v>0.64203749258691389</v>
      </c>
      <c r="AJ97" s="7"/>
      <c r="AK97" s="7"/>
      <c r="AL97" s="15">
        <v>3</v>
      </c>
      <c r="AM97" s="9" t="s">
        <v>53</v>
      </c>
      <c r="AN97" s="15">
        <v>1.1400290000000001E-3</v>
      </c>
      <c r="AO97" s="15">
        <v>0.181177381</v>
      </c>
      <c r="AP97" s="15">
        <v>0.78372564099999997</v>
      </c>
      <c r="AQ97" s="15">
        <v>9.2933370000000005E-3</v>
      </c>
      <c r="AR97" s="15">
        <v>2.3983310000000001E-2</v>
      </c>
      <c r="AS97" s="15">
        <v>0</v>
      </c>
      <c r="AT97" s="15">
        <v>6.8030300000000005E-4</v>
      </c>
      <c r="AU97" s="7"/>
      <c r="AV97" s="2">
        <v>1</v>
      </c>
      <c r="AW97" s="2" t="s">
        <v>81</v>
      </c>
      <c r="AX97" s="2">
        <v>9.2030200000000001E-4</v>
      </c>
      <c r="AY97" s="2">
        <v>0.212714191</v>
      </c>
      <c r="AZ97" s="2">
        <v>0.57417391600000001</v>
      </c>
      <c r="BA97" s="2">
        <v>9.6139109999999993E-3</v>
      </c>
      <c r="BB97" s="2">
        <v>5.4159370999999998E-2</v>
      </c>
      <c r="BC97" s="2">
        <v>0.147793013</v>
      </c>
      <c r="BD97" s="2">
        <v>6.25295E-4</v>
      </c>
    </row>
    <row r="98" spans="23:56" s="15" customFormat="1" x14ac:dyDescent="0.45">
      <c r="X98" s="15">
        <v>0</v>
      </c>
      <c r="Y98" s="15">
        <v>0</v>
      </c>
      <c r="Z98" s="15">
        <v>0</v>
      </c>
      <c r="AA98" s="15">
        <v>0</v>
      </c>
      <c r="AE98" s="9"/>
      <c r="AF98" s="15">
        <v>0</v>
      </c>
      <c r="AG98" s="15">
        <v>0</v>
      </c>
      <c r="AH98" s="15">
        <v>0</v>
      </c>
      <c r="AI98" s="15">
        <v>0</v>
      </c>
      <c r="AJ98" s="7"/>
      <c r="AK98" s="7"/>
      <c r="AM98" s="1"/>
      <c r="AN98" s="15">
        <v>0</v>
      </c>
      <c r="AO98" s="15">
        <v>0</v>
      </c>
      <c r="AP98" s="15">
        <v>0</v>
      </c>
      <c r="AQ98" s="15">
        <v>0</v>
      </c>
      <c r="AR98" s="15">
        <v>0</v>
      </c>
      <c r="AS98" s="15">
        <v>0</v>
      </c>
      <c r="AT98" s="15">
        <v>0</v>
      </c>
      <c r="AU98" s="7"/>
      <c r="AV98" s="2">
        <v>0</v>
      </c>
      <c r="AW98" s="2"/>
      <c r="AX98" s="2">
        <v>0</v>
      </c>
      <c r="AY98" s="2">
        <v>0</v>
      </c>
      <c r="AZ98" s="2">
        <v>0</v>
      </c>
      <c r="BA98" s="2">
        <v>0</v>
      </c>
      <c r="BB98" s="2">
        <v>0</v>
      </c>
      <c r="BC98" s="2">
        <v>0</v>
      </c>
      <c r="BD98" s="2">
        <v>0</v>
      </c>
    </row>
    <row r="99" spans="23:56" x14ac:dyDescent="0.45">
      <c r="W99" t="s">
        <v>82</v>
      </c>
      <c r="X99">
        <v>0.38273115800000002</v>
      </c>
      <c r="Y99">
        <v>1.1739575E-2</v>
      </c>
      <c r="Z99">
        <v>1.6874673999999999E-2</v>
      </c>
      <c r="AA99">
        <v>0.588654593</v>
      </c>
      <c r="AD99">
        <v>4</v>
      </c>
      <c r="AE99" s="1" t="s">
        <v>54</v>
      </c>
      <c r="AF99" s="7">
        <f>Z6/SUM($Z18:$AC18)</f>
        <v>0.3827311579611794</v>
      </c>
      <c r="AG99" s="7">
        <f>AA6/SUM($Z18:$AC18)</f>
        <v>0.61336423110724858</v>
      </c>
      <c r="AH99" s="7">
        <f>AB6/SUM($Z18:$AC18)</f>
        <v>3.9046109315720025E-3</v>
      </c>
      <c r="AI99" s="7">
        <f>AC6/SUM($Z18:$AC18)</f>
        <v>0</v>
      </c>
      <c r="AJ99" s="7"/>
      <c r="AK99" s="7"/>
      <c r="AL99" s="15">
        <v>4</v>
      </c>
      <c r="AM99" s="1" t="s">
        <v>54</v>
      </c>
      <c r="AN99" s="15">
        <v>0.03</v>
      </c>
      <c r="AO99" s="15">
        <v>0.17</v>
      </c>
      <c r="AP99" s="15">
        <v>0.46</v>
      </c>
      <c r="AQ99" s="15">
        <v>0.12</v>
      </c>
      <c r="AR99" s="15">
        <v>0.05</v>
      </c>
      <c r="AS99" s="15">
        <v>0</v>
      </c>
      <c r="AT99" s="15">
        <v>0</v>
      </c>
      <c r="AU99" s="7"/>
      <c r="AV99" s="2">
        <v>2</v>
      </c>
      <c r="AW99" s="2" t="s">
        <v>82</v>
      </c>
      <c r="AX99" s="2">
        <v>1.3931966E-2</v>
      </c>
      <c r="AY99" s="2">
        <v>0.27104261699999999</v>
      </c>
      <c r="AZ99" s="2">
        <v>0.74388825999999997</v>
      </c>
      <c r="BA99" s="2">
        <v>8.0493215000000007E-2</v>
      </c>
      <c r="BB99" s="2">
        <v>7.3931936000000004E-2</v>
      </c>
      <c r="BC99" s="2">
        <v>0</v>
      </c>
      <c r="BD99" s="2">
        <v>1.3772840000000001E-3</v>
      </c>
    </row>
    <row r="100" spans="23:56" x14ac:dyDescent="0.45">
      <c r="W100" t="s">
        <v>83</v>
      </c>
      <c r="X100">
        <v>0.38273115800000002</v>
      </c>
      <c r="Y100">
        <v>0</v>
      </c>
      <c r="Z100">
        <v>2.8614249000000001E-2</v>
      </c>
      <c r="AA100">
        <v>0.588654593</v>
      </c>
      <c r="AD100">
        <v>3</v>
      </c>
      <c r="AE100" s="9" t="s">
        <v>55</v>
      </c>
      <c r="AF100">
        <f>Z18/SUM($Z18:$AC18)</f>
        <v>0.3827311579611794</v>
      </c>
      <c r="AG100">
        <f t="shared" ref="AG100:AI100" si="36">AA18/SUM($Z18:$AC18)</f>
        <v>4.4142079648090762E-2</v>
      </c>
      <c r="AH100">
        <f t="shared" si="36"/>
        <v>1.7026039491968106E-3</v>
      </c>
      <c r="AI100">
        <f t="shared" si="36"/>
        <v>0.57142415844153305</v>
      </c>
      <c r="AJ100" s="7"/>
      <c r="AK100" s="7"/>
      <c r="AL100" s="15">
        <v>3</v>
      </c>
      <c r="AM100" s="9" t="s">
        <v>55</v>
      </c>
      <c r="AN100" s="15">
        <v>1.1956444E-2</v>
      </c>
      <c r="AO100" s="15">
        <v>0.22845650300000001</v>
      </c>
      <c r="AP100" s="15">
        <v>0.64937885200000001</v>
      </c>
      <c r="AQ100" s="15">
        <v>5.7164668000000002E-2</v>
      </c>
      <c r="AR100" s="15">
        <v>5.1666743000000001E-2</v>
      </c>
      <c r="AS100" s="15">
        <v>0</v>
      </c>
      <c r="AT100" s="15">
        <v>1.376791E-3</v>
      </c>
      <c r="AU100" s="7"/>
      <c r="AV100" s="2">
        <v>1</v>
      </c>
      <c r="AW100" s="2" t="s">
        <v>83</v>
      </c>
      <c r="AX100" s="2">
        <v>1.2198053E-2</v>
      </c>
      <c r="AY100" s="2">
        <v>0.25473441499999999</v>
      </c>
      <c r="AZ100" s="2">
        <v>0.49674919899999997</v>
      </c>
      <c r="BA100" s="2">
        <v>7.4265608999999996E-2</v>
      </c>
      <c r="BB100" s="2">
        <v>7.3664366999999994E-2</v>
      </c>
      <c r="BC100" s="2">
        <v>8.7004578999999999E-2</v>
      </c>
      <c r="BD100" s="2">
        <v>1.383778E-3</v>
      </c>
    </row>
    <row r="101" spans="23:56" s="15" customFormat="1" x14ac:dyDescent="0.45">
      <c r="X101" s="15">
        <v>0</v>
      </c>
      <c r="Y101" s="15">
        <v>0</v>
      </c>
      <c r="Z101" s="15">
        <v>0</v>
      </c>
      <c r="AA101" s="15">
        <v>0</v>
      </c>
      <c r="AE101" s="9"/>
      <c r="AF101" s="15">
        <v>0</v>
      </c>
      <c r="AG101" s="15">
        <v>0</v>
      </c>
      <c r="AH101" s="15">
        <v>0</v>
      </c>
      <c r="AI101" s="15">
        <v>0</v>
      </c>
      <c r="AJ101" s="7"/>
      <c r="AK101" s="7"/>
      <c r="AM101" s="1"/>
      <c r="AN101" s="15">
        <v>0</v>
      </c>
      <c r="AO101" s="15">
        <v>0</v>
      </c>
      <c r="AP101" s="15">
        <v>0</v>
      </c>
      <c r="AQ101" s="15">
        <v>0</v>
      </c>
      <c r="AR101" s="15">
        <v>0</v>
      </c>
      <c r="AS101" s="15">
        <v>0</v>
      </c>
      <c r="AT101" s="15">
        <v>0</v>
      </c>
      <c r="AU101" s="7"/>
      <c r="AV101" s="2">
        <v>0</v>
      </c>
      <c r="AW101" s="2"/>
      <c r="AX101" s="2">
        <v>0</v>
      </c>
      <c r="AY101" s="2">
        <v>0</v>
      </c>
      <c r="AZ101" s="2">
        <v>0</v>
      </c>
      <c r="BA101" s="2">
        <v>0</v>
      </c>
      <c r="BB101" s="2">
        <v>0</v>
      </c>
      <c r="BC101" s="2">
        <v>0</v>
      </c>
      <c r="BD101" s="2">
        <v>0</v>
      </c>
    </row>
    <row r="102" spans="23:56" x14ac:dyDescent="0.45">
      <c r="W102" t="s">
        <v>84</v>
      </c>
      <c r="X102">
        <v>0.32788404399999999</v>
      </c>
      <c r="Y102">
        <v>1.090955E-2</v>
      </c>
      <c r="Z102">
        <v>2.6021741000000001E-2</v>
      </c>
      <c r="AA102">
        <v>0.63518466600000001</v>
      </c>
      <c r="AD102">
        <v>4</v>
      </c>
      <c r="AE102" s="1" t="s">
        <v>56</v>
      </c>
      <c r="AF102" s="7">
        <f>Z7/SUM($Z19:$AC19)</f>
        <v>0.32788404372620211</v>
      </c>
      <c r="AG102" s="7">
        <f>AA7/SUM($Z19:$AC19)</f>
        <v>0.66478238280069279</v>
      </c>
      <c r="AH102" s="7">
        <f>AB7/SUM($Z19:$AC19)</f>
        <v>7.3335734731051223E-3</v>
      </c>
      <c r="AI102" s="7">
        <f>AC7/SUM($Z19:$AC19)</f>
        <v>0</v>
      </c>
      <c r="AJ102" s="7"/>
      <c r="AK102" s="7"/>
      <c r="AL102" s="15">
        <v>4</v>
      </c>
      <c r="AM102" s="1" t="s">
        <v>56</v>
      </c>
      <c r="AN102" s="15">
        <v>0.01</v>
      </c>
      <c r="AO102" s="15">
        <v>0.14000000000000001</v>
      </c>
      <c r="AP102" s="15">
        <v>0.57999999999999996</v>
      </c>
      <c r="AQ102" s="15">
        <v>0.05</v>
      </c>
      <c r="AR102" s="15">
        <v>0.02</v>
      </c>
      <c r="AS102" s="15">
        <v>0</v>
      </c>
      <c r="AT102" s="15">
        <v>0</v>
      </c>
      <c r="AU102" s="7"/>
      <c r="AV102" s="2">
        <v>2</v>
      </c>
      <c r="AW102" s="2" t="s">
        <v>84</v>
      </c>
      <c r="AX102" s="2">
        <v>2.4761940000000001E-3</v>
      </c>
      <c r="AY102" s="2">
        <v>0.25040927299999999</v>
      </c>
      <c r="AZ102" s="2">
        <v>0.84451198400000005</v>
      </c>
      <c r="BA102" s="2">
        <v>2.0368252999999999E-2</v>
      </c>
      <c r="BB102" s="2">
        <v>4.2352107E-2</v>
      </c>
      <c r="BC102" s="2">
        <v>0</v>
      </c>
      <c r="BD102" s="2">
        <v>5.05095E-4</v>
      </c>
    </row>
    <row r="103" spans="23:56" x14ac:dyDescent="0.45">
      <c r="W103" t="s">
        <v>85</v>
      </c>
      <c r="X103">
        <v>0.32788404399999999</v>
      </c>
      <c r="Y103">
        <v>0</v>
      </c>
      <c r="Z103">
        <v>3.6931290999999998E-2</v>
      </c>
      <c r="AA103">
        <v>0.63518466600000001</v>
      </c>
      <c r="AD103">
        <v>3</v>
      </c>
      <c r="AE103" s="9" t="s">
        <v>57</v>
      </c>
      <c r="AF103">
        <f>Z19/SUM($Z19:$AC19)</f>
        <v>0.32788404372620211</v>
      </c>
      <c r="AG103">
        <f t="shared" ref="AG103:AI103" si="37">AA19/SUM($Z19:$AC19)</f>
        <v>4.621484928437699E-2</v>
      </c>
      <c r="AH103">
        <f t="shared" si="37"/>
        <v>3.251710407370097E-3</v>
      </c>
      <c r="AI103">
        <f t="shared" si="37"/>
        <v>0.62264939658205087</v>
      </c>
      <c r="AJ103" s="7"/>
      <c r="AK103" s="7"/>
      <c r="AL103" s="15">
        <v>3</v>
      </c>
      <c r="AM103" s="9" t="s">
        <v>57</v>
      </c>
      <c r="AN103" s="15">
        <v>2.3019059999999998E-3</v>
      </c>
      <c r="AO103" s="15">
        <v>0.17813180300000001</v>
      </c>
      <c r="AP103" s="15">
        <v>0.77986958200000001</v>
      </c>
      <c r="AQ103" s="15">
        <v>1.5093495E-2</v>
      </c>
      <c r="AR103" s="15">
        <v>2.4117217999999999E-2</v>
      </c>
      <c r="AS103" s="15">
        <v>0</v>
      </c>
      <c r="AT103" s="15">
        <v>4.8599500000000003E-4</v>
      </c>
      <c r="AU103" s="7"/>
      <c r="AV103" s="2">
        <v>1</v>
      </c>
      <c r="AW103" s="2" t="s">
        <v>85</v>
      </c>
      <c r="AX103" s="2">
        <v>2.1259460000000001E-3</v>
      </c>
      <c r="AY103" s="2">
        <v>0.24767467600000001</v>
      </c>
      <c r="AZ103" s="2">
        <v>0.61793243099999995</v>
      </c>
      <c r="BA103" s="2">
        <v>1.5111212000000001E-2</v>
      </c>
      <c r="BB103" s="2">
        <v>4.3052952999999998E-2</v>
      </c>
      <c r="BC103" s="2">
        <v>7.3596024999999995E-2</v>
      </c>
      <c r="BD103" s="2">
        <v>5.0675700000000004E-4</v>
      </c>
    </row>
    <row r="104" spans="23:56" s="15" customFormat="1" x14ac:dyDescent="0.45">
      <c r="X104" s="15">
        <v>0</v>
      </c>
      <c r="Y104" s="15">
        <v>0</v>
      </c>
      <c r="Z104" s="15">
        <v>0</v>
      </c>
      <c r="AA104" s="15">
        <v>0</v>
      </c>
      <c r="AE104" s="9"/>
      <c r="AF104" s="15">
        <v>0</v>
      </c>
      <c r="AG104" s="15">
        <v>0</v>
      </c>
      <c r="AH104" s="15">
        <v>0</v>
      </c>
      <c r="AI104" s="15">
        <v>0</v>
      </c>
      <c r="AJ104" s="7"/>
      <c r="AK104" s="7"/>
      <c r="AM104" s="1"/>
      <c r="AN104" s="15">
        <v>0</v>
      </c>
      <c r="AO104" s="15">
        <v>0</v>
      </c>
      <c r="AP104" s="15">
        <v>0</v>
      </c>
      <c r="AQ104" s="15">
        <v>0</v>
      </c>
      <c r="AR104" s="15">
        <v>0</v>
      </c>
      <c r="AS104" s="15">
        <v>0</v>
      </c>
      <c r="AT104" s="15">
        <v>0</v>
      </c>
      <c r="AU104" s="7"/>
      <c r="AV104" s="2">
        <v>0</v>
      </c>
      <c r="AW104" s="2"/>
      <c r="AX104" s="2">
        <v>0</v>
      </c>
      <c r="AY104" s="2">
        <v>0</v>
      </c>
      <c r="AZ104" s="2">
        <v>0</v>
      </c>
      <c r="BA104" s="2">
        <v>0</v>
      </c>
      <c r="BB104" s="2">
        <v>0</v>
      </c>
      <c r="BC104" s="2">
        <v>0</v>
      </c>
      <c r="BD104" s="2">
        <v>0</v>
      </c>
    </row>
    <row r="105" spans="23:56" x14ac:dyDescent="0.45">
      <c r="W105" t="s">
        <v>86</v>
      </c>
      <c r="X105">
        <v>0.319550689</v>
      </c>
      <c r="Y105">
        <v>1.3492960999999999E-2</v>
      </c>
      <c r="Z105">
        <v>2.0650541000000001E-2</v>
      </c>
      <c r="AA105">
        <v>0.64630580900000001</v>
      </c>
      <c r="AD105">
        <v>4</v>
      </c>
      <c r="AE105" s="1" t="s">
        <v>58</v>
      </c>
      <c r="AF105" s="7">
        <f>Z8/SUM($Z20:$AC20)</f>
        <v>0.31955068923645158</v>
      </c>
      <c r="AG105" s="7">
        <f>AA8/SUM($Z20:$AC20)</f>
        <v>0.67572668862225438</v>
      </c>
      <c r="AH105" s="7">
        <f>AB8/SUM($Z20:$AC20)</f>
        <v>4.7226221412940556E-3</v>
      </c>
      <c r="AI105" s="7">
        <f>AC8/SUM($Z20:$AC20)</f>
        <v>0</v>
      </c>
      <c r="AJ105" s="7"/>
      <c r="AK105" s="7"/>
      <c r="AL105" s="15">
        <v>4</v>
      </c>
      <c r="AM105" s="1" t="s">
        <v>58</v>
      </c>
      <c r="AN105" s="15">
        <v>0.01</v>
      </c>
      <c r="AO105" s="15">
        <v>0.12</v>
      </c>
      <c r="AP105" s="15">
        <v>0.59</v>
      </c>
      <c r="AQ105" s="15">
        <v>0.04</v>
      </c>
      <c r="AR105" s="15">
        <v>0.03</v>
      </c>
      <c r="AS105" s="15">
        <v>0</v>
      </c>
      <c r="AT105" s="15">
        <v>0</v>
      </c>
      <c r="AU105" s="7"/>
      <c r="AV105" s="2">
        <v>2</v>
      </c>
      <c r="AW105" s="2" t="s">
        <v>86</v>
      </c>
      <c r="AX105" s="2">
        <v>2.437214E-3</v>
      </c>
      <c r="AY105" s="2">
        <v>0.22858014199999999</v>
      </c>
      <c r="AZ105" s="2">
        <v>0.92365383099999998</v>
      </c>
      <c r="BA105" s="2">
        <v>1.5777736000000001E-2</v>
      </c>
      <c r="BB105" s="2">
        <v>5.3121679999999998E-2</v>
      </c>
      <c r="BC105" s="2">
        <v>0</v>
      </c>
      <c r="BD105" s="2">
        <v>2.3161420000000002E-3</v>
      </c>
    </row>
    <row r="106" spans="23:56" x14ac:dyDescent="0.45">
      <c r="W106" t="s">
        <v>87</v>
      </c>
      <c r="X106">
        <v>0.319550689</v>
      </c>
      <c r="Y106">
        <v>0</v>
      </c>
      <c r="Z106">
        <v>3.4143501999999999E-2</v>
      </c>
      <c r="AA106">
        <v>0.64630580900000001</v>
      </c>
      <c r="AD106">
        <v>3</v>
      </c>
      <c r="AE106" s="9" t="s">
        <v>59</v>
      </c>
      <c r="AF106">
        <f>Z20/SUM($Z20:$AC20)</f>
        <v>0.31955068923645158</v>
      </c>
      <c r="AG106">
        <f t="shared" ref="AG106:AI106" si="38">AA20/SUM($Z20:$AC20)</f>
        <v>4.8362388123329519E-2</v>
      </c>
      <c r="AH106">
        <f t="shared" si="38"/>
        <v>1.0064101927301273E-3</v>
      </c>
      <c r="AI106">
        <f t="shared" si="38"/>
        <v>0.63108051244748875</v>
      </c>
      <c r="AJ106" s="7"/>
      <c r="AK106" s="7"/>
      <c r="AL106" s="15">
        <v>3</v>
      </c>
      <c r="AM106" s="9" t="s">
        <v>59</v>
      </c>
      <c r="AN106" s="15">
        <v>2.1900750000000001E-3</v>
      </c>
      <c r="AO106" s="15">
        <v>0.17396595400000001</v>
      </c>
      <c r="AP106" s="15">
        <v>0.77744351199999995</v>
      </c>
      <c r="AQ106" s="15">
        <v>1.2054254E-2</v>
      </c>
      <c r="AR106" s="15">
        <v>3.2055650999999998E-2</v>
      </c>
      <c r="AS106" s="15">
        <v>0</v>
      </c>
      <c r="AT106" s="15">
        <v>2.2905540000000002E-3</v>
      </c>
      <c r="AU106" s="7"/>
      <c r="AV106" s="2">
        <v>1</v>
      </c>
      <c r="AW106" s="2" t="s">
        <v>87</v>
      </c>
      <c r="AX106" s="2">
        <v>1.627592E-3</v>
      </c>
      <c r="AY106" s="2">
        <v>0.223020317</v>
      </c>
      <c r="AZ106" s="2">
        <v>0.63469866399999997</v>
      </c>
      <c r="BA106" s="2">
        <v>1.0150558E-2</v>
      </c>
      <c r="BB106" s="2">
        <v>5.1060120000000001E-2</v>
      </c>
      <c r="BC106" s="2">
        <v>7.7120334999999998E-2</v>
      </c>
      <c r="BD106" s="2">
        <v>2.322415E-3</v>
      </c>
    </row>
    <row r="107" spans="23:56" s="15" customFormat="1" x14ac:dyDescent="0.45">
      <c r="X107" s="15">
        <v>0</v>
      </c>
      <c r="Y107" s="15">
        <v>0</v>
      </c>
      <c r="Z107" s="15">
        <v>0</v>
      </c>
      <c r="AA107" s="15">
        <v>0</v>
      </c>
      <c r="AE107" s="9"/>
      <c r="AF107" s="15">
        <v>0</v>
      </c>
      <c r="AG107" s="15">
        <v>0</v>
      </c>
      <c r="AH107" s="15">
        <v>0</v>
      </c>
      <c r="AI107" s="15">
        <v>0</v>
      </c>
      <c r="AJ107" s="7"/>
      <c r="AK107" s="7"/>
      <c r="AM107" s="1"/>
      <c r="AN107" s="15">
        <v>0</v>
      </c>
      <c r="AO107" s="15">
        <v>0</v>
      </c>
      <c r="AP107" s="15">
        <v>0</v>
      </c>
      <c r="AQ107" s="15">
        <v>0</v>
      </c>
      <c r="AR107" s="15">
        <v>0</v>
      </c>
      <c r="AS107" s="15">
        <v>0</v>
      </c>
      <c r="AT107" s="15">
        <v>0</v>
      </c>
      <c r="AU107" s="7"/>
      <c r="AV107" s="2">
        <v>0</v>
      </c>
      <c r="AW107" s="2"/>
      <c r="AX107" s="2">
        <v>0</v>
      </c>
      <c r="AY107" s="2">
        <v>0</v>
      </c>
      <c r="AZ107" s="2">
        <v>0</v>
      </c>
      <c r="BA107" s="2">
        <v>0</v>
      </c>
      <c r="BB107" s="2">
        <v>0</v>
      </c>
      <c r="BC107" s="2">
        <v>0</v>
      </c>
      <c r="BD107" s="2">
        <v>0</v>
      </c>
    </row>
    <row r="108" spans="23:56" x14ac:dyDescent="0.45">
      <c r="W108" t="s">
        <v>88</v>
      </c>
      <c r="X108">
        <v>0.29799281399999999</v>
      </c>
      <c r="Y108">
        <v>9.2397620000000003E-3</v>
      </c>
      <c r="Z108">
        <v>2.3839097E-2</v>
      </c>
      <c r="AA108">
        <v>0.66892832800000002</v>
      </c>
      <c r="AD108">
        <v>4</v>
      </c>
      <c r="AE108" s="1" t="s">
        <v>60</v>
      </c>
      <c r="AF108" s="7">
        <f>Z9/SUM($Z21:$AC21)</f>
        <v>0.29799281385913451</v>
      </c>
      <c r="AG108" s="7">
        <f>AA9/SUM($Z21:$AC21)</f>
        <v>0.7005143565401537</v>
      </c>
      <c r="AH108" s="7">
        <f>AB9/SUM($Z21:$AC21)</f>
        <v>1.4928296007117692E-3</v>
      </c>
      <c r="AI108" s="7">
        <f>AC9/SUM($Z21:$AC21)</f>
        <v>0</v>
      </c>
      <c r="AJ108" s="7"/>
      <c r="AK108" s="7"/>
      <c r="AL108" s="15">
        <v>4</v>
      </c>
      <c r="AM108" s="1" t="s">
        <v>60</v>
      </c>
      <c r="AN108" s="15">
        <v>0.01</v>
      </c>
      <c r="AO108" s="15">
        <v>0.21</v>
      </c>
      <c r="AP108" s="15">
        <v>0.5</v>
      </c>
      <c r="AQ108" s="15">
        <v>7.0000000000000007E-2</v>
      </c>
      <c r="AR108" s="15">
        <v>0.03</v>
      </c>
      <c r="AS108" s="15">
        <v>0</v>
      </c>
      <c r="AT108" s="15">
        <v>0</v>
      </c>
      <c r="AU108" s="7"/>
      <c r="AV108" s="2">
        <v>2</v>
      </c>
      <c r="AW108" s="2" t="s">
        <v>88</v>
      </c>
      <c r="AX108" s="2">
        <v>3.0566640000000002E-3</v>
      </c>
      <c r="AY108" s="2">
        <v>0.32117537800000001</v>
      </c>
      <c r="AZ108" s="2">
        <v>0.65523377299999996</v>
      </c>
      <c r="BA108" s="2">
        <v>2.6041953999999999E-2</v>
      </c>
      <c r="BB108" s="2">
        <v>5.7677005000000003E-2</v>
      </c>
      <c r="BC108" s="2">
        <v>0</v>
      </c>
      <c r="BD108" s="2">
        <v>3.8803299999999998E-4</v>
      </c>
    </row>
    <row r="109" spans="23:56" x14ac:dyDescent="0.45">
      <c r="W109" t="s">
        <v>89</v>
      </c>
      <c r="X109">
        <v>0.29799281399999999</v>
      </c>
      <c r="Y109">
        <v>0</v>
      </c>
      <c r="Z109">
        <v>3.3078859000000002E-2</v>
      </c>
      <c r="AA109">
        <v>0.66892832800000002</v>
      </c>
      <c r="AD109">
        <v>3</v>
      </c>
      <c r="AE109" s="9" t="s">
        <v>61</v>
      </c>
      <c r="AF109">
        <f>Z21/SUM($Z21:$AC21)</f>
        <v>0.29799281385913451</v>
      </c>
      <c r="AG109">
        <f t="shared" ref="AG109:AI109" si="39">AA21/SUM($Z21:$AC21)</f>
        <v>4.6907400867266177E-2</v>
      </c>
      <c r="AH109">
        <f t="shared" si="39"/>
        <v>5.4111923702570533E-4</v>
      </c>
      <c r="AI109">
        <f t="shared" si="39"/>
        <v>0.65455866603657364</v>
      </c>
      <c r="AJ109" s="7"/>
      <c r="AK109" s="7"/>
      <c r="AL109" s="15">
        <v>3</v>
      </c>
      <c r="AM109" s="9" t="s">
        <v>61</v>
      </c>
      <c r="AN109" s="15">
        <v>2.6748589999999999E-3</v>
      </c>
      <c r="AO109" s="15">
        <v>0.26910329799999999</v>
      </c>
      <c r="AP109" s="15">
        <v>0.67355657199999996</v>
      </c>
      <c r="AQ109" s="15">
        <v>2.1005429999999999E-2</v>
      </c>
      <c r="AR109" s="15">
        <v>3.3233723999999999E-2</v>
      </c>
      <c r="AS109" s="15">
        <v>0</v>
      </c>
      <c r="AT109" s="15">
        <v>4.26117E-4</v>
      </c>
      <c r="AU109" s="7"/>
      <c r="AV109" s="2">
        <v>1</v>
      </c>
      <c r="AW109" s="2" t="s">
        <v>89</v>
      </c>
      <c r="AX109" s="2">
        <v>2.5602060000000002E-3</v>
      </c>
      <c r="AY109" s="2">
        <v>0.31343494500000002</v>
      </c>
      <c r="AZ109" s="2">
        <v>0.47261746900000001</v>
      </c>
      <c r="BA109" s="2">
        <v>2.1265395999999999E-2</v>
      </c>
      <c r="BB109" s="2">
        <v>5.7721705999999998E-2</v>
      </c>
      <c r="BC109" s="2">
        <v>0.13201132700000001</v>
      </c>
      <c r="BD109" s="2">
        <v>3.8895100000000001E-4</v>
      </c>
    </row>
    <row r="110" spans="23:56" s="15" customFormat="1" x14ac:dyDescent="0.45">
      <c r="X110" s="15">
        <v>0</v>
      </c>
      <c r="Y110" s="15">
        <v>0</v>
      </c>
      <c r="Z110" s="15">
        <v>0</v>
      </c>
      <c r="AA110" s="15">
        <v>0</v>
      </c>
      <c r="AE110" s="9"/>
      <c r="AF110" s="15">
        <v>0</v>
      </c>
      <c r="AG110" s="15">
        <v>0</v>
      </c>
      <c r="AH110" s="15">
        <v>0</v>
      </c>
      <c r="AI110" s="15">
        <v>0</v>
      </c>
      <c r="AJ110" s="7"/>
      <c r="AK110" s="7"/>
      <c r="AM110" s="1"/>
      <c r="AN110" s="15">
        <v>0</v>
      </c>
      <c r="AO110" s="15">
        <v>0</v>
      </c>
      <c r="AP110" s="15">
        <v>0</v>
      </c>
      <c r="AQ110" s="15">
        <v>0</v>
      </c>
      <c r="AR110" s="15">
        <v>0</v>
      </c>
      <c r="AS110" s="15">
        <v>0</v>
      </c>
      <c r="AT110" s="15">
        <v>0</v>
      </c>
      <c r="AU110" s="7"/>
      <c r="AV110" s="2">
        <v>0</v>
      </c>
      <c r="AW110" s="2"/>
      <c r="AX110" s="2">
        <v>0</v>
      </c>
      <c r="AY110" s="2">
        <v>0</v>
      </c>
      <c r="AZ110" s="2">
        <v>0</v>
      </c>
      <c r="BA110" s="2">
        <v>0</v>
      </c>
      <c r="BB110" s="2">
        <v>0</v>
      </c>
      <c r="BC110" s="2">
        <v>0</v>
      </c>
      <c r="BD110" s="2">
        <v>0</v>
      </c>
    </row>
    <row r="111" spans="23:56" x14ac:dyDescent="0.45">
      <c r="W111" t="s">
        <v>90</v>
      </c>
      <c r="X111">
        <v>0.32959561799999998</v>
      </c>
      <c r="Y111">
        <v>3.287884E-3</v>
      </c>
      <c r="Z111">
        <v>2.1899724999999998E-2</v>
      </c>
      <c r="AA111">
        <v>0.64521677200000005</v>
      </c>
      <c r="AD111">
        <v>4</v>
      </c>
      <c r="AE111" s="1" t="s">
        <v>62</v>
      </c>
      <c r="AF111" s="7">
        <f>Z10/SUM($Z22:$AC22)</f>
        <v>0.3295956184146116</v>
      </c>
      <c r="AG111" s="7">
        <f>AA10/SUM($Z22:$AC22)</f>
        <v>0.66602399914809185</v>
      </c>
      <c r="AH111" s="7">
        <f>AB10/SUM($Z22:$AC22)</f>
        <v>4.3803824372965153E-3</v>
      </c>
      <c r="AI111" s="7">
        <f>AC10/SUM($Z22:$AC22)</f>
        <v>0</v>
      </c>
      <c r="AJ111" s="7"/>
      <c r="AK111" s="7"/>
      <c r="AL111" s="15">
        <v>4</v>
      </c>
      <c r="AM111" s="1" t="s">
        <v>62</v>
      </c>
      <c r="AN111" s="15">
        <v>0.02</v>
      </c>
      <c r="AO111" s="15">
        <v>0.12</v>
      </c>
      <c r="AP111" s="15">
        <v>0.56999999999999995</v>
      </c>
      <c r="AQ111" s="15">
        <v>0.09</v>
      </c>
      <c r="AR111" s="15">
        <v>0.03</v>
      </c>
      <c r="AS111" s="15">
        <v>0</v>
      </c>
      <c r="AT111" s="15">
        <v>0</v>
      </c>
      <c r="AU111" s="7"/>
      <c r="AV111" s="2">
        <v>2</v>
      </c>
      <c r="AW111" s="2" t="s">
        <v>90</v>
      </c>
      <c r="AX111" s="2">
        <v>8.3071050000000004E-3</v>
      </c>
      <c r="AY111" s="2">
        <v>0.233166497</v>
      </c>
      <c r="AZ111" s="2">
        <v>0.89413451099999997</v>
      </c>
      <c r="BA111" s="2">
        <v>5.0629021000000003E-2</v>
      </c>
      <c r="BB111" s="2">
        <v>4.5091476999999998E-2</v>
      </c>
      <c r="BC111" s="2">
        <v>0</v>
      </c>
      <c r="BD111" s="2">
        <v>3.2221399999999997E-4</v>
      </c>
    </row>
    <row r="112" spans="23:56" x14ac:dyDescent="0.45">
      <c r="W112" t="s">
        <v>91</v>
      </c>
      <c r="X112">
        <v>0.32959561799999998</v>
      </c>
      <c r="Y112">
        <v>0</v>
      </c>
      <c r="Z112">
        <v>2.5187609E-2</v>
      </c>
      <c r="AA112">
        <v>0.64521677200000005</v>
      </c>
      <c r="AD112">
        <v>3</v>
      </c>
      <c r="AE112" s="9" t="s">
        <v>63</v>
      </c>
      <c r="AF112">
        <f>Z22/SUM($Z22:$AC22)</f>
        <v>0.3295956184146116</v>
      </c>
      <c r="AG112">
        <f t="shared" ref="AG112:AI112" si="40">AA22/SUM($Z22:$AC22)</f>
        <v>3.9912414223092475E-2</v>
      </c>
      <c r="AH112">
        <f t="shared" si="40"/>
        <v>1.793764147491102E-3</v>
      </c>
      <c r="AI112">
        <f t="shared" si="40"/>
        <v>0.62869820321480485</v>
      </c>
      <c r="AJ112" s="7"/>
      <c r="AK112" s="7"/>
      <c r="AL112" s="15">
        <v>3</v>
      </c>
      <c r="AM112" s="9" t="s">
        <v>63</v>
      </c>
      <c r="AN112" s="15">
        <v>6.7322129999999999E-3</v>
      </c>
      <c r="AO112" s="15">
        <v>0.16174253799999999</v>
      </c>
      <c r="AP112" s="15">
        <v>0.76908179499999996</v>
      </c>
      <c r="AQ112" s="15">
        <v>3.3922770999999997E-2</v>
      </c>
      <c r="AR112" s="15">
        <v>2.8215219999999999E-2</v>
      </c>
      <c r="AS112" s="15">
        <v>0</v>
      </c>
      <c r="AT112" s="15">
        <v>3.05462E-4</v>
      </c>
      <c r="AU112" s="7"/>
      <c r="AV112" s="2">
        <v>1</v>
      </c>
      <c r="AW112" s="2" t="s">
        <v>91</v>
      </c>
      <c r="AX112" s="2">
        <v>7.2251659999999999E-3</v>
      </c>
      <c r="AY112" s="2">
        <v>0.225814338</v>
      </c>
      <c r="AZ112" s="2">
        <v>0.63081115600000004</v>
      </c>
      <c r="BA112" s="2">
        <v>4.5458038999999999E-2</v>
      </c>
      <c r="BB112" s="2">
        <v>4.5170762000000003E-2</v>
      </c>
      <c r="BC112" s="2">
        <v>4.5196159999999999E-2</v>
      </c>
      <c r="BD112" s="2">
        <v>3.2437900000000002E-4</v>
      </c>
    </row>
    <row r="113" spans="23:56" s="15" customFormat="1" x14ac:dyDescent="0.45">
      <c r="X113" s="15">
        <v>0</v>
      </c>
      <c r="Y113" s="15">
        <v>0</v>
      </c>
      <c r="Z113" s="15">
        <v>0</v>
      </c>
      <c r="AA113" s="15">
        <v>0</v>
      </c>
      <c r="AE113" s="9"/>
      <c r="AF113" s="15">
        <v>0</v>
      </c>
      <c r="AG113" s="15">
        <v>0</v>
      </c>
      <c r="AH113" s="15">
        <v>0</v>
      </c>
      <c r="AI113" s="15">
        <v>0</v>
      </c>
      <c r="AJ113" s="7"/>
      <c r="AK113" s="7"/>
      <c r="AM113" s="1"/>
      <c r="AN113" s="15">
        <v>0</v>
      </c>
      <c r="AO113" s="15">
        <v>0</v>
      </c>
      <c r="AP113" s="15">
        <v>0</v>
      </c>
      <c r="AQ113" s="15">
        <v>0</v>
      </c>
      <c r="AR113" s="15">
        <v>0</v>
      </c>
      <c r="AS113" s="15">
        <v>0</v>
      </c>
      <c r="AT113" s="15">
        <v>0</v>
      </c>
      <c r="AU113" s="7"/>
      <c r="AV113" s="2">
        <v>0</v>
      </c>
      <c r="AW113" s="2"/>
      <c r="AX113" s="2">
        <v>0</v>
      </c>
      <c r="AY113" s="2">
        <v>0</v>
      </c>
      <c r="AZ113" s="2">
        <v>0</v>
      </c>
      <c r="BA113" s="2">
        <v>0</v>
      </c>
      <c r="BB113" s="2">
        <v>0</v>
      </c>
      <c r="BC113" s="2">
        <v>0</v>
      </c>
      <c r="BD113" s="2">
        <v>0</v>
      </c>
    </row>
    <row r="114" spans="23:56" x14ac:dyDescent="0.45">
      <c r="W114" t="s">
        <v>92</v>
      </c>
      <c r="X114">
        <v>0.322900258</v>
      </c>
      <c r="Y114">
        <v>6.0070829999999999E-3</v>
      </c>
      <c r="Z114">
        <v>1.4777917999999999E-2</v>
      </c>
      <c r="AA114">
        <v>0.65631474099999998</v>
      </c>
      <c r="AD114">
        <v>4</v>
      </c>
      <c r="AE114" s="1" t="s">
        <v>64</v>
      </c>
      <c r="AF114" s="7">
        <f>Z11/SUM($Z23:$AC23)</f>
        <v>0.32290025824035562</v>
      </c>
      <c r="AG114" s="7">
        <f>AA11/SUM($Z23:$AC23)</f>
        <v>0.67503760132903312</v>
      </c>
      <c r="AH114" s="7">
        <f>AB11/SUM($Z23:$AC23)</f>
        <v>2.06214043061121E-3</v>
      </c>
      <c r="AI114" s="7">
        <f>AC11/SUM($Z23:$AC23)</f>
        <v>0</v>
      </c>
      <c r="AJ114" s="7"/>
      <c r="AK114" s="7"/>
      <c r="AL114" s="15">
        <v>4</v>
      </c>
      <c r="AM114" s="1" t="s">
        <v>64</v>
      </c>
      <c r="AN114" s="15">
        <v>0</v>
      </c>
      <c r="AO114" s="15">
        <v>0.15</v>
      </c>
      <c r="AP114" s="15">
        <v>0.56999999999999995</v>
      </c>
      <c r="AQ114" s="15">
        <v>0.03</v>
      </c>
      <c r="AR114" s="15">
        <v>0.02</v>
      </c>
      <c r="AS114" s="15">
        <v>0</v>
      </c>
      <c r="AT114" s="15">
        <v>0</v>
      </c>
      <c r="AU114" s="7"/>
      <c r="AV114" s="2">
        <v>2</v>
      </c>
      <c r="AW114" s="2" t="s">
        <v>92</v>
      </c>
      <c r="AX114" s="2">
        <v>1.9692469999999999E-3</v>
      </c>
      <c r="AY114" s="2">
        <v>0.247754155</v>
      </c>
      <c r="AZ114" s="2">
        <v>0.82684850700000001</v>
      </c>
      <c r="BA114" s="2">
        <v>1.6349977000000002E-2</v>
      </c>
      <c r="BB114" s="2">
        <v>5.2353987999999997E-2</v>
      </c>
      <c r="BC114" s="2">
        <v>0</v>
      </c>
      <c r="BD114" s="2">
        <v>6.1567499999999999E-4</v>
      </c>
    </row>
    <row r="115" spans="23:56" x14ac:dyDescent="0.45">
      <c r="W115" t="s">
        <v>93</v>
      </c>
      <c r="X115">
        <v>0.322900258</v>
      </c>
      <c r="Y115">
        <v>0</v>
      </c>
      <c r="Z115">
        <v>2.0785001000000001E-2</v>
      </c>
      <c r="AA115">
        <v>0.65631474099999998</v>
      </c>
      <c r="AD115">
        <v>3</v>
      </c>
      <c r="AE115" s="9" t="s">
        <v>65</v>
      </c>
      <c r="AF115">
        <f>Z23/SUM($Z23:$AC23)</f>
        <v>0.32290025824035562</v>
      </c>
      <c r="AG115">
        <f t="shared" ref="AG115:AI115" si="41">AA23/SUM($Z23:$AC23)</f>
        <v>3.0089776546987551E-2</v>
      </c>
      <c r="AH115">
        <f t="shared" si="41"/>
        <v>6.566510459716236E-4</v>
      </c>
      <c r="AI115">
        <f t="shared" si="41"/>
        <v>0.64635331416668518</v>
      </c>
      <c r="AL115" s="15">
        <v>3</v>
      </c>
      <c r="AM115" s="9" t="s">
        <v>65</v>
      </c>
      <c r="AN115" s="15">
        <v>1.642847E-3</v>
      </c>
      <c r="AO115" s="15">
        <v>0.195741947</v>
      </c>
      <c r="AP115" s="15">
        <v>0.76539736400000002</v>
      </c>
      <c r="AQ115" s="15">
        <v>1.2030778000000001E-2</v>
      </c>
      <c r="AR115" s="15">
        <v>2.4568298999999998E-2</v>
      </c>
      <c r="AS115" s="15">
        <v>0</v>
      </c>
      <c r="AT115" s="15">
        <v>6.1876399999999995E-4</v>
      </c>
      <c r="AV115" s="2">
        <v>1</v>
      </c>
      <c r="AW115" s="2" t="s">
        <v>93</v>
      </c>
      <c r="AX115" s="2">
        <v>1.7423580000000001E-3</v>
      </c>
      <c r="AY115" s="2">
        <v>0.244481008</v>
      </c>
      <c r="AZ115" s="2">
        <v>0.59765651799999997</v>
      </c>
      <c r="BA115" s="2">
        <v>1.265351E-2</v>
      </c>
      <c r="BB115" s="2">
        <v>5.1991669999999997E-2</v>
      </c>
      <c r="BC115" s="2">
        <v>9.0856972999999994E-2</v>
      </c>
      <c r="BD115" s="2">
        <v>6.1796300000000002E-4</v>
      </c>
    </row>
    <row r="116" spans="23:56" x14ac:dyDescent="0.45">
      <c r="AV116" s="2"/>
      <c r="AW116" s="2"/>
      <c r="AX116" s="2"/>
      <c r="AY116" s="2"/>
      <c r="AZ116" s="2"/>
      <c r="BA116" s="2"/>
      <c r="BB116" s="2"/>
      <c r="BC116" s="2"/>
      <c r="BD116" s="2"/>
    </row>
    <row r="157" spans="17:48" x14ac:dyDescent="0.45">
      <c r="Q157" s="15" t="s">
        <v>134</v>
      </c>
      <c r="R157" s="15"/>
      <c r="S157" s="15"/>
      <c r="T157" s="15"/>
      <c r="AM157" s="22" t="s">
        <v>97</v>
      </c>
      <c r="AV157" s="22" t="s">
        <v>109</v>
      </c>
    </row>
    <row r="158" spans="17:48" x14ac:dyDescent="0.45">
      <c r="Q158" t="s">
        <v>133</v>
      </c>
      <c r="AM158" s="23" t="s">
        <v>120</v>
      </c>
      <c r="AV158" t="s">
        <v>110</v>
      </c>
    </row>
    <row r="159" spans="17:48" x14ac:dyDescent="0.45">
      <c r="S159" s="15"/>
      <c r="W159" t="s">
        <v>132</v>
      </c>
      <c r="AM159" s="23" t="s">
        <v>98</v>
      </c>
      <c r="AV159" t="s">
        <v>111</v>
      </c>
    </row>
    <row r="160" spans="17:48" x14ac:dyDescent="0.45">
      <c r="Q160" s="15" t="s">
        <v>135</v>
      </c>
      <c r="S160" s="15" t="s">
        <v>137</v>
      </c>
      <c r="W160" t="s">
        <v>124</v>
      </c>
      <c r="AM160" s="24"/>
    </row>
    <row r="161" spans="17:48" x14ac:dyDescent="0.45">
      <c r="Q161" t="s">
        <v>124</v>
      </c>
      <c r="AM161" s="22" t="s">
        <v>122</v>
      </c>
      <c r="AV161" s="22" t="s">
        <v>112</v>
      </c>
    </row>
    <row r="162" spans="17:48" x14ac:dyDescent="0.45">
      <c r="W162" t="s">
        <v>125</v>
      </c>
      <c r="AM162" s="28" t="s">
        <v>123</v>
      </c>
      <c r="AV162" t="s">
        <v>113</v>
      </c>
    </row>
    <row r="163" spans="17:48" x14ac:dyDescent="0.45">
      <c r="Q163" s="15" t="s">
        <v>16</v>
      </c>
      <c r="W163" t="s">
        <v>126</v>
      </c>
      <c r="AM163" s="28"/>
      <c r="AV163" t="s">
        <v>114</v>
      </c>
    </row>
    <row r="164" spans="17:48" x14ac:dyDescent="0.45">
      <c r="Q164" s="15" t="s">
        <v>131</v>
      </c>
      <c r="AM164" s="22" t="s">
        <v>99</v>
      </c>
      <c r="AN164" s="15"/>
      <c r="AO164" s="15"/>
      <c r="AP164" s="15"/>
      <c r="AQ164" s="15"/>
      <c r="AR164" s="15"/>
    </row>
    <row r="165" spans="17:48" x14ac:dyDescent="0.45">
      <c r="Q165" s="15" t="s">
        <v>138</v>
      </c>
      <c r="W165" t="s">
        <v>129</v>
      </c>
      <c r="AM165" s="28" t="s">
        <v>100</v>
      </c>
      <c r="AN165" s="15"/>
      <c r="AO165" s="15"/>
      <c r="AP165" s="15"/>
      <c r="AQ165" s="15"/>
      <c r="AR165" s="15"/>
      <c r="AV165" s="22" t="s">
        <v>115</v>
      </c>
    </row>
    <row r="166" spans="17:48" x14ac:dyDescent="0.45">
      <c r="W166" t="s">
        <v>130</v>
      </c>
      <c r="AM166" s="28" t="s">
        <v>101</v>
      </c>
      <c r="AN166" s="15"/>
      <c r="AO166" s="15"/>
      <c r="AP166" s="15"/>
      <c r="AQ166" s="15"/>
      <c r="AR166" s="15"/>
      <c r="AV166" s="15" t="s">
        <v>117</v>
      </c>
    </row>
    <row r="167" spans="17:48" x14ac:dyDescent="0.45">
      <c r="Q167" s="15" t="s">
        <v>17</v>
      </c>
      <c r="AM167" s="28" t="s">
        <v>102</v>
      </c>
      <c r="AN167" s="15"/>
      <c r="AO167" s="15"/>
      <c r="AP167" s="15"/>
      <c r="AQ167" s="15"/>
      <c r="AR167" s="15"/>
      <c r="AV167" s="15" t="s">
        <v>116</v>
      </c>
    </row>
    <row r="168" spans="17:48" x14ac:dyDescent="0.45">
      <c r="Q168" t="s">
        <v>136</v>
      </c>
      <c r="W168" t="s">
        <v>128</v>
      </c>
      <c r="AM168" s="28"/>
      <c r="AN168" s="15"/>
      <c r="AO168" s="15"/>
      <c r="AP168" s="15"/>
      <c r="AQ168" s="15"/>
      <c r="AR168" s="15"/>
      <c r="AV168" s="15"/>
    </row>
    <row r="169" spans="17:48" x14ac:dyDescent="0.45">
      <c r="W169" t="s">
        <v>127</v>
      </c>
      <c r="AM169" s="22" t="s">
        <v>103</v>
      </c>
      <c r="AN169" s="15"/>
      <c r="AO169" s="15"/>
      <c r="AP169" s="15"/>
      <c r="AQ169" s="15"/>
      <c r="AR169" s="15"/>
      <c r="AV169" s="15"/>
    </row>
    <row r="170" spans="17:48" x14ac:dyDescent="0.45">
      <c r="AM170" s="7" t="s">
        <v>104</v>
      </c>
      <c r="AN170" s="15"/>
      <c r="AO170" s="15"/>
      <c r="AP170" s="15"/>
      <c r="AQ170" s="15"/>
      <c r="AR170" s="15"/>
      <c r="AV170" s="22" t="s">
        <v>103</v>
      </c>
    </row>
    <row r="171" spans="17:48" x14ac:dyDescent="0.45">
      <c r="V171" t="s">
        <v>140</v>
      </c>
      <c r="W171" t="s">
        <v>139</v>
      </c>
      <c r="AM171" s="7" t="s">
        <v>105</v>
      </c>
      <c r="AN171" s="15"/>
      <c r="AO171" s="15"/>
      <c r="AP171" s="15"/>
      <c r="AQ171" s="15"/>
      <c r="AR171" s="15"/>
      <c r="AV171" t="s">
        <v>118</v>
      </c>
    </row>
    <row r="172" spans="17:48" x14ac:dyDescent="0.45">
      <c r="W172" t="s">
        <v>141</v>
      </c>
      <c r="AM172" s="7" t="s">
        <v>121</v>
      </c>
      <c r="AN172" s="15"/>
      <c r="AO172" s="15"/>
      <c r="AP172" s="15"/>
      <c r="AQ172" s="15"/>
      <c r="AR172" s="15"/>
      <c r="AV172" t="s">
        <v>119</v>
      </c>
    </row>
    <row r="173" spans="17:48" x14ac:dyDescent="0.45">
      <c r="AM173" s="24"/>
      <c r="AN173" s="15"/>
      <c r="AO173" s="15"/>
      <c r="AP173" s="15"/>
      <c r="AQ173" s="15"/>
      <c r="AR173" s="15"/>
      <c r="AV173" s="15"/>
    </row>
    <row r="174" spans="17:48" x14ac:dyDescent="0.45">
      <c r="AM174" s="22" t="s">
        <v>106</v>
      </c>
      <c r="AN174" s="15"/>
      <c r="AO174" s="15"/>
      <c r="AP174" s="15"/>
      <c r="AQ174" s="15"/>
      <c r="AR174" s="15"/>
      <c r="AV174" s="15" t="s">
        <v>96</v>
      </c>
    </row>
    <row r="175" spans="17:48" x14ac:dyDescent="0.45">
      <c r="W175" t="s">
        <v>142</v>
      </c>
      <c r="AM175" s="23" t="s">
        <v>107</v>
      </c>
      <c r="AN175" s="15"/>
      <c r="AO175" s="15"/>
      <c r="AP175" s="15"/>
      <c r="AQ175" s="15"/>
      <c r="AR175" s="15"/>
      <c r="AV175" s="25" t="s">
        <v>94</v>
      </c>
    </row>
    <row r="176" spans="17:48" x14ac:dyDescent="0.45">
      <c r="W176" t="s">
        <v>144</v>
      </c>
      <c r="AM176" s="23" t="s">
        <v>108</v>
      </c>
      <c r="AN176" s="15"/>
      <c r="AO176" s="15"/>
      <c r="AP176" s="15"/>
      <c r="AQ176" s="15"/>
      <c r="AR176" s="15"/>
      <c r="AV176" s="25" t="s">
        <v>95</v>
      </c>
    </row>
    <row r="177" spans="23:48" x14ac:dyDescent="0.45">
      <c r="W177" t="s">
        <v>143</v>
      </c>
      <c r="AM177" s="23"/>
      <c r="AV177" s="25"/>
    </row>
    <row r="178" spans="23:48" x14ac:dyDescent="0.45">
      <c r="AV178" s="25"/>
    </row>
    <row r="179" spans="23:48" x14ac:dyDescent="0.45">
      <c r="W179" t="s">
        <v>145</v>
      </c>
      <c r="AV179" s="25"/>
    </row>
    <row r="180" spans="23:48" x14ac:dyDescent="0.45">
      <c r="AV180" s="25"/>
    </row>
    <row r="181" spans="23:48" x14ac:dyDescent="0.45">
      <c r="AV181" s="25"/>
    </row>
  </sheetData>
  <phoneticPr fontId="19"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6E18F-8534-4864-B53E-F2B3012AB389}">
  <dimension ref="A1:L48"/>
  <sheetViews>
    <sheetView topLeftCell="A25" zoomScale="54" workbookViewId="0">
      <selection activeCell="T42" sqref="T42"/>
    </sheetView>
  </sheetViews>
  <sheetFormatPr defaultRowHeight="14.25" x14ac:dyDescent="0.45"/>
  <cols>
    <col min="1" max="1" width="9.06640625" style="15"/>
  </cols>
  <sheetData>
    <row r="1" spans="2:12" x14ac:dyDescent="0.45">
      <c r="B1" s="1"/>
      <c r="C1" s="15"/>
      <c r="D1" s="15"/>
      <c r="G1" s="21" t="s">
        <v>0</v>
      </c>
      <c r="H1" s="15" t="s">
        <v>16</v>
      </c>
      <c r="I1" s="21" t="s">
        <v>151</v>
      </c>
      <c r="J1" s="21" t="s">
        <v>150</v>
      </c>
      <c r="K1" s="21" t="s">
        <v>149</v>
      </c>
      <c r="L1" s="15" t="s">
        <v>148</v>
      </c>
    </row>
    <row r="2" spans="2:12" x14ac:dyDescent="0.45">
      <c r="B2" s="15"/>
      <c r="C2" s="15"/>
      <c r="D2" s="15"/>
      <c r="G2" s="2">
        <v>35</v>
      </c>
      <c r="H2" s="15">
        <v>479840</v>
      </c>
      <c r="I2" s="2">
        <v>1.04894</v>
      </c>
      <c r="J2" s="2">
        <v>1.3193299999999999</v>
      </c>
      <c r="K2" s="2">
        <v>1.1633</v>
      </c>
      <c r="L2" s="2">
        <v>1.0454600000000001</v>
      </c>
    </row>
    <row r="3" spans="2:12" x14ac:dyDescent="0.45">
      <c r="B3" s="15" t="s">
        <v>0</v>
      </c>
      <c r="C3" s="15" t="s">
        <v>148</v>
      </c>
      <c r="D3" s="15" t="s">
        <v>16</v>
      </c>
      <c r="G3" s="2">
        <v>15</v>
      </c>
      <c r="H3" s="15">
        <v>1942319</v>
      </c>
      <c r="I3" s="2">
        <v>4.7538600000000004</v>
      </c>
      <c r="J3" s="2">
        <v>5.6230399999999996</v>
      </c>
      <c r="K3" s="2">
        <v>4.88795</v>
      </c>
      <c r="L3" s="2">
        <v>4.1235799999999996</v>
      </c>
    </row>
    <row r="4" spans="2:12" s="15" customFormat="1" x14ac:dyDescent="0.45">
      <c r="B4" s="1">
        <v>35</v>
      </c>
      <c r="C4" s="15">
        <v>1.0454600000000001</v>
      </c>
      <c r="D4" s="15">
        <v>479840</v>
      </c>
      <c r="G4" s="2">
        <v>25</v>
      </c>
      <c r="H4" s="15">
        <v>7315343</v>
      </c>
      <c r="I4" s="2">
        <v>30.443899999999999</v>
      </c>
      <c r="J4" s="2">
        <v>37.357700000000001</v>
      </c>
      <c r="K4" s="2">
        <v>32.657200000000003</v>
      </c>
      <c r="L4" s="2">
        <v>27.1905</v>
      </c>
    </row>
    <row r="5" spans="2:12" s="15" customFormat="1" x14ac:dyDescent="0.45">
      <c r="B5" s="1">
        <v>50</v>
      </c>
      <c r="C5" s="15">
        <v>57.2059</v>
      </c>
      <c r="D5" s="15">
        <v>8728578</v>
      </c>
      <c r="G5" s="2">
        <v>1</v>
      </c>
      <c r="H5" s="15">
        <v>8153733</v>
      </c>
      <c r="I5" s="2">
        <v>159.78</v>
      </c>
      <c r="J5" s="2">
        <v>195.839</v>
      </c>
      <c r="K5" s="2">
        <v>163.83799999999999</v>
      </c>
      <c r="L5" s="2">
        <v>129.58099999999999</v>
      </c>
    </row>
    <row r="6" spans="2:12" s="15" customFormat="1" x14ac:dyDescent="0.45">
      <c r="B6" s="1">
        <v>6</v>
      </c>
      <c r="C6" s="15">
        <v>4181.9399999999996</v>
      </c>
      <c r="D6" s="15">
        <v>81770938</v>
      </c>
      <c r="G6" s="2">
        <v>50</v>
      </c>
      <c r="H6" s="15">
        <v>8728578</v>
      </c>
      <c r="I6" s="2">
        <v>65.621899999999997</v>
      </c>
      <c r="J6" s="2">
        <v>77.509100000000004</v>
      </c>
      <c r="K6" s="2">
        <v>65.569699999999997</v>
      </c>
      <c r="L6" s="2">
        <v>57.2059</v>
      </c>
    </row>
    <row r="7" spans="2:12" s="15" customFormat="1" x14ac:dyDescent="0.45">
      <c r="B7" s="1">
        <v>15</v>
      </c>
      <c r="C7" s="15">
        <v>4.1235799999999996</v>
      </c>
      <c r="D7" s="15">
        <v>1942319</v>
      </c>
      <c r="G7" s="2">
        <v>37</v>
      </c>
      <c r="H7" s="15">
        <v>22089913</v>
      </c>
      <c r="I7" s="2">
        <v>421.96800000000002</v>
      </c>
      <c r="J7" s="2">
        <v>489.613</v>
      </c>
      <c r="K7" s="2">
        <v>443.48899999999998</v>
      </c>
      <c r="L7" s="2">
        <v>357.02100000000002</v>
      </c>
    </row>
    <row r="8" spans="2:12" s="15" customFormat="1" x14ac:dyDescent="0.45">
      <c r="B8" s="1">
        <v>37</v>
      </c>
      <c r="C8" s="15">
        <v>357.02100000000002</v>
      </c>
      <c r="D8" s="15">
        <v>22089913</v>
      </c>
      <c r="G8" s="2">
        <v>17</v>
      </c>
      <c r="H8" s="15">
        <v>49613834</v>
      </c>
      <c r="I8" s="2">
        <v>1012.94</v>
      </c>
      <c r="J8" s="2">
        <v>1078.56</v>
      </c>
      <c r="K8" s="2">
        <v>928.48299999999995</v>
      </c>
      <c r="L8" s="2">
        <v>760.83399999999995</v>
      </c>
    </row>
    <row r="9" spans="2:12" s="15" customFormat="1" x14ac:dyDescent="0.45">
      <c r="B9" s="1">
        <v>1</v>
      </c>
      <c r="C9" s="15">
        <v>129.58099999999999</v>
      </c>
      <c r="D9" s="15">
        <v>8153733</v>
      </c>
      <c r="G9" s="2">
        <v>8</v>
      </c>
      <c r="H9" s="15">
        <v>55202836</v>
      </c>
      <c r="I9" s="2">
        <v>1974.23</v>
      </c>
      <c r="J9" s="2">
        <v>2262.8200000000002</v>
      </c>
      <c r="K9" s="2">
        <v>2005.06</v>
      </c>
      <c r="L9" s="29">
        <v>1566.49</v>
      </c>
    </row>
    <row r="10" spans="2:12" s="15" customFormat="1" x14ac:dyDescent="0.45">
      <c r="B10" s="1">
        <v>17</v>
      </c>
      <c r="C10" s="15">
        <v>760.83399999999995</v>
      </c>
      <c r="D10" s="15">
        <v>49613834</v>
      </c>
      <c r="G10" s="2">
        <v>6</v>
      </c>
      <c r="H10" s="15">
        <v>81770938</v>
      </c>
      <c r="I10" s="2">
        <v>5718.25</v>
      </c>
      <c r="J10" s="2">
        <v>5961.88</v>
      </c>
      <c r="K10" s="2">
        <v>5327.16</v>
      </c>
      <c r="L10" s="29">
        <v>4181.9399999999996</v>
      </c>
    </row>
    <row r="11" spans="2:12" s="15" customFormat="1" x14ac:dyDescent="0.45">
      <c r="B11" s="1">
        <v>25</v>
      </c>
      <c r="C11" s="15">
        <v>27.1905</v>
      </c>
      <c r="D11" s="15">
        <v>7315343</v>
      </c>
    </row>
    <row r="12" spans="2:12" x14ac:dyDescent="0.45">
      <c r="B12" s="1">
        <v>8</v>
      </c>
      <c r="C12" s="15">
        <v>1566.49</v>
      </c>
      <c r="D12" s="15">
        <v>55202836</v>
      </c>
    </row>
    <row r="13" spans="2:12" x14ac:dyDescent="0.45">
      <c r="B13" s="1"/>
      <c r="C13" s="15"/>
      <c r="D13" s="15"/>
      <c r="L13" s="15"/>
    </row>
    <row r="14" spans="2:12" x14ac:dyDescent="0.45">
      <c r="B14" s="1"/>
      <c r="C14" s="15"/>
      <c r="D14" s="15"/>
      <c r="L14" s="15"/>
    </row>
    <row r="15" spans="2:12" x14ac:dyDescent="0.45">
      <c r="B15" s="18" t="s">
        <v>0</v>
      </c>
      <c r="C15" s="15" t="s">
        <v>149</v>
      </c>
      <c r="D15" s="15" t="s">
        <v>16</v>
      </c>
      <c r="L15" s="15"/>
    </row>
    <row r="16" spans="2:12" x14ac:dyDescent="0.45">
      <c r="B16" s="18">
        <v>35</v>
      </c>
      <c r="C16" s="15">
        <v>1.1633</v>
      </c>
      <c r="D16" s="15">
        <v>479840</v>
      </c>
      <c r="L16" s="15"/>
    </row>
    <row r="17" spans="2:12" x14ac:dyDescent="0.45">
      <c r="B17" s="18">
        <v>50</v>
      </c>
      <c r="C17" s="15">
        <v>65.569699999999997</v>
      </c>
      <c r="D17" s="15">
        <v>8728578</v>
      </c>
      <c r="L17" s="15"/>
    </row>
    <row r="18" spans="2:12" x14ac:dyDescent="0.45">
      <c r="B18" s="18">
        <v>6</v>
      </c>
      <c r="C18" s="15">
        <v>5327.16</v>
      </c>
      <c r="D18" s="15">
        <v>81770938</v>
      </c>
      <c r="L18" s="15"/>
    </row>
    <row r="19" spans="2:12" x14ac:dyDescent="0.45">
      <c r="B19" s="18">
        <v>15</v>
      </c>
      <c r="C19" s="15">
        <v>4.88795</v>
      </c>
      <c r="D19" s="15">
        <v>1942319</v>
      </c>
      <c r="L19" s="15"/>
    </row>
    <row r="20" spans="2:12" x14ac:dyDescent="0.45">
      <c r="B20" s="18">
        <v>37</v>
      </c>
      <c r="C20" s="15">
        <v>443.48899999999998</v>
      </c>
      <c r="D20" s="15">
        <v>22089913</v>
      </c>
      <c r="L20" s="15"/>
    </row>
    <row r="21" spans="2:12" x14ac:dyDescent="0.45">
      <c r="B21" s="18">
        <v>1</v>
      </c>
      <c r="C21" s="15">
        <v>163.83799999999999</v>
      </c>
      <c r="D21" s="15">
        <v>8153733</v>
      </c>
      <c r="L21" s="15"/>
    </row>
    <row r="22" spans="2:12" x14ac:dyDescent="0.45">
      <c r="B22" s="18">
        <v>17</v>
      </c>
      <c r="C22" s="15">
        <v>928.48299999999995</v>
      </c>
      <c r="D22" s="15">
        <v>49613834</v>
      </c>
    </row>
    <row r="23" spans="2:12" x14ac:dyDescent="0.45">
      <c r="B23" s="18">
        <v>25</v>
      </c>
      <c r="C23" s="15">
        <v>32.657200000000003</v>
      </c>
      <c r="D23" s="15">
        <v>7315343</v>
      </c>
    </row>
    <row r="24" spans="2:12" x14ac:dyDescent="0.45">
      <c r="B24" s="18">
        <v>8</v>
      </c>
      <c r="C24" s="15">
        <v>2005.06</v>
      </c>
      <c r="D24" s="15">
        <v>55202836</v>
      </c>
    </row>
    <row r="25" spans="2:12" x14ac:dyDescent="0.45">
      <c r="B25" s="15"/>
      <c r="C25" s="15"/>
      <c r="D25" s="15"/>
    </row>
    <row r="26" spans="2:12" x14ac:dyDescent="0.45">
      <c r="B26" s="15"/>
      <c r="C26" s="15"/>
      <c r="D26" s="15"/>
    </row>
    <row r="27" spans="2:12" x14ac:dyDescent="0.45">
      <c r="B27" s="19" t="s">
        <v>0</v>
      </c>
      <c r="C27" s="15" t="s">
        <v>150</v>
      </c>
      <c r="D27" s="15" t="s">
        <v>16</v>
      </c>
    </row>
    <row r="28" spans="2:12" x14ac:dyDescent="0.45">
      <c r="B28" s="19">
        <v>35</v>
      </c>
      <c r="C28" s="15">
        <v>1.3193299999999999</v>
      </c>
      <c r="D28" s="15">
        <v>479840</v>
      </c>
    </row>
    <row r="29" spans="2:12" x14ac:dyDescent="0.45">
      <c r="B29" s="19">
        <v>50</v>
      </c>
      <c r="C29" s="15">
        <v>77.509100000000004</v>
      </c>
      <c r="D29" s="15">
        <v>8728578</v>
      </c>
    </row>
    <row r="30" spans="2:12" x14ac:dyDescent="0.45">
      <c r="B30" s="19">
        <v>6</v>
      </c>
      <c r="C30" s="15">
        <v>5961.88</v>
      </c>
      <c r="D30" s="15">
        <v>81770938</v>
      </c>
    </row>
    <row r="31" spans="2:12" x14ac:dyDescent="0.45">
      <c r="B31" s="19">
        <v>15</v>
      </c>
      <c r="C31" s="15">
        <v>5.6230399999999996</v>
      </c>
      <c r="D31" s="15">
        <v>1942319</v>
      </c>
    </row>
    <row r="32" spans="2:12" x14ac:dyDescent="0.45">
      <c r="B32" s="19">
        <v>37</v>
      </c>
      <c r="C32" s="15">
        <v>489.613</v>
      </c>
      <c r="D32" s="15">
        <v>22089913</v>
      </c>
    </row>
    <row r="33" spans="2:4" x14ac:dyDescent="0.45">
      <c r="B33" s="19">
        <v>1</v>
      </c>
      <c r="C33" s="15">
        <v>195.839</v>
      </c>
      <c r="D33" s="15">
        <v>8153733</v>
      </c>
    </row>
    <row r="34" spans="2:4" x14ac:dyDescent="0.45">
      <c r="B34" s="19">
        <v>17</v>
      </c>
      <c r="C34" s="15">
        <v>1078.56</v>
      </c>
      <c r="D34" s="15">
        <v>49613834</v>
      </c>
    </row>
    <row r="35" spans="2:4" x14ac:dyDescent="0.45">
      <c r="B35" s="19">
        <v>25</v>
      </c>
      <c r="C35" s="15">
        <v>37.357700000000001</v>
      </c>
      <c r="D35" s="15">
        <v>7315343</v>
      </c>
    </row>
    <row r="36" spans="2:4" x14ac:dyDescent="0.45">
      <c r="B36" s="19">
        <v>8</v>
      </c>
      <c r="C36" s="15">
        <v>2262.8200000000002</v>
      </c>
      <c r="D36" s="15">
        <v>55202836</v>
      </c>
    </row>
    <row r="37" spans="2:4" x14ac:dyDescent="0.45">
      <c r="B37" s="15"/>
      <c r="C37" s="15"/>
      <c r="D37" s="15"/>
    </row>
    <row r="38" spans="2:4" x14ac:dyDescent="0.45">
      <c r="B38" s="15"/>
      <c r="C38" s="15"/>
      <c r="D38" s="15"/>
    </row>
    <row r="39" spans="2:4" x14ac:dyDescent="0.45">
      <c r="B39" s="19" t="s">
        <v>0</v>
      </c>
      <c r="C39" s="15" t="s">
        <v>151</v>
      </c>
      <c r="D39" s="15" t="s">
        <v>16</v>
      </c>
    </row>
    <row r="40" spans="2:4" x14ac:dyDescent="0.45">
      <c r="B40" s="19">
        <v>35</v>
      </c>
      <c r="C40" s="15">
        <v>1.04894</v>
      </c>
      <c r="D40" s="15">
        <v>479840</v>
      </c>
    </row>
    <row r="41" spans="2:4" x14ac:dyDescent="0.45">
      <c r="B41" s="19">
        <v>50</v>
      </c>
      <c r="C41" s="15">
        <v>65.621899999999997</v>
      </c>
      <c r="D41" s="15">
        <v>8728578</v>
      </c>
    </row>
    <row r="42" spans="2:4" x14ac:dyDescent="0.45">
      <c r="B42" s="19">
        <v>6</v>
      </c>
      <c r="C42" s="15">
        <v>5718.25</v>
      </c>
      <c r="D42" s="15">
        <v>81770938</v>
      </c>
    </row>
    <row r="43" spans="2:4" x14ac:dyDescent="0.45">
      <c r="B43" s="19">
        <v>15</v>
      </c>
      <c r="C43" s="15">
        <v>4.7538600000000004</v>
      </c>
      <c r="D43" s="15">
        <v>1942319</v>
      </c>
    </row>
    <row r="44" spans="2:4" x14ac:dyDescent="0.45">
      <c r="B44" s="19">
        <v>37</v>
      </c>
      <c r="C44" s="15">
        <v>421.96800000000002</v>
      </c>
      <c r="D44" s="15">
        <v>22089913</v>
      </c>
    </row>
    <row r="45" spans="2:4" x14ac:dyDescent="0.45">
      <c r="B45" s="19">
        <v>1</v>
      </c>
      <c r="C45" s="15">
        <v>159.78</v>
      </c>
      <c r="D45" s="15">
        <v>8153733</v>
      </c>
    </row>
    <row r="46" spans="2:4" x14ac:dyDescent="0.45">
      <c r="B46" s="19">
        <v>17</v>
      </c>
      <c r="C46" s="15">
        <v>1012.94</v>
      </c>
      <c r="D46" s="15">
        <v>49613834</v>
      </c>
    </row>
    <row r="47" spans="2:4" x14ac:dyDescent="0.45">
      <c r="B47" s="19">
        <v>25</v>
      </c>
      <c r="C47" s="15">
        <v>30.443899999999999</v>
      </c>
      <c r="D47" s="15">
        <v>7315343</v>
      </c>
    </row>
    <row r="48" spans="2:4" x14ac:dyDescent="0.45">
      <c r="B48" s="19">
        <v>8</v>
      </c>
      <c r="C48" s="15">
        <v>1974.23</v>
      </c>
      <c r="D48" s="15">
        <v>55202836</v>
      </c>
    </row>
  </sheetData>
  <sortState xmlns:xlrd2="http://schemas.microsoft.com/office/spreadsheetml/2017/richdata2" ref="L13:L21">
    <sortCondition ref="L13:L21"/>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28EBB-68B1-4C04-965A-2253E2B5F806}">
  <dimension ref="A1:U119"/>
  <sheetViews>
    <sheetView topLeftCell="B36" zoomScale="55" workbookViewId="0">
      <selection activeCell="A75" sqref="A75"/>
    </sheetView>
  </sheetViews>
  <sheetFormatPr defaultRowHeight="14.25" x14ac:dyDescent="0.45"/>
  <cols>
    <col min="1" max="1" width="21.19921875" bestFit="1" customWidth="1"/>
    <col min="2" max="2" width="9.1328125" bestFit="1" customWidth="1"/>
    <col min="3" max="3" width="12.19921875" bestFit="1" customWidth="1"/>
    <col min="4" max="5" width="9.1328125" bestFit="1" customWidth="1"/>
    <col min="7" max="7" width="16.59765625" customWidth="1"/>
    <col min="8" max="8" width="15.1328125" customWidth="1"/>
    <col min="13" max="13" width="12.19921875" bestFit="1" customWidth="1"/>
    <col min="14" max="14" width="11.73046875" bestFit="1" customWidth="1"/>
    <col min="17" max="17" width="9.73046875" bestFit="1" customWidth="1"/>
  </cols>
  <sheetData>
    <row r="1" spans="1:21" x14ac:dyDescent="0.45">
      <c r="A1" s="15" t="s">
        <v>0</v>
      </c>
      <c r="B1" s="15" t="s">
        <v>198</v>
      </c>
      <c r="C1" s="15" t="s">
        <v>196</v>
      </c>
      <c r="D1" s="15" t="s">
        <v>194</v>
      </c>
      <c r="E1" s="15" t="s">
        <v>192</v>
      </c>
      <c r="I1" s="15" t="s">
        <v>0</v>
      </c>
      <c r="J1" s="15" t="s">
        <v>211</v>
      </c>
      <c r="K1" s="15" t="s">
        <v>212</v>
      </c>
      <c r="L1" s="15" t="s">
        <v>213</v>
      </c>
      <c r="M1" s="15" t="s">
        <v>214</v>
      </c>
      <c r="P1" s="15" t="s">
        <v>0</v>
      </c>
      <c r="Q1" s="15" t="s">
        <v>211</v>
      </c>
      <c r="R1" s="15" t="s">
        <v>212</v>
      </c>
      <c r="S1" s="15" t="s">
        <v>213</v>
      </c>
      <c r="T1" s="15" t="s">
        <v>214</v>
      </c>
      <c r="U1" s="15"/>
    </row>
    <row r="2" spans="1:21" x14ac:dyDescent="0.45">
      <c r="A2" s="1">
        <v>35</v>
      </c>
      <c r="B2">
        <f>A58/A58</f>
        <v>1</v>
      </c>
      <c r="C2" s="15">
        <f>A46/A58</f>
        <v>1.3284589930302459</v>
      </c>
      <c r="D2">
        <f>A34/A58</f>
        <v>1.4126551261447273</v>
      </c>
      <c r="E2" s="15">
        <f>A22/A58</f>
        <v>1.004019273013274</v>
      </c>
      <c r="I2" s="1">
        <v>35</v>
      </c>
      <c r="J2">
        <f>A58/G58</f>
        <v>2165.6339195684582</v>
      </c>
      <c r="K2">
        <f>A46/G46</f>
        <v>2767.4744418261448</v>
      </c>
      <c r="L2">
        <f>A34/G34</f>
        <v>2801.1873824682239</v>
      </c>
      <c r="M2">
        <f>A22/G22</f>
        <v>732.61374024799227</v>
      </c>
      <c r="P2" s="1">
        <v>35</v>
      </c>
      <c r="Q2">
        <f>J2/$J2</f>
        <v>1</v>
      </c>
      <c r="R2" s="15">
        <f t="shared" ref="R2:T2" si="0">K2/$J2</f>
        <v>1.2779050128553648</v>
      </c>
      <c r="S2" s="15">
        <f t="shared" si="0"/>
        <v>1.2934722517767043</v>
      </c>
      <c r="T2" s="15">
        <f t="shared" si="0"/>
        <v>0.33829066566983712</v>
      </c>
    </row>
    <row r="3" spans="1:21" x14ac:dyDescent="0.45">
      <c r="A3" s="1">
        <v>50</v>
      </c>
      <c r="B3" s="15">
        <f>A59/A59</f>
        <v>1</v>
      </c>
      <c r="C3" s="15">
        <f t="shared" ref="C3:C10" si="1">A47/A59</f>
        <v>1.2673287907287241</v>
      </c>
      <c r="D3" s="15">
        <f t="shared" ref="D3:D10" si="2">A35/A59</f>
        <v>1.4091817113386431</v>
      </c>
      <c r="E3" s="15">
        <f t="shared" ref="E3:E9" si="3">A23/A59</f>
        <v>1.0289058560849584</v>
      </c>
      <c r="I3" s="1">
        <v>50</v>
      </c>
      <c r="J3" s="15">
        <f t="shared" ref="J3:J10" si="4">A59/G59</f>
        <v>6837.2694602508527</v>
      </c>
      <c r="K3" s="15">
        <f t="shared" ref="K3:K10" si="5">A47/G47</f>
        <v>8591.8543262315434</v>
      </c>
      <c r="L3" s="15">
        <f t="shared" ref="L3:L10" si="6">A35/G35</f>
        <v>8756.7015260064654</v>
      </c>
      <c r="M3" s="15">
        <f t="shared" ref="M3:M10" si="7">A23/G23</f>
        <v>2349.233599918296</v>
      </c>
      <c r="P3" s="1">
        <v>50</v>
      </c>
      <c r="Q3" s="15">
        <f t="shared" ref="Q3:Q10" si="8">J3/$J3</f>
        <v>1</v>
      </c>
      <c r="R3" s="15">
        <f t="shared" ref="R3:R10" si="9">K3/$J3</f>
        <v>1.25662069868405</v>
      </c>
      <c r="S3" s="15">
        <f t="shared" ref="S3:S10" si="10">L3/$J3</f>
        <v>1.2807307912777788</v>
      </c>
      <c r="T3" s="15">
        <f t="shared" ref="T3:T10" si="11">M3/$J3</f>
        <v>0.34359236732964815</v>
      </c>
    </row>
    <row r="4" spans="1:21" x14ac:dyDescent="0.45">
      <c r="A4" s="1">
        <v>6</v>
      </c>
      <c r="B4" s="15">
        <f>A60/A60</f>
        <v>1</v>
      </c>
      <c r="C4" s="15">
        <f t="shared" si="1"/>
        <v>1.2567938187644849</v>
      </c>
      <c r="D4" s="15">
        <f t="shared" si="2"/>
        <v>1.3562178365684474</v>
      </c>
      <c r="E4" s="15">
        <f t="shared" si="3"/>
        <v>1.0264860335326464</v>
      </c>
      <c r="I4" s="1">
        <v>6</v>
      </c>
      <c r="J4" s="15">
        <f t="shared" si="4"/>
        <v>64904.233226202079</v>
      </c>
      <c r="K4" s="15">
        <f t="shared" si="5"/>
        <v>77252.636613044582</v>
      </c>
      <c r="L4" s="15">
        <f t="shared" si="6"/>
        <v>72067.027295630818</v>
      </c>
      <c r="M4" s="15">
        <f t="shared" si="7"/>
        <v>19520.481393020757</v>
      </c>
      <c r="P4" s="1">
        <v>6</v>
      </c>
      <c r="Q4" s="15">
        <f t="shared" si="8"/>
        <v>1</v>
      </c>
      <c r="R4" s="15">
        <f t="shared" si="9"/>
        <v>1.1902557471683897</v>
      </c>
      <c r="S4" s="15">
        <f t="shared" si="10"/>
        <v>1.1103594282435354</v>
      </c>
      <c r="T4" s="15">
        <f t="shared" si="11"/>
        <v>0.30075821595470703</v>
      </c>
    </row>
    <row r="5" spans="1:21" x14ac:dyDescent="0.45">
      <c r="A5" s="1">
        <v>15</v>
      </c>
      <c r="B5" s="15">
        <f>A61/A61</f>
        <v>1</v>
      </c>
      <c r="C5" s="15">
        <f t="shared" si="1"/>
        <v>1.2938578563546335</v>
      </c>
      <c r="D5" s="15">
        <f t="shared" si="2"/>
        <v>1.4048458569577607</v>
      </c>
      <c r="E5" s="15">
        <f t="shared" si="3"/>
        <v>1.0067749051582588</v>
      </c>
      <c r="I5" s="1">
        <v>15</v>
      </c>
      <c r="J5" s="15">
        <f t="shared" si="4"/>
        <v>1884.7601878431931</v>
      </c>
      <c r="K5" s="15">
        <f t="shared" si="5"/>
        <v>2366.0379097558302</v>
      </c>
      <c r="L5" s="15">
        <f t="shared" si="6"/>
        <v>2373.9942674437116</v>
      </c>
      <c r="M5" s="15">
        <f t="shared" si="7"/>
        <v>729.09038498812504</v>
      </c>
      <c r="P5" s="1">
        <v>15</v>
      </c>
      <c r="Q5" s="15">
        <f t="shared" si="8"/>
        <v>1</v>
      </c>
      <c r="R5" s="15">
        <f t="shared" si="9"/>
        <v>1.2553522326165976</v>
      </c>
      <c r="S5" s="15">
        <f t="shared" si="10"/>
        <v>1.2595736490807188</v>
      </c>
      <c r="T5" s="15">
        <f t="shared" si="11"/>
        <v>0.38683456372370245</v>
      </c>
    </row>
    <row r="6" spans="1:21" x14ac:dyDescent="0.45">
      <c r="A6" s="1">
        <v>37</v>
      </c>
      <c r="B6" s="15">
        <f>A62/A62</f>
        <v>1</v>
      </c>
      <c r="C6" s="15">
        <f t="shared" si="1"/>
        <v>1.3019184654177396</v>
      </c>
      <c r="D6" s="15">
        <f t="shared" si="2"/>
        <v>1.3863336138054012</v>
      </c>
      <c r="E6" s="15">
        <f t="shared" si="3"/>
        <v>1.0075850598233269</v>
      </c>
      <c r="I6" s="1">
        <v>37</v>
      </c>
      <c r="J6" s="15">
        <f t="shared" si="4"/>
        <v>17168.301621167124</v>
      </c>
      <c r="K6" s="15">
        <f t="shared" si="5"/>
        <v>21631.977115338337</v>
      </c>
      <c r="L6" s="15">
        <f t="shared" si="6"/>
        <v>20860.70336401651</v>
      </c>
      <c r="M6" s="15">
        <f t="shared" si="7"/>
        <v>5713.8127359577966</v>
      </c>
      <c r="P6" s="1">
        <v>37</v>
      </c>
      <c r="Q6" s="15">
        <f t="shared" si="8"/>
        <v>1</v>
      </c>
      <c r="R6" s="15">
        <f t="shared" si="9"/>
        <v>1.2599951697416514</v>
      </c>
      <c r="S6" s="15">
        <f t="shared" si="10"/>
        <v>1.2150708802958676</v>
      </c>
      <c r="T6" s="15">
        <f t="shared" si="11"/>
        <v>0.33281176333208923</v>
      </c>
    </row>
    <row r="7" spans="1:21" x14ac:dyDescent="0.45">
      <c r="A7" s="1">
        <v>1</v>
      </c>
      <c r="B7" s="15">
        <f>A63/A63</f>
        <v>1</v>
      </c>
      <c r="C7" s="15">
        <f t="shared" si="1"/>
        <v>1.288222361020118</v>
      </c>
      <c r="D7" s="15">
        <f t="shared" si="2"/>
        <v>1.3769331861129575</v>
      </c>
      <c r="E7" s="15">
        <f t="shared" si="3"/>
        <v>1.0122854337940572</v>
      </c>
      <c r="I7" s="1">
        <v>1</v>
      </c>
      <c r="J7" s="15">
        <f t="shared" si="4"/>
        <v>18611.498880266634</v>
      </c>
      <c r="K7" s="15">
        <f t="shared" si="5"/>
        <v>23004.393345507666</v>
      </c>
      <c r="L7" s="15">
        <f t="shared" si="6"/>
        <v>22258.133933360336</v>
      </c>
      <c r="M7" s="15">
        <f t="shared" si="7"/>
        <v>6048.94957096697</v>
      </c>
      <c r="P7" s="1">
        <v>1</v>
      </c>
      <c r="Q7" s="15">
        <f t="shared" si="8"/>
        <v>1</v>
      </c>
      <c r="R7" s="15">
        <f t="shared" si="9"/>
        <v>1.2360312027258977</v>
      </c>
      <c r="S7" s="15">
        <f t="shared" si="10"/>
        <v>1.1959345175019809</v>
      </c>
      <c r="T7" s="15">
        <f t="shared" si="11"/>
        <v>0.32501141417366114</v>
      </c>
    </row>
    <row r="8" spans="1:21" x14ac:dyDescent="0.45">
      <c r="A8" s="1">
        <v>17</v>
      </c>
      <c r="B8" s="15">
        <f>A64/A64</f>
        <v>1</v>
      </c>
      <c r="C8" s="15">
        <f t="shared" si="1"/>
        <v>1.278274407724503</v>
      </c>
      <c r="D8" s="15">
        <f t="shared" si="2"/>
        <v>1.3915868526312907</v>
      </c>
      <c r="E8" s="15">
        <f t="shared" si="3"/>
        <v>1.0242841331030803</v>
      </c>
      <c r="I8" s="1">
        <v>17</v>
      </c>
      <c r="J8" s="15">
        <f t="shared" si="4"/>
        <v>17199.32790871237</v>
      </c>
      <c r="K8" s="15">
        <f t="shared" si="5"/>
        <v>21324.266432902321</v>
      </c>
      <c r="L8" s="15">
        <f t="shared" si="6"/>
        <v>20679.218394686435</v>
      </c>
      <c r="M8" s="15">
        <f t="shared" si="7"/>
        <v>5257.5876900233425</v>
      </c>
      <c r="P8" s="1">
        <v>17</v>
      </c>
      <c r="Q8" s="15">
        <f t="shared" si="8"/>
        <v>1</v>
      </c>
      <c r="R8" s="15">
        <f t="shared" si="9"/>
        <v>1.2398313786494211</v>
      </c>
      <c r="S8" s="15">
        <f t="shared" si="10"/>
        <v>1.202327120248188</v>
      </c>
      <c r="T8" s="15">
        <f t="shared" si="11"/>
        <v>0.30568564759789807</v>
      </c>
    </row>
    <row r="9" spans="1:21" x14ac:dyDescent="0.45">
      <c r="A9" s="15">
        <v>25</v>
      </c>
      <c r="B9" s="15">
        <f>A65/A65</f>
        <v>1</v>
      </c>
      <c r="C9" s="15">
        <f t="shared" si="1"/>
        <v>1.3045109440865279</v>
      </c>
      <c r="D9" s="15">
        <f t="shared" si="2"/>
        <v>1.3930475298691782</v>
      </c>
      <c r="E9" s="15">
        <f t="shared" si="3"/>
        <v>1.0095138049107653</v>
      </c>
      <c r="I9" s="15">
        <v>25</v>
      </c>
      <c r="J9" s="15">
        <f t="shared" si="4"/>
        <v>3998.0521914226051</v>
      </c>
      <c r="K9" s="15">
        <f t="shared" si="5"/>
        <v>5163.9894150561959</v>
      </c>
      <c r="L9" s="15">
        <f t="shared" si="6"/>
        <v>4967.8896391447088</v>
      </c>
      <c r="M9" s="15">
        <f t="shared" si="7"/>
        <v>1336.1299706355596</v>
      </c>
      <c r="P9" s="15">
        <v>25</v>
      </c>
      <c r="Q9" s="15">
        <f t="shared" si="8"/>
        <v>1</v>
      </c>
      <c r="R9" s="15">
        <f t="shared" si="9"/>
        <v>1.2916263139673325</v>
      </c>
      <c r="S9" s="15">
        <f t="shared" si="10"/>
        <v>1.2425774855572889</v>
      </c>
      <c r="T9" s="15">
        <f t="shared" si="11"/>
        <v>0.33419522974264421</v>
      </c>
    </row>
    <row r="10" spans="1:21" x14ac:dyDescent="0.45">
      <c r="A10" s="1">
        <v>8</v>
      </c>
      <c r="B10" s="15">
        <f>A66/A66</f>
        <v>1</v>
      </c>
      <c r="C10" s="15">
        <f t="shared" si="1"/>
        <v>1.2976403034121411</v>
      </c>
      <c r="D10" s="15">
        <f t="shared" si="2"/>
        <v>1.3786321872227179</v>
      </c>
      <c r="E10" s="15">
        <f>A30/A66</f>
        <v>1.0119277683738326</v>
      </c>
      <c r="I10" s="1">
        <v>8</v>
      </c>
      <c r="J10" s="15">
        <f t="shared" si="4"/>
        <v>26114.742080256896</v>
      </c>
      <c r="K10" s="15">
        <f t="shared" si="5"/>
        <v>33268.628117417022</v>
      </c>
      <c r="L10" s="15">
        <f t="shared" si="6"/>
        <v>32933.667919631327</v>
      </c>
      <c r="M10" s="15">
        <f t="shared" si="7"/>
        <v>8550.6700374484917</v>
      </c>
      <c r="P10" s="1">
        <v>8</v>
      </c>
      <c r="Q10" s="15">
        <f t="shared" si="8"/>
        <v>1</v>
      </c>
      <c r="R10" s="15">
        <f t="shared" si="9"/>
        <v>1.2739405204606085</v>
      </c>
      <c r="S10" s="15">
        <f t="shared" si="10"/>
        <v>1.2611140411962802</v>
      </c>
      <c r="T10" s="15">
        <f t="shared" si="11"/>
        <v>0.32742693805553286</v>
      </c>
    </row>
    <row r="11" spans="1:21" s="15" customFormat="1" x14ac:dyDescent="0.45">
      <c r="A11" s="1"/>
      <c r="R11" s="15">
        <f>GEOMEAN(R2:R10)</f>
        <v>1.2531910762344831</v>
      </c>
      <c r="S11" s="15">
        <f t="shared" ref="S11:T11" si="12">GEOMEAN(S2:S10)</f>
        <v>1.2278511892774899</v>
      </c>
      <c r="T11" s="15">
        <f t="shared" si="12"/>
        <v>0.3319422904324914</v>
      </c>
    </row>
    <row r="12" spans="1:21" s="15" customFormat="1" x14ac:dyDescent="0.45">
      <c r="A12" s="1"/>
    </row>
    <row r="13" spans="1:21" s="15" customFormat="1" x14ac:dyDescent="0.45">
      <c r="A13" s="1"/>
      <c r="C13" s="15">
        <f>GEOMEAN(C2:C10)</f>
        <v>1.2906210919300163</v>
      </c>
      <c r="D13" s="15">
        <f>GEOMEAN(D2:D10)</f>
        <v>1.3898340621719663</v>
      </c>
      <c r="E13" s="15">
        <f>GEOMEAN(E2:E10)</f>
        <v>1.014604236636117</v>
      </c>
      <c r="P13" s="15" t="s">
        <v>0</v>
      </c>
      <c r="Q13" s="15" t="s">
        <v>216</v>
      </c>
      <c r="R13" s="15" t="s">
        <v>217</v>
      </c>
      <c r="S13" s="15" t="s">
        <v>218</v>
      </c>
      <c r="T13" s="15" t="s">
        <v>219</v>
      </c>
    </row>
    <row r="14" spans="1:21" s="15" customFormat="1" x14ac:dyDescent="0.45">
      <c r="A14" s="1"/>
      <c r="P14" s="1">
        <v>35</v>
      </c>
      <c r="Q14" s="15">
        <f>M58/M58</f>
        <v>1</v>
      </c>
      <c r="R14" s="15">
        <f>M46/M58</f>
        <v>1.2099104048227276</v>
      </c>
      <c r="S14" s="15">
        <f>M34/M58</f>
        <v>1.0154581926176272</v>
      </c>
      <c r="T14" s="15">
        <f>M22/M58</f>
        <v>0.33581859412287457</v>
      </c>
    </row>
    <row r="15" spans="1:21" s="15" customFormat="1" x14ac:dyDescent="0.45">
      <c r="P15" s="1">
        <v>50</v>
      </c>
      <c r="Q15" s="15">
        <f t="shared" ref="Q15:Q22" si="13">M59/M59</f>
        <v>1</v>
      </c>
      <c r="R15" s="15">
        <f t="shared" ref="R15:R22" si="14">M47/M59</f>
        <v>1.171166931295391</v>
      </c>
      <c r="S15" s="15">
        <f t="shared" ref="S15:S22" si="15">M35/M59</f>
        <v>0.90812419930805255</v>
      </c>
      <c r="T15" s="15">
        <f t="shared" ref="T15:T22" si="16">M23/M59</f>
        <v>0.29111185427704733</v>
      </c>
    </row>
    <row r="16" spans="1:21" s="15" customFormat="1" x14ac:dyDescent="0.45">
      <c r="A16" s="1"/>
      <c r="B16"/>
      <c r="C16"/>
      <c r="D16"/>
      <c r="E16"/>
      <c r="F16"/>
      <c r="G16"/>
      <c r="H16"/>
      <c r="I16"/>
      <c r="J16"/>
      <c r="P16" s="1">
        <v>6</v>
      </c>
      <c r="Q16" s="15">
        <f t="shared" si="13"/>
        <v>1</v>
      </c>
      <c r="R16" s="15">
        <f t="shared" si="14"/>
        <v>0.98740732072636972</v>
      </c>
      <c r="S16" s="15">
        <f t="shared" si="15"/>
        <v>0.7627228108086479</v>
      </c>
      <c r="T16" s="15">
        <f t="shared" si="16"/>
        <v>0.21427875490639681</v>
      </c>
    </row>
    <row r="17" spans="1:20" s="15" customFormat="1" x14ac:dyDescent="0.45">
      <c r="A17"/>
      <c r="B17"/>
      <c r="C17"/>
      <c r="D17"/>
      <c r="E17"/>
      <c r="F17"/>
      <c r="G17"/>
      <c r="H17"/>
      <c r="I17"/>
      <c r="J17"/>
      <c r="P17" s="1">
        <v>15</v>
      </c>
      <c r="Q17" s="15">
        <f t="shared" si="13"/>
        <v>1</v>
      </c>
      <c r="R17" s="15">
        <f t="shared" si="14"/>
        <v>1.1476350861549798</v>
      </c>
      <c r="S17" s="15">
        <f t="shared" si="15"/>
        <v>0.92188183670474577</v>
      </c>
      <c r="T17" s="15">
        <f t="shared" si="16"/>
        <v>0.33328895870709302</v>
      </c>
    </row>
    <row r="18" spans="1:20" s="15" customFormat="1" x14ac:dyDescent="0.45">
      <c r="A18"/>
      <c r="B18"/>
      <c r="C18"/>
      <c r="D18"/>
      <c r="E18"/>
      <c r="F18"/>
      <c r="G18"/>
      <c r="H18"/>
      <c r="I18"/>
      <c r="J18"/>
      <c r="P18" s="1">
        <v>37</v>
      </c>
      <c r="Q18" s="15">
        <f t="shared" si="13"/>
        <v>1</v>
      </c>
      <c r="R18" s="15">
        <f t="shared" si="14"/>
        <v>1.1229450796344971</v>
      </c>
      <c r="S18" s="15">
        <f t="shared" si="15"/>
        <v>0.9211645035068875</v>
      </c>
      <c r="T18" s="15">
        <f t="shared" si="16"/>
        <v>0.27946742510611144</v>
      </c>
    </row>
    <row r="19" spans="1:20" s="15" customFormat="1" x14ac:dyDescent="0.45">
      <c r="A19"/>
      <c r="B19"/>
      <c r="C19"/>
      <c r="D19"/>
      <c r="E19"/>
      <c r="F19"/>
      <c r="G19"/>
      <c r="P19" s="1">
        <v>1</v>
      </c>
      <c r="Q19" s="15">
        <f t="shared" si="13"/>
        <v>1</v>
      </c>
      <c r="R19" s="15">
        <f t="shared" si="14"/>
        <v>1.176021785469006</v>
      </c>
      <c r="S19" s="15">
        <f t="shared" si="15"/>
        <v>0.89060833368160375</v>
      </c>
      <c r="T19" s="15">
        <f t="shared" si="16"/>
        <v>0.2603841449326611</v>
      </c>
    </row>
    <row r="20" spans="1:20" s="15" customFormat="1" x14ac:dyDescent="0.45">
      <c r="A20"/>
      <c r="B20"/>
      <c r="C20"/>
      <c r="D20"/>
      <c r="E20"/>
      <c r="F20"/>
      <c r="G20"/>
      <c r="H20" s="2"/>
      <c r="I20"/>
      <c r="J20"/>
      <c r="P20" s="1">
        <v>17</v>
      </c>
      <c r="Q20" s="15">
        <f t="shared" si="13"/>
        <v>1</v>
      </c>
      <c r="R20" s="15">
        <f t="shared" si="14"/>
        <v>1.0327593085268654</v>
      </c>
      <c r="S20" s="15">
        <f t="shared" si="15"/>
        <v>0.79195875002121496</v>
      </c>
      <c r="T20" s="15">
        <f t="shared" si="16"/>
        <v>0.2241613811859281</v>
      </c>
    </row>
    <row r="21" spans="1:20" s="15" customFormat="1" x14ac:dyDescent="0.45">
      <c r="A21" s="15" t="s">
        <v>192</v>
      </c>
      <c r="B21" s="15" t="s">
        <v>193</v>
      </c>
      <c r="C21" s="15" t="s">
        <v>203</v>
      </c>
      <c r="D21"/>
      <c r="E21"/>
      <c r="F21"/>
      <c r="G21" s="15" t="s">
        <v>14</v>
      </c>
      <c r="H21" s="15" t="s">
        <v>15</v>
      </c>
      <c r="I21" s="15" t="s">
        <v>14</v>
      </c>
      <c r="J21"/>
      <c r="L21" s="15" t="s">
        <v>5</v>
      </c>
      <c r="M21" s="15" t="s">
        <v>215</v>
      </c>
      <c r="N21" t="s">
        <v>275</v>
      </c>
      <c r="P21" s="15">
        <v>25</v>
      </c>
      <c r="Q21" s="15">
        <f t="shared" si="13"/>
        <v>1</v>
      </c>
      <c r="R21" s="15">
        <f t="shared" si="14"/>
        <v>1.214979641176529</v>
      </c>
      <c r="S21" s="15">
        <f t="shared" si="15"/>
        <v>0.95683313181324559</v>
      </c>
      <c r="T21" s="15">
        <f t="shared" si="16"/>
        <v>0.29566838656187494</v>
      </c>
    </row>
    <row r="22" spans="1:20" s="15" customFormat="1" x14ac:dyDescent="0.45">
      <c r="A22" s="15">
        <v>351488292</v>
      </c>
      <c r="B22" s="15">
        <v>444254</v>
      </c>
      <c r="C22">
        <f>A22-B22</f>
        <v>351044038</v>
      </c>
      <c r="D22"/>
      <c r="E22"/>
      <c r="F22"/>
      <c r="G22" s="15">
        <v>479773</v>
      </c>
      <c r="H22" s="15">
        <v>161653</v>
      </c>
      <c r="I22" s="15">
        <v>479773</v>
      </c>
      <c r="J22"/>
      <c r="L22" s="15">
        <v>1.0454600000000001</v>
      </c>
      <c r="M22" s="15">
        <f>L22/G22</f>
        <v>2.1790721862214006E-6</v>
      </c>
      <c r="N22" s="15">
        <f>I22/L22</f>
        <v>458910.9100300346</v>
      </c>
      <c r="P22" s="1">
        <v>8</v>
      </c>
      <c r="Q22" s="15">
        <f t="shared" si="13"/>
        <v>1</v>
      </c>
      <c r="R22" s="15">
        <f t="shared" si="14"/>
        <v>1.1252449880459703</v>
      </c>
      <c r="S22" s="15">
        <f t="shared" si="15"/>
        <v>0.92904248209542706</v>
      </c>
      <c r="T22" s="15">
        <f t="shared" si="16"/>
        <v>0.25674073074653553</v>
      </c>
    </row>
    <row r="23" spans="1:20" s="15" customFormat="1" x14ac:dyDescent="0.45">
      <c r="A23" s="15">
        <v>20426090463</v>
      </c>
      <c r="B23" s="15">
        <v>7166218</v>
      </c>
      <c r="C23" s="15">
        <f t="shared" ref="C23:C30" si="17">A23-B23</f>
        <v>20418924245</v>
      </c>
      <c r="D23"/>
      <c r="E23"/>
      <c r="F23"/>
      <c r="G23" s="15">
        <v>8694789</v>
      </c>
      <c r="H23" s="15">
        <v>2903534</v>
      </c>
      <c r="I23" s="15">
        <v>8694789</v>
      </c>
      <c r="J23"/>
      <c r="L23" s="15">
        <v>57.2059</v>
      </c>
      <c r="M23" s="15">
        <f t="shared" ref="M23:M70" si="18">L23/G23</f>
        <v>6.5793315973510113E-6</v>
      </c>
      <c r="N23" s="15">
        <f t="shared" ref="N23:N66" si="19">I23/L23</f>
        <v>151991.12329322676</v>
      </c>
      <c r="R23" s="15">
        <f>GEOMEAN(R14:R22)</f>
        <v>1.1295824026640993</v>
      </c>
      <c r="S23" s="15">
        <f t="shared" ref="S23:T23" si="20">GEOMEAN(S14:S22)</f>
        <v>0.89661352670394945</v>
      </c>
      <c r="T23" s="15">
        <f t="shared" si="20"/>
        <v>0.27379088416027686</v>
      </c>
    </row>
    <row r="24" spans="1:20" s="15" customFormat="1" x14ac:dyDescent="0.45">
      <c r="A24" s="10">
        <v>1592252833779</v>
      </c>
      <c r="B24" s="15">
        <v>71454512</v>
      </c>
      <c r="C24" s="15">
        <f t="shared" si="17"/>
        <v>1592181379267</v>
      </c>
      <c r="D24"/>
      <c r="E24"/>
      <c r="F24"/>
      <c r="G24" s="15">
        <v>81568318</v>
      </c>
      <c r="H24" s="15">
        <v>23899343</v>
      </c>
      <c r="I24" s="15">
        <v>81568318</v>
      </c>
      <c r="J24"/>
      <c r="L24" s="15">
        <v>4181.9399999999996</v>
      </c>
      <c r="M24" s="15">
        <f t="shared" si="18"/>
        <v>5.1269170463953906E-5</v>
      </c>
      <c r="N24" s="15">
        <f t="shared" si="19"/>
        <v>19504.899161633119</v>
      </c>
    </row>
    <row r="25" spans="1:20" s="15" customFormat="1" x14ac:dyDescent="0.45">
      <c r="A25" s="15">
        <v>1410596686</v>
      </c>
      <c r="B25" s="15">
        <v>1369784</v>
      </c>
      <c r="C25" s="15">
        <f t="shared" si="17"/>
        <v>1409226902</v>
      </c>
      <c r="D25"/>
      <c r="E25"/>
      <c r="F25"/>
      <c r="G25" s="15">
        <v>1934735</v>
      </c>
      <c r="H25" s="15">
        <v>743386</v>
      </c>
      <c r="I25" s="15">
        <v>1934735</v>
      </c>
      <c r="J25"/>
      <c r="L25" s="15">
        <v>4.1235799999999996</v>
      </c>
      <c r="M25" s="15">
        <f t="shared" si="18"/>
        <v>2.1313409846826567E-6</v>
      </c>
      <c r="N25" s="15">
        <f t="shared" si="19"/>
        <v>469188.18114356947</v>
      </c>
    </row>
    <row r="26" spans="1:20" x14ac:dyDescent="0.45">
      <c r="A26" s="10">
        <v>125292000000</v>
      </c>
      <c r="B26" s="15">
        <v>18357411</v>
      </c>
      <c r="C26" s="15">
        <f t="shared" si="17"/>
        <v>125273642589</v>
      </c>
      <c r="G26" s="15">
        <v>21927915</v>
      </c>
      <c r="H26" s="15">
        <v>7242930</v>
      </c>
      <c r="I26" s="15">
        <v>21927915</v>
      </c>
      <c r="L26" s="15">
        <v>357.02100000000002</v>
      </c>
      <c r="M26" s="15">
        <f t="shared" si="18"/>
        <v>1.6281575334453824E-5</v>
      </c>
      <c r="N26" s="15">
        <f t="shared" si="19"/>
        <v>61419.118203130907</v>
      </c>
      <c r="P26" s="15" t="s">
        <v>0</v>
      </c>
      <c r="Q26" t="s">
        <v>252</v>
      </c>
      <c r="R26" t="s">
        <v>255</v>
      </c>
      <c r="S26" t="s">
        <v>254</v>
      </c>
      <c r="T26" t="s">
        <v>253</v>
      </c>
    </row>
    <row r="27" spans="1:20" x14ac:dyDescent="0.45">
      <c r="A27" s="15">
        <v>49088592831</v>
      </c>
      <c r="B27" s="15">
        <v>6995528</v>
      </c>
      <c r="C27" s="15">
        <f t="shared" si="17"/>
        <v>49081597303</v>
      </c>
      <c r="G27" s="15">
        <v>8115226</v>
      </c>
      <c r="H27" s="15">
        <v>2605531</v>
      </c>
      <c r="I27" s="15">
        <v>8115226</v>
      </c>
      <c r="L27" s="15">
        <v>129.58099999999999</v>
      </c>
      <c r="M27" s="15">
        <f t="shared" si="18"/>
        <v>1.5967639102102638E-5</v>
      </c>
      <c r="N27" s="15">
        <f t="shared" si="19"/>
        <v>62626.665946396468</v>
      </c>
      <c r="P27" s="1">
        <v>35</v>
      </c>
      <c r="Q27">
        <f>I58/$I58</f>
        <v>1</v>
      </c>
      <c r="R27">
        <f>I46/$I58</f>
        <v>1.0395600452821785</v>
      </c>
      <c r="S27">
        <f>I34/$I58</f>
        <v>1.0921418099261999</v>
      </c>
      <c r="T27">
        <f>I22/$I58</f>
        <v>2.9679189374771888</v>
      </c>
    </row>
    <row r="28" spans="1:20" x14ac:dyDescent="0.45">
      <c r="A28" s="10">
        <v>260459679661</v>
      </c>
      <c r="B28" s="15">
        <v>45109524</v>
      </c>
      <c r="C28" s="15">
        <f t="shared" si="17"/>
        <v>260414570137</v>
      </c>
      <c r="G28" s="15">
        <v>49539769</v>
      </c>
      <c r="H28" s="15">
        <v>14784566</v>
      </c>
      <c r="I28" s="15">
        <v>49539769</v>
      </c>
      <c r="L28" s="15">
        <v>760.83399999999995</v>
      </c>
      <c r="M28" s="15">
        <f t="shared" si="18"/>
        <v>1.5358044967872173E-5</v>
      </c>
      <c r="N28" s="15">
        <f t="shared" si="19"/>
        <v>65112.454227860486</v>
      </c>
      <c r="P28" s="1">
        <v>50</v>
      </c>
      <c r="Q28" s="15">
        <f t="shared" ref="Q28:Q35" si="21">I59/$I59</f>
        <v>1</v>
      </c>
      <c r="R28" s="15">
        <f t="shared" ref="R28:R35" si="22">I47/$I59</f>
        <v>1.0085213398568778</v>
      </c>
      <c r="S28" s="15">
        <f t="shared" ref="S28:S35" si="23">I35/$I59</f>
        <v>1.1002950197931212</v>
      </c>
      <c r="T28" s="15">
        <f t="shared" ref="T28:T35" si="24">I23/$I59</f>
        <v>2.9945538781360921</v>
      </c>
    </row>
    <row r="29" spans="1:20" x14ac:dyDescent="0.45">
      <c r="A29" s="15">
        <v>9731434079</v>
      </c>
      <c r="B29" s="15">
        <v>5612494</v>
      </c>
      <c r="C29" s="15">
        <f t="shared" si="17"/>
        <v>9725821585</v>
      </c>
      <c r="G29" s="15">
        <v>7283299</v>
      </c>
      <c r="H29" s="15">
        <v>2411105</v>
      </c>
      <c r="I29" s="15">
        <v>7283299</v>
      </c>
      <c r="L29" s="15">
        <v>27.1905</v>
      </c>
      <c r="M29" s="15">
        <f t="shared" si="18"/>
        <v>3.7332670263846096E-6</v>
      </c>
      <c r="N29" s="15">
        <f t="shared" si="19"/>
        <v>267861.90029605926</v>
      </c>
      <c r="P29" s="1">
        <v>6</v>
      </c>
      <c r="Q29" s="15">
        <f t="shared" si="21"/>
        <v>1</v>
      </c>
      <c r="R29" s="15">
        <f t="shared" si="22"/>
        <v>1.055902331708449</v>
      </c>
      <c r="S29" s="15">
        <f t="shared" si="23"/>
        <v>1.2214223629494751</v>
      </c>
      <c r="T29" s="15">
        <f t="shared" si="24"/>
        <v>3.4129941563665578</v>
      </c>
    </row>
    <row r="30" spans="1:20" x14ac:dyDescent="0.45">
      <c r="A30" s="15">
        <v>471047861693</v>
      </c>
      <c r="B30" s="15">
        <v>44515949</v>
      </c>
      <c r="C30" s="15">
        <f t="shared" si="17"/>
        <v>471003345744</v>
      </c>
      <c r="G30" s="15">
        <v>55089000</v>
      </c>
      <c r="H30" s="15">
        <v>17825010</v>
      </c>
      <c r="I30" s="15">
        <v>55089000</v>
      </c>
      <c r="L30" s="15">
        <v>1566.49</v>
      </c>
      <c r="M30" s="15">
        <f t="shared" si="18"/>
        <v>2.8435622356550309E-5</v>
      </c>
      <c r="N30" s="15">
        <f t="shared" si="19"/>
        <v>35167.157147508122</v>
      </c>
      <c r="P30" s="1">
        <v>15</v>
      </c>
      <c r="Q30" s="15">
        <f t="shared" si="21"/>
        <v>1</v>
      </c>
      <c r="R30" s="15">
        <f t="shared" si="22"/>
        <v>1.0306731630673702</v>
      </c>
      <c r="S30" s="15">
        <f t="shared" si="23"/>
        <v>1.1153344292198131</v>
      </c>
      <c r="T30" s="15">
        <f t="shared" si="24"/>
        <v>2.602598111882656</v>
      </c>
    </row>
    <row r="31" spans="1:20" x14ac:dyDescent="0.45">
      <c r="A31" s="15"/>
      <c r="B31" s="15"/>
      <c r="G31" s="15"/>
      <c r="H31" s="15"/>
      <c r="I31" s="15"/>
      <c r="L31" s="15"/>
      <c r="M31" s="15"/>
      <c r="N31" s="15" t="e">
        <f t="shared" si="19"/>
        <v>#DIV/0!</v>
      </c>
      <c r="P31" s="1">
        <v>37</v>
      </c>
      <c r="Q31" s="15">
        <f t="shared" si="21"/>
        <v>1</v>
      </c>
      <c r="R31" s="15">
        <f t="shared" si="22"/>
        <v>1.0332725844375135</v>
      </c>
      <c r="S31" s="15">
        <f t="shared" si="23"/>
        <v>1.1409487596870327</v>
      </c>
      <c r="T31" s="15">
        <f t="shared" si="24"/>
        <v>3.0274923270002612</v>
      </c>
    </row>
    <row r="32" spans="1:20" x14ac:dyDescent="0.45">
      <c r="A32" s="15"/>
      <c r="B32" s="15"/>
      <c r="G32" s="15"/>
      <c r="H32" s="15"/>
      <c r="I32" s="15"/>
      <c r="L32" s="15"/>
      <c r="M32" s="15"/>
      <c r="N32" s="15" t="e">
        <f t="shared" si="19"/>
        <v>#DIV/0!</v>
      </c>
      <c r="P32" s="1">
        <v>1</v>
      </c>
      <c r="Q32" s="15">
        <f t="shared" si="21"/>
        <v>1</v>
      </c>
      <c r="R32" s="15">
        <f t="shared" si="22"/>
        <v>1.0422247902634818</v>
      </c>
      <c r="S32" s="15">
        <f t="shared" si="23"/>
        <v>1.1513449657670547</v>
      </c>
      <c r="T32" s="15">
        <f t="shared" si="24"/>
        <v>3.1146150247300839</v>
      </c>
    </row>
    <row r="33" spans="1:20" x14ac:dyDescent="0.45">
      <c r="A33" s="15" t="s">
        <v>194</v>
      </c>
      <c r="B33" s="15" t="s">
        <v>195</v>
      </c>
      <c r="C33" s="15" t="s">
        <v>202</v>
      </c>
      <c r="G33" s="15" t="s">
        <v>14</v>
      </c>
      <c r="H33" s="15" t="s">
        <v>15</v>
      </c>
      <c r="I33" s="15" t="s">
        <v>14</v>
      </c>
      <c r="L33" s="15" t="s">
        <v>5</v>
      </c>
      <c r="M33" s="15" t="s">
        <v>215</v>
      </c>
      <c r="N33" s="15" t="e">
        <f t="shared" si="19"/>
        <v>#VALUE!</v>
      </c>
      <c r="P33" s="1">
        <v>17</v>
      </c>
      <c r="Q33" s="15">
        <f t="shared" si="21"/>
        <v>1</v>
      </c>
      <c r="R33" s="15">
        <f t="shared" si="22"/>
        <v>1.0310066592418066</v>
      </c>
      <c r="S33" s="15">
        <f t="shared" si="23"/>
        <v>1.1574111813630512</v>
      </c>
      <c r="T33" s="15">
        <f t="shared" si="24"/>
        <v>3.350776005193524</v>
      </c>
    </row>
    <row r="34" spans="1:20" x14ac:dyDescent="0.45">
      <c r="A34" s="15">
        <v>494544030</v>
      </c>
      <c r="B34" s="15">
        <v>433319</v>
      </c>
      <c r="C34">
        <f>A34-B34</f>
        <v>494110711</v>
      </c>
      <c r="G34" s="15">
        <v>176548</v>
      </c>
      <c r="H34" s="15">
        <v>161653</v>
      </c>
      <c r="I34" s="15">
        <v>176548</v>
      </c>
      <c r="L34" s="15">
        <v>1.1633</v>
      </c>
      <c r="M34" s="15">
        <f t="shared" si="18"/>
        <v>6.5891428959829618E-6</v>
      </c>
      <c r="N34" s="15">
        <f t="shared" si="19"/>
        <v>151764.80701452764</v>
      </c>
      <c r="P34" s="15">
        <v>25</v>
      </c>
      <c r="Q34" s="15">
        <f t="shared" si="21"/>
        <v>1</v>
      </c>
      <c r="R34" s="15">
        <f t="shared" si="22"/>
        <v>1.0099755091545164</v>
      </c>
      <c r="S34" s="15">
        <f t="shared" si="23"/>
        <v>1.1210950995497915</v>
      </c>
      <c r="T34" s="15">
        <f t="shared" si="24"/>
        <v>3.0207307437875994</v>
      </c>
    </row>
    <row r="35" spans="1:20" x14ac:dyDescent="0.45">
      <c r="A35" s="15">
        <v>27975419660</v>
      </c>
      <c r="B35" s="15">
        <v>7101458</v>
      </c>
      <c r="C35" s="15">
        <f t="shared" ref="C35:C42" si="25">A35-B35</f>
        <v>27968318202</v>
      </c>
      <c r="G35" s="15">
        <v>3194744</v>
      </c>
      <c r="H35" s="15">
        <v>2903534</v>
      </c>
      <c r="I35" s="15">
        <v>3194744</v>
      </c>
      <c r="L35" s="15">
        <v>65.569699999999997</v>
      </c>
      <c r="M35" s="15">
        <f t="shared" si="18"/>
        <v>2.0524242318007326E-5</v>
      </c>
      <c r="N35" s="15">
        <f t="shared" si="19"/>
        <v>48722.870472184564</v>
      </c>
      <c r="P35" s="1">
        <v>8</v>
      </c>
      <c r="Q35" s="15">
        <f t="shared" si="21"/>
        <v>1</v>
      </c>
      <c r="R35" s="15">
        <f t="shared" si="22"/>
        <v>1.0186035239250917</v>
      </c>
      <c r="S35" s="15">
        <f t="shared" si="23"/>
        <v>1.0931859785772911</v>
      </c>
      <c r="T35" s="15">
        <f t="shared" si="24"/>
        <v>3.0905452507460023</v>
      </c>
    </row>
    <row r="36" spans="1:20" x14ac:dyDescent="0.45">
      <c r="A36" s="10">
        <v>2103722430656</v>
      </c>
      <c r="B36" s="15">
        <v>67693410</v>
      </c>
      <c r="C36" s="15">
        <f t="shared" si="25"/>
        <v>2103654737246</v>
      </c>
      <c r="G36" s="15">
        <v>29191192</v>
      </c>
      <c r="H36" s="15">
        <v>23899343</v>
      </c>
      <c r="I36" s="15">
        <v>29191192</v>
      </c>
      <c r="L36" s="15">
        <v>5327.16</v>
      </c>
      <c r="M36" s="15">
        <f t="shared" si="18"/>
        <v>1.8249203389844444E-4</v>
      </c>
      <c r="N36" s="15">
        <f t="shared" si="19"/>
        <v>5479.6912426133249</v>
      </c>
    </row>
    <row r="37" spans="1:20" x14ac:dyDescent="0.45">
      <c r="A37" s="15">
        <v>1968335623</v>
      </c>
      <c r="B37" s="15">
        <v>1353836</v>
      </c>
      <c r="C37" s="15">
        <f t="shared" si="25"/>
        <v>1966981787</v>
      </c>
      <c r="G37" s="15">
        <v>829124</v>
      </c>
      <c r="H37" s="15">
        <v>743386</v>
      </c>
      <c r="I37" s="15">
        <v>829124</v>
      </c>
      <c r="L37" s="15">
        <v>4.88795</v>
      </c>
      <c r="M37" s="15">
        <f t="shared" si="18"/>
        <v>5.8953184324660723E-6</v>
      </c>
      <c r="N37" s="15">
        <f t="shared" si="19"/>
        <v>169626.12138012869</v>
      </c>
      <c r="T37">
        <f>GEOMEAN(T27:T35)</f>
        <v>3.0565681622374106</v>
      </c>
    </row>
    <row r="38" spans="1:20" x14ac:dyDescent="0.45">
      <c r="A38" s="15">
        <v>172388930788</v>
      </c>
      <c r="B38" s="15">
        <v>18013957</v>
      </c>
      <c r="C38" s="15">
        <f t="shared" si="25"/>
        <v>172370916831</v>
      </c>
      <c r="G38" s="15">
        <v>8263812</v>
      </c>
      <c r="H38" s="15">
        <v>7242930</v>
      </c>
      <c r="I38" s="15">
        <v>8263812</v>
      </c>
      <c r="L38" s="15">
        <v>443.48899999999998</v>
      </c>
      <c r="M38" s="15">
        <f t="shared" si="18"/>
        <v>5.3666395121283007E-5</v>
      </c>
      <c r="N38" s="15">
        <f t="shared" si="19"/>
        <v>18633.634656101956</v>
      </c>
    </row>
    <row r="39" spans="1:20" x14ac:dyDescent="0.45">
      <c r="A39" s="15">
        <v>66771396952</v>
      </c>
      <c r="B39" s="15">
        <v>6866509</v>
      </c>
      <c r="C39" s="15">
        <f t="shared" si="25"/>
        <v>66764530443</v>
      </c>
      <c r="G39" s="15">
        <v>2999865</v>
      </c>
      <c r="H39" s="15">
        <v>2605531</v>
      </c>
      <c r="I39" s="15">
        <v>2999865</v>
      </c>
      <c r="L39" s="15">
        <v>163.83799999999999</v>
      </c>
      <c r="M39" s="15">
        <f t="shared" si="18"/>
        <v>5.4615124347262289E-5</v>
      </c>
      <c r="N39" s="15">
        <f t="shared" si="19"/>
        <v>18309.946410478646</v>
      </c>
    </row>
    <row r="40" spans="1:20" x14ac:dyDescent="0.45">
      <c r="A40" s="15">
        <v>353859104269</v>
      </c>
      <c r="B40" s="15">
        <v>44002057</v>
      </c>
      <c r="C40" s="15">
        <f t="shared" si="25"/>
        <v>353815102212</v>
      </c>
      <c r="G40" s="15">
        <v>17111822</v>
      </c>
      <c r="H40" s="15">
        <v>14784566</v>
      </c>
      <c r="I40" s="15">
        <v>17111822</v>
      </c>
      <c r="L40" s="15">
        <v>928.48299999999995</v>
      </c>
      <c r="M40" s="15">
        <f t="shared" si="18"/>
        <v>5.4259739260962386E-5</v>
      </c>
      <c r="N40" s="15">
        <f t="shared" si="19"/>
        <v>18429.871090800803</v>
      </c>
      <c r="P40" s="15" t="s">
        <v>0</v>
      </c>
      <c r="Q40" t="s">
        <v>279</v>
      </c>
      <c r="R40" s="15" t="s">
        <v>280</v>
      </c>
      <c r="S40" s="15" t="s">
        <v>281</v>
      </c>
      <c r="T40" s="15" t="s">
        <v>282</v>
      </c>
    </row>
    <row r="41" spans="1:20" x14ac:dyDescent="0.45">
      <c r="A41" s="15">
        <v>13428593190</v>
      </c>
      <c r="B41" s="15">
        <v>5578351</v>
      </c>
      <c r="C41" s="15">
        <f t="shared" si="25"/>
        <v>13423014839</v>
      </c>
      <c r="G41" s="15">
        <v>2703078</v>
      </c>
      <c r="H41" s="15">
        <v>2411105</v>
      </c>
      <c r="I41" s="15">
        <v>2703078</v>
      </c>
      <c r="L41" s="15">
        <v>32.657200000000003</v>
      </c>
      <c r="M41" s="15">
        <f t="shared" si="18"/>
        <v>1.2081486364803385E-5</v>
      </c>
      <c r="N41" s="15">
        <f t="shared" si="19"/>
        <v>82771.272491211726</v>
      </c>
      <c r="P41" s="1">
        <v>35</v>
      </c>
      <c r="Q41">
        <f>N58/N58</f>
        <v>1</v>
      </c>
      <c r="R41">
        <f>N46/N58</f>
        <v>0.82650748023488319</v>
      </c>
      <c r="S41">
        <f>N34/N58</f>
        <v>0.9847771255084572</v>
      </c>
      <c r="T41">
        <f>N22/N58</f>
        <v>2.9777981847964745</v>
      </c>
    </row>
    <row r="42" spans="1:20" x14ac:dyDescent="0.45">
      <c r="A42" s="15">
        <v>641747132699</v>
      </c>
      <c r="B42" s="15">
        <v>44073482</v>
      </c>
      <c r="C42" s="15">
        <f t="shared" si="25"/>
        <v>641703059217</v>
      </c>
      <c r="G42" s="15">
        <v>19486051</v>
      </c>
      <c r="H42" s="15">
        <v>17825010</v>
      </c>
      <c r="I42" s="15">
        <v>19486051</v>
      </c>
      <c r="L42" s="15">
        <v>2005.06</v>
      </c>
      <c r="M42" s="15">
        <f t="shared" si="18"/>
        <v>1.0289719553746421E-4</v>
      </c>
      <c r="N42" s="15">
        <f t="shared" si="19"/>
        <v>9718.4378522338484</v>
      </c>
      <c r="P42" s="1">
        <v>50</v>
      </c>
      <c r="Q42" s="15">
        <f t="shared" ref="Q42:Q49" si="26">N59/N59</f>
        <v>1</v>
      </c>
      <c r="R42" s="15">
        <f t="shared" ref="R42:R49" si="27">N47/N59</f>
        <v>0.8538492449525803</v>
      </c>
      <c r="S42" s="15">
        <f t="shared" ref="S42:S49" si="28">N35/N59</f>
        <v>1.1011709640178653</v>
      </c>
      <c r="T42" s="15">
        <f t="shared" ref="T42:T49" si="29">N23/N59</f>
        <v>3.4351057344724727</v>
      </c>
    </row>
    <row r="43" spans="1:20" x14ac:dyDescent="0.45">
      <c r="A43" s="15"/>
      <c r="B43" s="15"/>
      <c r="G43" s="15"/>
      <c r="H43" s="15"/>
      <c r="I43" s="15"/>
      <c r="L43" s="15"/>
      <c r="M43" s="15"/>
      <c r="N43" s="15" t="e">
        <f t="shared" si="19"/>
        <v>#DIV/0!</v>
      </c>
      <c r="P43" s="1">
        <v>6</v>
      </c>
      <c r="Q43" s="15">
        <f t="shared" si="26"/>
        <v>1</v>
      </c>
      <c r="R43" s="15">
        <f t="shared" si="27"/>
        <v>1.0127532772031373</v>
      </c>
      <c r="S43" s="15">
        <f t="shared" si="28"/>
        <v>1.3110922943812158</v>
      </c>
      <c r="T43" s="15">
        <f t="shared" si="29"/>
        <v>4.6668182314052977</v>
      </c>
    </row>
    <row r="44" spans="1:20" x14ac:dyDescent="0.45">
      <c r="A44" s="15"/>
      <c r="B44" s="15"/>
      <c r="G44" s="15"/>
      <c r="H44" s="15"/>
      <c r="I44" s="15"/>
      <c r="L44" s="15"/>
      <c r="M44" s="15"/>
      <c r="N44" s="15" t="e">
        <f t="shared" si="19"/>
        <v>#DIV/0!</v>
      </c>
      <c r="P44" s="1">
        <v>15</v>
      </c>
      <c r="Q44" s="15">
        <f t="shared" si="26"/>
        <v>1</v>
      </c>
      <c r="R44" s="15">
        <f t="shared" si="27"/>
        <v>0.87135711696510221</v>
      </c>
      <c r="S44" s="15">
        <f t="shared" si="28"/>
        <v>1.0847377182031122</v>
      </c>
      <c r="T44" s="15">
        <f t="shared" si="29"/>
        <v>3.0003994248091428</v>
      </c>
    </row>
    <row r="45" spans="1:20" x14ac:dyDescent="0.45">
      <c r="A45" s="15" t="s">
        <v>196</v>
      </c>
      <c r="B45" s="15" t="s">
        <v>197</v>
      </c>
      <c r="C45" s="15" t="s">
        <v>201</v>
      </c>
      <c r="G45" s="15" t="s">
        <v>14</v>
      </c>
      <c r="H45" s="15" t="s">
        <v>15</v>
      </c>
      <c r="I45" s="15" t="s">
        <v>14</v>
      </c>
      <c r="L45" s="15" t="s">
        <v>5</v>
      </c>
      <c r="M45" s="15" t="s">
        <v>215</v>
      </c>
      <c r="N45" s="15" t="e">
        <f t="shared" si="19"/>
        <v>#VALUE!</v>
      </c>
      <c r="P45" s="1">
        <v>37</v>
      </c>
      <c r="Q45" s="15">
        <f t="shared" si="26"/>
        <v>1</v>
      </c>
      <c r="R45" s="15">
        <f t="shared" si="27"/>
        <v>0.89051550083418685</v>
      </c>
      <c r="S45" s="15">
        <f t="shared" si="28"/>
        <v>1.0855824298406902</v>
      </c>
      <c r="T45" s="15">
        <f t="shared" si="29"/>
        <v>3.5782345639042132</v>
      </c>
    </row>
    <row r="46" spans="1:20" x14ac:dyDescent="0.45">
      <c r="A46" s="15">
        <v>465068545</v>
      </c>
      <c r="B46" s="15">
        <v>434201</v>
      </c>
      <c r="C46">
        <f>A46-B46</f>
        <v>464634344</v>
      </c>
      <c r="G46" s="15">
        <v>168048</v>
      </c>
      <c r="H46" s="15">
        <v>161653</v>
      </c>
      <c r="I46" s="15">
        <v>168048</v>
      </c>
      <c r="L46" s="15">
        <v>1.3193299999999999</v>
      </c>
      <c r="M46" s="15">
        <f t="shared" si="18"/>
        <v>7.8509116442921061E-6</v>
      </c>
      <c r="N46" s="15">
        <f t="shared" si="19"/>
        <v>127373.74273305391</v>
      </c>
      <c r="P46" s="1">
        <v>1</v>
      </c>
      <c r="Q46" s="15">
        <f t="shared" si="26"/>
        <v>1</v>
      </c>
      <c r="R46" s="15">
        <f t="shared" si="27"/>
        <v>0.85032438374531705</v>
      </c>
      <c r="S46" s="15">
        <f t="shared" si="28"/>
        <v>1.1228280290912978</v>
      </c>
      <c r="T46" s="15">
        <f t="shared" si="29"/>
        <v>3.8404796123766052</v>
      </c>
    </row>
    <row r="47" spans="1:20" x14ac:dyDescent="0.45">
      <c r="A47" s="15">
        <v>25159320819</v>
      </c>
      <c r="B47" s="15">
        <v>7131987</v>
      </c>
      <c r="C47" s="15">
        <f t="shared" ref="C47:C54" si="30">A47-B47</f>
        <v>25152188832</v>
      </c>
      <c r="G47" s="15">
        <v>2928276</v>
      </c>
      <c r="H47" s="15">
        <v>2903534</v>
      </c>
      <c r="I47" s="15">
        <v>2928276</v>
      </c>
      <c r="L47" s="15">
        <v>77.509100000000004</v>
      </c>
      <c r="M47" s="15">
        <f t="shared" si="18"/>
        <v>2.6469192111672534E-5</v>
      </c>
      <c r="N47" s="15">
        <f t="shared" si="19"/>
        <v>37779.770375349472</v>
      </c>
      <c r="P47" s="1">
        <v>17</v>
      </c>
      <c r="Q47" s="15">
        <f t="shared" si="26"/>
        <v>1</v>
      </c>
      <c r="R47" s="15">
        <f t="shared" si="27"/>
        <v>0.96827982255265876</v>
      </c>
      <c r="S47" s="15">
        <f t="shared" si="28"/>
        <v>1.2626920278022207</v>
      </c>
      <c r="T47" s="15">
        <f t="shared" si="29"/>
        <v>4.4610717274737048</v>
      </c>
    </row>
    <row r="48" spans="1:20" x14ac:dyDescent="0.45">
      <c r="A48" s="15">
        <v>1949499022911</v>
      </c>
      <c r="B48" s="15">
        <v>67653262</v>
      </c>
      <c r="C48" s="15">
        <f t="shared" si="30"/>
        <v>1949431369649</v>
      </c>
      <c r="G48" s="15">
        <v>25235372</v>
      </c>
      <c r="H48" s="15">
        <v>23899343</v>
      </c>
      <c r="I48" s="15">
        <v>25235372</v>
      </c>
      <c r="L48" s="15">
        <v>5961.88</v>
      </c>
      <c r="M48" s="15">
        <f t="shared" si="18"/>
        <v>2.3625092588292339E-4</v>
      </c>
      <c r="N48" s="15">
        <f t="shared" si="19"/>
        <v>4232.7876441659346</v>
      </c>
      <c r="P48" s="15">
        <v>25</v>
      </c>
      <c r="Q48" s="15">
        <f t="shared" si="26"/>
        <v>1</v>
      </c>
      <c r="R48" s="15">
        <f t="shared" si="27"/>
        <v>0.82305905885932951</v>
      </c>
      <c r="S48" s="15">
        <f t="shared" si="28"/>
        <v>1.0451143117347441</v>
      </c>
      <c r="T48" s="15">
        <f t="shared" si="29"/>
        <v>3.3821674735953837</v>
      </c>
    </row>
    <row r="49" spans="1:20" x14ac:dyDescent="0.45">
      <c r="A49" s="15">
        <v>1812829854</v>
      </c>
      <c r="B49" s="15">
        <v>1357999</v>
      </c>
      <c r="C49" s="15">
        <f t="shared" si="30"/>
        <v>1811471855</v>
      </c>
      <c r="G49" s="15">
        <v>766188</v>
      </c>
      <c r="H49" s="15">
        <v>743386</v>
      </c>
      <c r="I49" s="15">
        <v>766188</v>
      </c>
      <c r="L49" s="15">
        <v>5.6230399999999996</v>
      </c>
      <c r="M49" s="15">
        <f t="shared" si="18"/>
        <v>7.3389820775057816E-6</v>
      </c>
      <c r="N49" s="15">
        <f t="shared" si="19"/>
        <v>136258.67857955839</v>
      </c>
      <c r="P49" s="1">
        <v>8</v>
      </c>
      <c r="Q49" s="15">
        <f t="shared" si="26"/>
        <v>1</v>
      </c>
      <c r="R49" s="15">
        <f t="shared" si="27"/>
        <v>0.88869536023131923</v>
      </c>
      <c r="S49" s="15">
        <f t="shared" si="28"/>
        <v>1.0763770433237139</v>
      </c>
      <c r="T49" s="15">
        <f t="shared" si="29"/>
        <v>3.8949799554291955</v>
      </c>
    </row>
    <row r="50" spans="1:20" x14ac:dyDescent="0.45">
      <c r="A50" s="15">
        <v>161892007805</v>
      </c>
      <c r="B50" s="15">
        <v>18112314</v>
      </c>
      <c r="C50" s="15">
        <f t="shared" si="30"/>
        <v>161873895491</v>
      </c>
      <c r="G50" s="15">
        <v>7483921</v>
      </c>
      <c r="H50" s="15">
        <v>7242930</v>
      </c>
      <c r="I50" s="15">
        <v>7483921</v>
      </c>
      <c r="L50" s="15">
        <v>489.613</v>
      </c>
      <c r="M50" s="15">
        <f t="shared" si="18"/>
        <v>6.5421989355579784E-5</v>
      </c>
      <c r="N50" s="15">
        <f t="shared" si="19"/>
        <v>15285.380494390467</v>
      </c>
    </row>
    <row r="51" spans="1:20" x14ac:dyDescent="0.45">
      <c r="A51" s="15">
        <v>62469557345</v>
      </c>
      <c r="B51" s="15">
        <v>6879738</v>
      </c>
      <c r="C51" s="15">
        <f t="shared" si="30"/>
        <v>62462677607</v>
      </c>
      <c r="G51" s="15">
        <v>2715549</v>
      </c>
      <c r="H51" s="15">
        <v>2605531</v>
      </c>
      <c r="I51" s="15">
        <v>2715549</v>
      </c>
      <c r="L51" s="15">
        <v>195.839</v>
      </c>
      <c r="M51" s="15">
        <f t="shared" si="18"/>
        <v>7.2117645455854415E-5</v>
      </c>
      <c r="N51" s="15">
        <f t="shared" si="19"/>
        <v>13866.231955841278</v>
      </c>
    </row>
    <row r="52" spans="1:20" x14ac:dyDescent="0.45">
      <c r="A52" s="15">
        <v>325045494697</v>
      </c>
      <c r="B52" s="15">
        <v>44083747</v>
      </c>
      <c r="C52" s="15">
        <f t="shared" si="30"/>
        <v>325001410950</v>
      </c>
      <c r="G52" s="15">
        <v>15242986</v>
      </c>
      <c r="H52" s="15">
        <v>14784566</v>
      </c>
      <c r="I52" s="15">
        <v>15242986</v>
      </c>
      <c r="L52" s="15">
        <v>1078.56</v>
      </c>
      <c r="M52" s="15">
        <f t="shared" si="18"/>
        <v>7.075778984511302E-5</v>
      </c>
      <c r="N52" s="15">
        <f t="shared" si="19"/>
        <v>14132.719551995253</v>
      </c>
    </row>
    <row r="53" spans="1:20" x14ac:dyDescent="0.45">
      <c r="A53" s="15">
        <v>12575124972</v>
      </c>
      <c r="B53" s="15">
        <v>5599213</v>
      </c>
      <c r="C53" s="15">
        <f t="shared" si="30"/>
        <v>12569525759</v>
      </c>
      <c r="G53" s="15">
        <v>2435157</v>
      </c>
      <c r="H53" s="15">
        <v>2411105</v>
      </c>
      <c r="I53" s="15">
        <v>2435157</v>
      </c>
      <c r="L53" s="15">
        <v>37.357700000000001</v>
      </c>
      <c r="M53" s="15">
        <f t="shared" si="18"/>
        <v>1.5340982121481284E-5</v>
      </c>
      <c r="N53" s="15">
        <f t="shared" si="19"/>
        <v>65184.874871847031</v>
      </c>
    </row>
    <row r="54" spans="1:20" x14ac:dyDescent="0.45">
      <c r="A54" s="15">
        <v>604045772112</v>
      </c>
      <c r="B54" s="15">
        <v>44138429</v>
      </c>
      <c r="C54" s="15">
        <f t="shared" si="30"/>
        <v>604001633683</v>
      </c>
      <c r="G54" s="15">
        <v>18156618</v>
      </c>
      <c r="H54" s="15">
        <v>17825010</v>
      </c>
      <c r="I54" s="15">
        <v>18156618</v>
      </c>
      <c r="L54" s="15">
        <v>2262.8200000000002</v>
      </c>
      <c r="M54" s="15">
        <f t="shared" si="18"/>
        <v>1.2462783542617904E-4</v>
      </c>
      <c r="N54" s="15">
        <f t="shared" si="19"/>
        <v>8023.8896598050214</v>
      </c>
    </row>
    <row r="55" spans="1:20" x14ac:dyDescent="0.45">
      <c r="A55" s="15"/>
      <c r="B55" s="15"/>
      <c r="G55" s="15">
        <f>AVERAGE(G46:G54)</f>
        <v>8348012.777777778</v>
      </c>
      <c r="H55" s="15">
        <f>AVERAGE(H46:H54)</f>
        <v>8064117.555555556</v>
      </c>
      <c r="I55" s="15"/>
      <c r="L55" s="15">
        <f>SUM(L46:L54)</f>
        <v>10110.52117</v>
      </c>
      <c r="M55" s="15">
        <f t="shared" si="18"/>
        <v>1.2111290961262038E-3</v>
      </c>
      <c r="N55" s="15">
        <f t="shared" si="19"/>
        <v>0</v>
      </c>
    </row>
    <row r="56" spans="1:20" x14ac:dyDescent="0.45">
      <c r="A56" s="15"/>
      <c r="B56" s="15"/>
      <c r="G56" s="15"/>
      <c r="H56" s="15"/>
      <c r="I56" s="15"/>
      <c r="L56" s="15"/>
      <c r="M56" s="15"/>
      <c r="N56" s="15" t="e">
        <f t="shared" si="19"/>
        <v>#DIV/0!</v>
      </c>
    </row>
    <row r="57" spans="1:20" x14ac:dyDescent="0.45">
      <c r="A57" s="15" t="s">
        <v>198</v>
      </c>
      <c r="B57" s="15" t="s">
        <v>199</v>
      </c>
      <c r="C57" t="s">
        <v>200</v>
      </c>
      <c r="G57" s="15" t="s">
        <v>14</v>
      </c>
      <c r="H57" s="15" t="s">
        <v>15</v>
      </c>
      <c r="I57" s="15" t="s">
        <v>14</v>
      </c>
      <c r="L57" s="15" t="s">
        <v>5</v>
      </c>
      <c r="M57" s="15" t="s">
        <v>215</v>
      </c>
      <c r="N57" s="15" t="e">
        <f t="shared" si="19"/>
        <v>#VALUE!</v>
      </c>
    </row>
    <row r="58" spans="1:20" x14ac:dyDescent="0.45">
      <c r="A58" s="15">
        <v>350081220</v>
      </c>
      <c r="B58" s="15">
        <v>434071</v>
      </c>
      <c r="C58">
        <f>A58-B58</f>
        <v>349647149</v>
      </c>
      <c r="G58" s="15">
        <v>161653</v>
      </c>
      <c r="H58" s="15">
        <v>161653</v>
      </c>
      <c r="I58" s="15">
        <v>161653</v>
      </c>
      <c r="L58" s="15">
        <v>1.04894</v>
      </c>
      <c r="M58" s="15">
        <f t="shared" si="18"/>
        <v>6.4888372006705721E-6</v>
      </c>
      <c r="N58" s="15">
        <f t="shared" si="19"/>
        <v>154110.8166339352</v>
      </c>
    </row>
    <row r="59" spans="1:20" x14ac:dyDescent="0.45">
      <c r="A59" s="15">
        <v>19852244345</v>
      </c>
      <c r="B59" s="15">
        <v>7131057</v>
      </c>
      <c r="C59" s="15">
        <f t="shared" ref="C59:C66" si="31">A59-B59</f>
        <v>19845113288</v>
      </c>
      <c r="G59" s="15">
        <v>2903534</v>
      </c>
      <c r="H59" s="15">
        <v>2903534</v>
      </c>
      <c r="I59" s="15">
        <v>2903534</v>
      </c>
      <c r="L59" s="15">
        <v>65.621899999999997</v>
      </c>
      <c r="M59" s="15">
        <f t="shared" si="18"/>
        <v>2.2600699699056389E-5</v>
      </c>
      <c r="N59" s="15">
        <f t="shared" si="19"/>
        <v>44246.417735542556</v>
      </c>
    </row>
    <row r="60" spans="1:20" x14ac:dyDescent="0.45">
      <c r="A60" s="15">
        <v>1551168532025</v>
      </c>
      <c r="B60" s="15">
        <v>67569398</v>
      </c>
      <c r="C60" s="15">
        <f t="shared" si="31"/>
        <v>1551100962627</v>
      </c>
      <c r="G60" s="15">
        <v>23899343</v>
      </c>
      <c r="H60" s="15">
        <v>23899343</v>
      </c>
      <c r="I60" s="15">
        <v>23899343</v>
      </c>
      <c r="L60" s="15">
        <v>5718.25</v>
      </c>
      <c r="M60" s="15">
        <f t="shared" si="18"/>
        <v>2.392638994302061E-4</v>
      </c>
      <c r="N60" s="15">
        <f t="shared" si="19"/>
        <v>4179.4855069295672</v>
      </c>
    </row>
    <row r="61" spans="1:20" x14ac:dyDescent="0.45">
      <c r="A61" s="15">
        <v>1401104337</v>
      </c>
      <c r="B61" s="15">
        <v>1357839</v>
      </c>
      <c r="C61" s="15">
        <f t="shared" si="31"/>
        <v>1399746498</v>
      </c>
      <c r="G61" s="15">
        <v>743386</v>
      </c>
      <c r="H61" s="15">
        <v>743386</v>
      </c>
      <c r="I61" s="15">
        <v>743386</v>
      </c>
      <c r="L61" s="15">
        <v>4.7538600000000004</v>
      </c>
      <c r="M61" s="15">
        <f t="shared" si="18"/>
        <v>6.394874264513995E-6</v>
      </c>
      <c r="N61" s="15">
        <f t="shared" si="19"/>
        <v>156375.2403310152</v>
      </c>
    </row>
    <row r="62" spans="1:20" x14ac:dyDescent="0.45">
      <c r="A62" s="15">
        <v>124348806861</v>
      </c>
      <c r="B62" s="15">
        <v>18102779</v>
      </c>
      <c r="C62" s="15">
        <f t="shared" si="31"/>
        <v>124330704082</v>
      </c>
      <c r="G62" s="15">
        <v>7242930</v>
      </c>
      <c r="H62" s="15">
        <v>7242930</v>
      </c>
      <c r="I62" s="15">
        <v>7242930</v>
      </c>
      <c r="L62" s="15">
        <v>421.96800000000002</v>
      </c>
      <c r="M62" s="15">
        <f t="shared" si="18"/>
        <v>5.8259295616552971E-5</v>
      </c>
      <c r="N62" s="15">
        <f t="shared" si="19"/>
        <v>17164.642816516891</v>
      </c>
    </row>
    <row r="63" spans="1:20" x14ac:dyDescent="0.45">
      <c r="A63" s="15">
        <v>48492837289</v>
      </c>
      <c r="B63" s="15">
        <v>6874302</v>
      </c>
      <c r="C63" s="15">
        <f t="shared" si="31"/>
        <v>48485962987</v>
      </c>
      <c r="G63" s="15">
        <v>2605531</v>
      </c>
      <c r="H63" s="15">
        <v>2605531</v>
      </c>
      <c r="I63" s="15">
        <v>2605531</v>
      </c>
      <c r="L63" s="15">
        <v>159.78</v>
      </c>
      <c r="M63" s="15">
        <f t="shared" si="18"/>
        <v>6.1323392429412664E-5</v>
      </c>
      <c r="N63" s="15">
        <f t="shared" si="19"/>
        <v>16306.990862435849</v>
      </c>
    </row>
    <row r="64" spans="1:20" x14ac:dyDescent="0.45">
      <c r="A64" s="15">
        <v>254284598622</v>
      </c>
      <c r="B64" s="15">
        <v>44071006</v>
      </c>
      <c r="C64" s="15">
        <f t="shared" si="31"/>
        <v>254240527616</v>
      </c>
      <c r="G64" s="15">
        <v>14784566</v>
      </c>
      <c r="H64" s="15">
        <v>14784566</v>
      </c>
      <c r="I64" s="15">
        <v>14784566</v>
      </c>
      <c r="L64" s="15">
        <v>1012.94</v>
      </c>
      <c r="M64" s="15">
        <f t="shared" si="18"/>
        <v>6.8513340195444365E-5</v>
      </c>
      <c r="N64" s="15">
        <f t="shared" si="19"/>
        <v>14595.697672122731</v>
      </c>
    </row>
    <row r="65" spans="1:14" x14ac:dyDescent="0.45">
      <c r="A65" s="15">
        <v>9639723629</v>
      </c>
      <c r="B65" s="15">
        <v>5598652</v>
      </c>
      <c r="C65" s="15">
        <f t="shared" si="31"/>
        <v>9634124977</v>
      </c>
      <c r="G65" s="15">
        <v>2411105</v>
      </c>
      <c r="H65" s="15">
        <v>2411105</v>
      </c>
      <c r="I65" s="15">
        <v>2411105</v>
      </c>
      <c r="L65" s="15">
        <v>30.443899999999999</v>
      </c>
      <c r="M65" s="15">
        <f t="shared" si="18"/>
        <v>1.2626534306884187E-5</v>
      </c>
      <c r="N65" s="15">
        <f t="shared" si="19"/>
        <v>79198.295881933664</v>
      </c>
    </row>
    <row r="66" spans="1:14" x14ac:dyDescent="0.45">
      <c r="A66" s="15">
        <v>465495538728</v>
      </c>
      <c r="B66" s="15">
        <v>44130819</v>
      </c>
      <c r="C66" s="15">
        <f t="shared" si="31"/>
        <v>465451407909</v>
      </c>
      <c r="G66" s="15">
        <v>17825010</v>
      </c>
      <c r="H66" s="15">
        <v>17825010</v>
      </c>
      <c r="I66" s="15">
        <v>17825010</v>
      </c>
      <c r="L66" s="15">
        <v>1974.23</v>
      </c>
      <c r="M66" s="15">
        <f t="shared" si="18"/>
        <v>1.1075617909891775E-4</v>
      </c>
      <c r="N66" s="15">
        <f t="shared" si="19"/>
        <v>9028.8416243294851</v>
      </c>
    </row>
    <row r="67" spans="1:14" x14ac:dyDescent="0.45">
      <c r="M67" s="15"/>
    </row>
    <row r="68" spans="1:14" x14ac:dyDescent="0.45">
      <c r="M68" s="15"/>
    </row>
    <row r="69" spans="1:14" x14ac:dyDescent="0.45">
      <c r="F69" s="15" t="s">
        <v>0</v>
      </c>
      <c r="G69" s="15" t="s">
        <v>204</v>
      </c>
      <c r="H69" s="15" t="s">
        <v>205</v>
      </c>
      <c r="M69" s="15"/>
    </row>
    <row r="70" spans="1:14" x14ac:dyDescent="0.45">
      <c r="F70" s="2" t="s">
        <v>154</v>
      </c>
      <c r="G70" s="2">
        <v>1.2399150000000001E-3</v>
      </c>
      <c r="H70" s="2">
        <v>0.99876008500000002</v>
      </c>
      <c r="M70" s="15">
        <f t="shared" si="18"/>
        <v>0</v>
      </c>
    </row>
    <row r="71" spans="1:14" x14ac:dyDescent="0.45">
      <c r="F71" s="2" t="s">
        <v>155</v>
      </c>
      <c r="G71" s="2">
        <v>1.2402859999999999E-3</v>
      </c>
      <c r="H71" s="2">
        <v>1.3272187070000001</v>
      </c>
    </row>
    <row r="72" spans="1:14" x14ac:dyDescent="0.45">
      <c r="F72" s="2" t="s">
        <v>156</v>
      </c>
      <c r="G72" s="2">
        <v>1.2377670000000001E-3</v>
      </c>
      <c r="H72" s="2">
        <v>1.4114173590000001</v>
      </c>
    </row>
    <row r="73" spans="1:14" x14ac:dyDescent="0.45">
      <c r="F73" s="2" t="s">
        <v>157</v>
      </c>
      <c r="G73" s="2">
        <v>1.2690030000000001E-3</v>
      </c>
      <c r="H73" s="2">
        <v>1.0027502699999999</v>
      </c>
    </row>
    <row r="74" spans="1:14" x14ac:dyDescent="0.45">
      <c r="A74" s="15"/>
      <c r="B74" s="15"/>
      <c r="C74" s="15"/>
      <c r="D74" s="15"/>
      <c r="E74" s="15"/>
      <c r="F74" s="2"/>
      <c r="G74" s="2">
        <v>0</v>
      </c>
      <c r="H74" s="2">
        <v>0</v>
      </c>
      <c r="I74" s="15"/>
      <c r="J74" s="15"/>
    </row>
    <row r="75" spans="1:14" x14ac:dyDescent="0.45">
      <c r="F75" s="2" t="s">
        <v>158</v>
      </c>
      <c r="G75" s="2">
        <v>3.5920700000000001E-4</v>
      </c>
      <c r="H75" s="2">
        <v>0.99964079299999997</v>
      </c>
    </row>
    <row r="76" spans="1:14" x14ac:dyDescent="0.45">
      <c r="F76" s="2" t="s">
        <v>159</v>
      </c>
      <c r="G76" s="2">
        <v>3.5925300000000002E-4</v>
      </c>
      <c r="H76" s="2">
        <v>1.266969537</v>
      </c>
    </row>
    <row r="77" spans="1:14" x14ac:dyDescent="0.45">
      <c r="F77" s="2" t="s">
        <v>160</v>
      </c>
      <c r="G77" s="2">
        <v>3.57716E-4</v>
      </c>
      <c r="H77" s="2">
        <v>1.408823996</v>
      </c>
    </row>
    <row r="78" spans="1:14" x14ac:dyDescent="0.45">
      <c r="F78" s="2" t="s">
        <v>161</v>
      </c>
      <c r="G78" s="2">
        <v>3.6097800000000003E-4</v>
      </c>
      <c r="H78" s="2">
        <v>1.0285448779999999</v>
      </c>
    </row>
    <row r="79" spans="1:14" x14ac:dyDescent="0.45">
      <c r="A79" s="15"/>
      <c r="B79" s="15"/>
      <c r="C79" s="15"/>
      <c r="D79" s="15"/>
      <c r="E79" s="15"/>
      <c r="F79" s="2"/>
      <c r="G79" s="2">
        <v>0</v>
      </c>
      <c r="H79" s="2">
        <v>0</v>
      </c>
      <c r="I79" s="15"/>
      <c r="J79" s="15"/>
    </row>
    <row r="80" spans="1:14" x14ac:dyDescent="0.45">
      <c r="F80" s="2" t="s">
        <v>162</v>
      </c>
      <c r="G80" s="30">
        <v>4.3560299999999997E-5</v>
      </c>
      <c r="H80" s="2">
        <v>0.99995643999999995</v>
      </c>
    </row>
    <row r="81" spans="6:8" x14ac:dyDescent="0.45">
      <c r="F81" s="2" t="s">
        <v>163</v>
      </c>
      <c r="G81" s="30">
        <v>4.36144E-5</v>
      </c>
      <c r="H81" s="2">
        <v>1.256750204</v>
      </c>
    </row>
    <row r="82" spans="6:8" x14ac:dyDescent="0.45">
      <c r="F82" s="2" t="s">
        <v>67</v>
      </c>
      <c r="G82" s="30">
        <v>4.3640300000000003E-5</v>
      </c>
      <c r="H82" s="2">
        <v>1.356174196</v>
      </c>
    </row>
    <row r="83" spans="6:8" x14ac:dyDescent="0.45">
      <c r="F83" s="2" t="s">
        <v>164</v>
      </c>
      <c r="G83" s="30">
        <v>4.6065E-5</v>
      </c>
      <c r="H83" s="2">
        <v>1.0264399689999999</v>
      </c>
    </row>
    <row r="84" spans="6:8" s="15" customFormat="1" x14ac:dyDescent="0.45">
      <c r="F84" s="2"/>
      <c r="G84" s="2">
        <v>0</v>
      </c>
      <c r="H84" s="2">
        <v>0</v>
      </c>
    </row>
    <row r="85" spans="6:8" x14ac:dyDescent="0.45">
      <c r="F85" s="2" t="s">
        <v>165</v>
      </c>
      <c r="G85" s="2">
        <v>9.6912099999999998E-4</v>
      </c>
      <c r="H85" s="2">
        <v>0.99903087899999998</v>
      </c>
    </row>
    <row r="86" spans="6:8" x14ac:dyDescent="0.45">
      <c r="F86" s="2" t="s">
        <v>166</v>
      </c>
      <c r="G86" s="2">
        <v>9.6923500000000004E-4</v>
      </c>
      <c r="H86" s="2">
        <v>1.292888622</v>
      </c>
    </row>
    <row r="87" spans="6:8" x14ac:dyDescent="0.45">
      <c r="F87" s="2" t="s">
        <v>167</v>
      </c>
      <c r="G87" s="2">
        <v>9.6626399999999999E-4</v>
      </c>
      <c r="H87" s="2">
        <v>1.4038795930000001</v>
      </c>
    </row>
    <row r="88" spans="6:8" x14ac:dyDescent="0.45">
      <c r="F88" s="2" t="s">
        <v>66</v>
      </c>
      <c r="G88" s="2">
        <v>9.7764599999999998E-4</v>
      </c>
      <c r="H88" s="2">
        <v>1.0057972589999999</v>
      </c>
    </row>
    <row r="89" spans="6:8" s="15" customFormat="1" x14ac:dyDescent="0.45">
      <c r="F89" s="2"/>
      <c r="G89" s="2">
        <v>0</v>
      </c>
      <c r="H89" s="2">
        <v>0</v>
      </c>
    </row>
    <row r="90" spans="6:8" x14ac:dyDescent="0.45">
      <c r="F90" s="2" t="s">
        <v>168</v>
      </c>
      <c r="G90" s="2">
        <v>1.4558099999999999E-4</v>
      </c>
      <c r="H90" s="2">
        <v>0.99985441900000005</v>
      </c>
    </row>
    <row r="91" spans="6:8" x14ac:dyDescent="0.45">
      <c r="F91" s="2" t="s">
        <v>169</v>
      </c>
      <c r="G91" s="2">
        <v>1.4565699999999999E-4</v>
      </c>
      <c r="H91" s="2">
        <v>1.3017728079999999</v>
      </c>
    </row>
    <row r="92" spans="6:8" x14ac:dyDescent="0.45">
      <c r="F92" s="2" t="s">
        <v>170</v>
      </c>
      <c r="G92" s="2">
        <v>1.4486600000000001E-4</v>
      </c>
      <c r="H92" s="2">
        <v>1.3861887470000001</v>
      </c>
    </row>
    <row r="93" spans="6:8" x14ac:dyDescent="0.45">
      <c r="F93" s="2" t="s">
        <v>171</v>
      </c>
      <c r="G93" s="2">
        <v>1.4762799999999999E-4</v>
      </c>
      <c r="H93" s="2">
        <v>1.007437431</v>
      </c>
    </row>
    <row r="94" spans="6:8" s="15" customFormat="1" x14ac:dyDescent="0.45">
      <c r="F94" s="2"/>
      <c r="G94" s="2">
        <v>0</v>
      </c>
      <c r="H94" s="2">
        <v>0</v>
      </c>
    </row>
    <row r="95" spans="6:8" x14ac:dyDescent="0.45">
      <c r="F95" s="2" t="s">
        <v>172</v>
      </c>
      <c r="G95" s="2">
        <v>1.4175900000000001E-4</v>
      </c>
      <c r="H95" s="2">
        <v>0.99985824099999998</v>
      </c>
    </row>
    <row r="96" spans="6:8" x14ac:dyDescent="0.45">
      <c r="F96" s="2" t="s">
        <v>173</v>
      </c>
      <c r="G96" s="2">
        <v>1.4187100000000001E-4</v>
      </c>
      <c r="H96" s="2">
        <v>1.28808049</v>
      </c>
    </row>
    <row r="97" spans="6:8" x14ac:dyDescent="0.45">
      <c r="F97" s="2" t="s">
        <v>174</v>
      </c>
      <c r="G97" s="2">
        <v>1.41598E-4</v>
      </c>
      <c r="H97" s="2">
        <v>1.3767915879999999</v>
      </c>
    </row>
    <row r="98" spans="6:8" x14ac:dyDescent="0.45">
      <c r="F98" s="2" t="s">
        <v>175</v>
      </c>
      <c r="G98" s="2">
        <v>1.4425899999999999E-4</v>
      </c>
      <c r="H98" s="2">
        <v>1.012141175</v>
      </c>
    </row>
    <row r="99" spans="6:8" s="15" customFormat="1" x14ac:dyDescent="0.45">
      <c r="F99" s="2"/>
      <c r="G99" s="2">
        <v>0</v>
      </c>
      <c r="H99" s="2">
        <v>0</v>
      </c>
    </row>
    <row r="100" spans="6:8" x14ac:dyDescent="0.45">
      <c r="F100" s="2" t="s">
        <v>176</v>
      </c>
      <c r="G100" s="2">
        <v>1.7331399999999999E-4</v>
      </c>
      <c r="H100" s="2">
        <v>0.99982668600000002</v>
      </c>
    </row>
    <row r="101" spans="6:8" x14ac:dyDescent="0.45">
      <c r="F101" s="2" t="s">
        <v>177</v>
      </c>
      <c r="G101" s="2">
        <v>1.7336399999999999E-4</v>
      </c>
      <c r="H101" s="2">
        <v>1.278101044</v>
      </c>
    </row>
    <row r="102" spans="6:8" x14ac:dyDescent="0.45">
      <c r="F102" s="2" t="s">
        <v>178</v>
      </c>
      <c r="G102" s="2">
        <v>1.73043E-4</v>
      </c>
      <c r="H102" s="2">
        <v>1.39141381</v>
      </c>
    </row>
    <row r="103" spans="6:8" x14ac:dyDescent="0.45">
      <c r="F103" s="2" t="s">
        <v>179</v>
      </c>
      <c r="G103" s="2">
        <v>1.77398E-4</v>
      </c>
      <c r="H103" s="2">
        <v>1.0241067349999999</v>
      </c>
    </row>
    <row r="104" spans="6:8" s="15" customFormat="1" x14ac:dyDescent="0.45">
      <c r="F104" s="2"/>
      <c r="G104" s="2">
        <v>0</v>
      </c>
      <c r="H104" s="2">
        <v>0</v>
      </c>
    </row>
    <row r="105" spans="6:8" x14ac:dyDescent="0.45">
      <c r="F105" s="2" t="s">
        <v>180</v>
      </c>
      <c r="G105" s="2">
        <v>5.8078999999999997E-4</v>
      </c>
      <c r="H105" s="2">
        <v>0.99941921</v>
      </c>
    </row>
    <row r="106" spans="6:8" x14ac:dyDescent="0.45">
      <c r="F106" s="2" t="s">
        <v>181</v>
      </c>
      <c r="G106" s="2">
        <v>5.8084800000000002E-4</v>
      </c>
      <c r="H106" s="2">
        <v>1.303930096</v>
      </c>
    </row>
    <row r="107" spans="6:8" x14ac:dyDescent="0.45">
      <c r="F107" s="2" t="s">
        <v>182</v>
      </c>
      <c r="G107" s="2">
        <v>5.7868399999999999E-4</v>
      </c>
      <c r="H107" s="2">
        <v>1.3924688460000001</v>
      </c>
    </row>
    <row r="108" spans="6:8" x14ac:dyDescent="0.45">
      <c r="F108" s="2" t="s">
        <v>183</v>
      </c>
      <c r="G108" s="2">
        <v>5.8222600000000003E-4</v>
      </c>
      <c r="H108" s="2">
        <v>1.008931579</v>
      </c>
    </row>
    <row r="109" spans="6:8" s="15" customFormat="1" x14ac:dyDescent="0.45">
      <c r="F109" s="2"/>
      <c r="G109" s="2">
        <v>0</v>
      </c>
      <c r="H109" s="2">
        <v>0</v>
      </c>
    </row>
    <row r="110" spans="6:8" x14ac:dyDescent="0.45">
      <c r="F110" s="2" t="s">
        <v>184</v>
      </c>
      <c r="G110" s="30">
        <v>9.4803999999999996E-5</v>
      </c>
      <c r="H110" s="2">
        <v>0.99990519600000005</v>
      </c>
    </row>
    <row r="111" spans="6:8" x14ac:dyDescent="0.45">
      <c r="F111" s="2" t="s">
        <v>185</v>
      </c>
      <c r="G111" s="30">
        <v>9.4820299999999997E-5</v>
      </c>
      <c r="H111" s="2">
        <v>1.2975454829999999</v>
      </c>
    </row>
    <row r="112" spans="6:8" x14ac:dyDescent="0.45">
      <c r="F112" s="2" t="s">
        <v>186</v>
      </c>
      <c r="G112" s="30">
        <v>9.4680799999999996E-5</v>
      </c>
      <c r="H112" s="2">
        <v>1.378537506</v>
      </c>
    </row>
    <row r="113" spans="1:10" x14ac:dyDescent="0.45">
      <c r="F113" s="2" t="s">
        <v>187</v>
      </c>
      <c r="G113" s="30">
        <v>9.56313E-5</v>
      </c>
      <c r="H113" s="2">
        <v>1.0118321370000001</v>
      </c>
    </row>
    <row r="114" spans="1:10" s="15" customFormat="1" x14ac:dyDescent="0.45">
      <c r="A114"/>
      <c r="B114"/>
      <c r="C114"/>
      <c r="D114"/>
      <c r="E114"/>
      <c r="F114"/>
      <c r="G114"/>
      <c r="H114"/>
      <c r="I114"/>
      <c r="J114"/>
    </row>
    <row r="119" spans="1:10" s="15" customFormat="1" x14ac:dyDescent="0.45">
      <c r="A119"/>
      <c r="B119"/>
      <c r="C119"/>
      <c r="D119"/>
      <c r="E119"/>
      <c r="F119"/>
      <c r="G119"/>
      <c r="H119"/>
      <c r="I119"/>
      <c r="J11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5B96A-6610-4D20-8FA8-22D47928EB6A}">
  <dimension ref="A1:S119"/>
  <sheetViews>
    <sheetView zoomScale="36" zoomScaleNormal="85" workbookViewId="0">
      <selection activeCell="H119" sqref="H119"/>
    </sheetView>
  </sheetViews>
  <sheetFormatPr defaultRowHeight="14.25" x14ac:dyDescent="0.45"/>
  <cols>
    <col min="1" max="1" width="9.1328125" style="15" bestFit="1" customWidth="1"/>
    <col min="3" max="6" width="11.59765625" bestFit="1" customWidth="1"/>
    <col min="9" max="9" width="14.86328125" customWidth="1"/>
    <col min="10" max="10" width="21.86328125" customWidth="1"/>
    <col min="11" max="11" width="18.265625" customWidth="1"/>
    <col min="12" max="12" width="17.6640625" customWidth="1"/>
    <col min="16" max="16" width="15.46484375" customWidth="1"/>
    <col min="17" max="17" width="18.59765625" customWidth="1"/>
    <col min="18" max="18" width="15.59765625" customWidth="1"/>
    <col min="19" max="19" width="15.9296875" customWidth="1"/>
    <col min="22" max="22" width="9.06640625" customWidth="1"/>
  </cols>
  <sheetData>
    <row r="1" spans="1:19" s="15" customFormat="1" x14ac:dyDescent="0.45">
      <c r="B1" s="31" t="s">
        <v>206</v>
      </c>
      <c r="C1" s="31"/>
      <c r="O1" s="15" t="s">
        <v>207</v>
      </c>
    </row>
    <row r="2" spans="1:19" x14ac:dyDescent="0.45">
      <c r="A2" s="15" t="s">
        <v>44</v>
      </c>
      <c r="B2" s="15" t="s">
        <v>0</v>
      </c>
      <c r="C2" s="15" t="s">
        <v>14</v>
      </c>
      <c r="D2" s="15" t="s">
        <v>15</v>
      </c>
      <c r="E2" s="15" t="s">
        <v>16</v>
      </c>
      <c r="F2" s="15" t="s">
        <v>17</v>
      </c>
      <c r="I2" s="15" t="s">
        <v>15</v>
      </c>
      <c r="J2" s="15" t="s">
        <v>27</v>
      </c>
      <c r="K2" s="15" t="s">
        <v>25</v>
      </c>
      <c r="L2" s="15" t="s">
        <v>26</v>
      </c>
      <c r="N2" s="15" t="s">
        <v>44</v>
      </c>
      <c r="O2" s="15" t="s">
        <v>0</v>
      </c>
      <c r="P2" s="15" t="s">
        <v>15</v>
      </c>
      <c r="Q2" s="15" t="s">
        <v>27</v>
      </c>
      <c r="R2" s="15" t="s">
        <v>25</v>
      </c>
      <c r="S2" s="15" t="s">
        <v>26</v>
      </c>
    </row>
    <row r="3" spans="1:19" x14ac:dyDescent="0.45">
      <c r="A3" s="15">
        <v>4</v>
      </c>
      <c r="B3" s="1">
        <v>35</v>
      </c>
      <c r="C3" s="15">
        <v>479773</v>
      </c>
      <c r="D3" s="15">
        <v>161653</v>
      </c>
      <c r="E3" s="15">
        <v>479840</v>
      </c>
      <c r="F3" s="15">
        <v>479840</v>
      </c>
      <c r="I3">
        <f>D3</f>
        <v>161653</v>
      </c>
      <c r="J3">
        <f>C3-D3</f>
        <v>318120</v>
      </c>
      <c r="K3">
        <f>F3-C3</f>
        <v>67</v>
      </c>
      <c r="L3">
        <f>E3-F3</f>
        <v>0</v>
      </c>
      <c r="N3" s="15">
        <v>4</v>
      </c>
      <c r="O3" s="1">
        <v>35</v>
      </c>
      <c r="P3">
        <f>I3/$H39</f>
        <v>0.33688937979326444</v>
      </c>
      <c r="Q3" s="15">
        <f t="shared" ref="Q3:S3" si="0">J3/$H39</f>
        <v>0.66297099033011009</v>
      </c>
      <c r="R3" s="15">
        <f t="shared" si="0"/>
        <v>1.3962987662554185E-4</v>
      </c>
      <c r="S3" s="15">
        <f t="shared" si="0"/>
        <v>0</v>
      </c>
    </row>
    <row r="4" spans="1:19" x14ac:dyDescent="0.45">
      <c r="A4" s="15">
        <v>4</v>
      </c>
      <c r="B4" s="1">
        <v>50</v>
      </c>
      <c r="C4" s="15">
        <v>8694789</v>
      </c>
      <c r="D4" s="15">
        <v>2903534</v>
      </c>
      <c r="E4" s="15">
        <v>8728578</v>
      </c>
      <c r="F4" s="15">
        <v>8728578</v>
      </c>
      <c r="I4" s="15">
        <f t="shared" ref="I4:I47" si="1">D4</f>
        <v>2903534</v>
      </c>
      <c r="J4" s="15">
        <f t="shared" ref="J4:J47" si="2">C4-D4</f>
        <v>5791255</v>
      </c>
      <c r="K4" s="15">
        <f t="shared" ref="K4:K47" si="3">F4-C4</f>
        <v>33789</v>
      </c>
      <c r="L4" s="15">
        <f t="shared" ref="L4:L47" si="4">E4-F4</f>
        <v>0</v>
      </c>
      <c r="N4" s="15">
        <v>4</v>
      </c>
      <c r="O4" s="1">
        <v>50</v>
      </c>
      <c r="P4" s="15">
        <f t="shared" ref="P4:P11" si="5">I4/$H40</f>
        <v>0.33264685267176397</v>
      </c>
      <c r="Q4" s="15">
        <f t="shared" ref="Q4:Q11" si="6">J4/$H40</f>
        <v>0.66348207004623205</v>
      </c>
      <c r="R4" s="15">
        <f t="shared" ref="R4:R11" si="7">K4/$H40</f>
        <v>3.8710772820040101E-3</v>
      </c>
      <c r="S4" s="15">
        <f t="shared" ref="S4:S11" si="8">L4/$H40</f>
        <v>0</v>
      </c>
    </row>
    <row r="5" spans="1:19" x14ac:dyDescent="0.45">
      <c r="A5" s="15">
        <v>4</v>
      </c>
      <c r="B5" s="1">
        <v>6</v>
      </c>
      <c r="C5" s="15">
        <v>81568318</v>
      </c>
      <c r="D5" s="15">
        <v>23899343</v>
      </c>
      <c r="E5" s="15">
        <v>81770938</v>
      </c>
      <c r="F5" s="15">
        <v>81770938</v>
      </c>
      <c r="I5" s="15">
        <f t="shared" si="1"/>
        <v>23899343</v>
      </c>
      <c r="J5" s="15">
        <f t="shared" si="2"/>
        <v>57668975</v>
      </c>
      <c r="K5" s="15">
        <f t="shared" si="3"/>
        <v>202620</v>
      </c>
      <c r="L5" s="15">
        <f t="shared" si="4"/>
        <v>0</v>
      </c>
      <c r="N5" s="15">
        <v>4</v>
      </c>
      <c r="O5" s="1">
        <v>6</v>
      </c>
      <c r="P5" s="15">
        <f t="shared" si="5"/>
        <v>0.29227184601942563</v>
      </c>
      <c r="Q5" s="15">
        <f t="shared" si="6"/>
        <v>0.70525025651534046</v>
      </c>
      <c r="R5" s="15">
        <f t="shared" si="7"/>
        <v>2.4778974652339197E-3</v>
      </c>
      <c r="S5" s="15">
        <f t="shared" si="8"/>
        <v>0</v>
      </c>
    </row>
    <row r="6" spans="1:19" x14ac:dyDescent="0.45">
      <c r="A6" s="15">
        <v>4</v>
      </c>
      <c r="B6" s="1">
        <v>15</v>
      </c>
      <c r="C6" s="15">
        <v>1934735</v>
      </c>
      <c r="D6" s="15">
        <v>743386</v>
      </c>
      <c r="E6" s="15">
        <v>1942319</v>
      </c>
      <c r="F6" s="15">
        <v>1942319</v>
      </c>
      <c r="I6" s="15">
        <f t="shared" si="1"/>
        <v>743386</v>
      </c>
      <c r="J6" s="15">
        <f t="shared" si="2"/>
        <v>1191349</v>
      </c>
      <c r="K6" s="15">
        <f t="shared" si="3"/>
        <v>7584</v>
      </c>
      <c r="L6" s="15">
        <f t="shared" si="4"/>
        <v>0</v>
      </c>
      <c r="N6" s="15">
        <v>4</v>
      </c>
      <c r="O6" s="1">
        <v>15</v>
      </c>
      <c r="P6" s="15">
        <f t="shared" si="5"/>
        <v>0.3827311579611794</v>
      </c>
      <c r="Q6" s="15">
        <f t="shared" si="6"/>
        <v>0.61336423110724858</v>
      </c>
      <c r="R6" s="15">
        <f t="shared" si="7"/>
        <v>3.9046109315720025E-3</v>
      </c>
      <c r="S6" s="15">
        <f t="shared" si="8"/>
        <v>0</v>
      </c>
    </row>
    <row r="7" spans="1:19" x14ac:dyDescent="0.45">
      <c r="A7" s="15">
        <v>4</v>
      </c>
      <c r="B7" s="1">
        <v>37</v>
      </c>
      <c r="C7" s="15">
        <v>21927915</v>
      </c>
      <c r="D7" s="15">
        <v>7242930</v>
      </c>
      <c r="E7" s="15">
        <v>22089913</v>
      </c>
      <c r="F7" s="15">
        <v>22089913</v>
      </c>
      <c r="I7" s="15">
        <f t="shared" si="1"/>
        <v>7242930</v>
      </c>
      <c r="J7" s="15">
        <f t="shared" si="2"/>
        <v>14684985</v>
      </c>
      <c r="K7" s="15">
        <f t="shared" si="3"/>
        <v>161998</v>
      </c>
      <c r="L7" s="15">
        <f t="shared" si="4"/>
        <v>0</v>
      </c>
      <c r="N7" s="15">
        <v>4</v>
      </c>
      <c r="O7" s="1">
        <v>37</v>
      </c>
      <c r="P7" s="15">
        <f t="shared" si="5"/>
        <v>0.32788404372620211</v>
      </c>
      <c r="Q7" s="15">
        <f t="shared" si="6"/>
        <v>0.66478238280069279</v>
      </c>
      <c r="R7" s="15">
        <f t="shared" si="7"/>
        <v>7.3335734731051223E-3</v>
      </c>
      <c r="S7" s="15">
        <f t="shared" si="8"/>
        <v>0</v>
      </c>
    </row>
    <row r="8" spans="1:19" x14ac:dyDescent="0.45">
      <c r="A8" s="15">
        <v>4</v>
      </c>
      <c r="B8" s="1">
        <v>1</v>
      </c>
      <c r="C8" s="15">
        <v>8115226</v>
      </c>
      <c r="D8" s="15">
        <v>2605531</v>
      </c>
      <c r="E8" s="15">
        <v>8153733</v>
      </c>
      <c r="F8" s="15">
        <v>8153733</v>
      </c>
      <c r="I8" s="15">
        <f t="shared" si="1"/>
        <v>2605531</v>
      </c>
      <c r="J8" s="15">
        <f t="shared" si="2"/>
        <v>5509695</v>
      </c>
      <c r="K8" s="15">
        <f t="shared" si="3"/>
        <v>38507</v>
      </c>
      <c r="L8" s="15">
        <f t="shared" si="4"/>
        <v>0</v>
      </c>
      <c r="N8" s="15">
        <v>4</v>
      </c>
      <c r="O8" s="1">
        <v>1</v>
      </c>
      <c r="P8" s="15">
        <f t="shared" si="5"/>
        <v>0.31955068923645158</v>
      </c>
      <c r="Q8" s="15">
        <f t="shared" si="6"/>
        <v>0.67572668862225438</v>
      </c>
      <c r="R8" s="15">
        <f t="shared" si="7"/>
        <v>4.7226221412940556E-3</v>
      </c>
      <c r="S8" s="15">
        <f t="shared" si="8"/>
        <v>0</v>
      </c>
    </row>
    <row r="9" spans="1:19" x14ac:dyDescent="0.45">
      <c r="A9" s="15">
        <v>4</v>
      </c>
      <c r="B9" s="1">
        <v>17</v>
      </c>
      <c r="C9" s="15">
        <v>49539769</v>
      </c>
      <c r="D9" s="15">
        <v>14784566</v>
      </c>
      <c r="E9" s="15">
        <v>49613834</v>
      </c>
      <c r="F9" s="15">
        <v>49613834</v>
      </c>
      <c r="I9" s="15">
        <f t="shared" si="1"/>
        <v>14784566</v>
      </c>
      <c r="J9" s="15">
        <f t="shared" si="2"/>
        <v>34755203</v>
      </c>
      <c r="K9" s="15">
        <f t="shared" si="3"/>
        <v>74065</v>
      </c>
      <c r="L9" s="15">
        <f t="shared" si="4"/>
        <v>0</v>
      </c>
      <c r="N9" s="15">
        <v>4</v>
      </c>
      <c r="O9" s="1">
        <v>17</v>
      </c>
      <c r="P9" s="15">
        <f t="shared" si="5"/>
        <v>0.29799281385913451</v>
      </c>
      <c r="Q9" s="15">
        <f t="shared" si="6"/>
        <v>0.7005143565401537</v>
      </c>
      <c r="R9" s="15">
        <f t="shared" si="7"/>
        <v>1.4928296007117692E-3</v>
      </c>
      <c r="S9" s="15">
        <f t="shared" si="8"/>
        <v>0</v>
      </c>
    </row>
    <row r="10" spans="1:19" x14ac:dyDescent="0.45">
      <c r="A10" s="15">
        <v>4</v>
      </c>
      <c r="B10" s="1">
        <v>25</v>
      </c>
      <c r="C10" s="15">
        <v>7283299</v>
      </c>
      <c r="D10" s="15">
        <v>2411105</v>
      </c>
      <c r="E10" s="15">
        <v>7315343</v>
      </c>
      <c r="F10" s="15">
        <v>7315343</v>
      </c>
      <c r="I10" s="15">
        <f t="shared" si="1"/>
        <v>2411105</v>
      </c>
      <c r="J10" s="15">
        <f t="shared" si="2"/>
        <v>4872194</v>
      </c>
      <c r="K10" s="15">
        <f t="shared" si="3"/>
        <v>32044</v>
      </c>
      <c r="L10" s="15">
        <f t="shared" si="4"/>
        <v>0</v>
      </c>
      <c r="N10" s="15">
        <v>4</v>
      </c>
      <c r="O10" s="1">
        <v>25</v>
      </c>
      <c r="P10" s="15">
        <f t="shared" si="5"/>
        <v>0.3295956184146116</v>
      </c>
      <c r="Q10" s="15">
        <f t="shared" si="6"/>
        <v>0.66602399914809185</v>
      </c>
      <c r="R10" s="15">
        <f t="shared" si="7"/>
        <v>4.3803824372965153E-3</v>
      </c>
      <c r="S10" s="15">
        <f t="shared" si="8"/>
        <v>0</v>
      </c>
    </row>
    <row r="11" spans="1:19" x14ac:dyDescent="0.45">
      <c r="A11" s="15">
        <v>4</v>
      </c>
      <c r="B11" s="1">
        <v>8</v>
      </c>
      <c r="C11" s="15">
        <v>55089000</v>
      </c>
      <c r="D11" s="15">
        <v>17825010</v>
      </c>
      <c r="E11" s="15">
        <v>55202836</v>
      </c>
      <c r="F11" s="15">
        <v>55202836</v>
      </c>
      <c r="I11" s="15">
        <f t="shared" si="1"/>
        <v>17825010</v>
      </c>
      <c r="J11" s="15">
        <f t="shared" si="2"/>
        <v>37263990</v>
      </c>
      <c r="K11" s="15">
        <f t="shared" si="3"/>
        <v>113836</v>
      </c>
      <c r="L11" s="15">
        <f t="shared" si="4"/>
        <v>0</v>
      </c>
      <c r="N11" s="15">
        <v>4</v>
      </c>
      <c r="O11" s="1">
        <v>8</v>
      </c>
      <c r="P11" s="15">
        <f t="shared" si="5"/>
        <v>0.32290025824035562</v>
      </c>
      <c r="Q11" s="15">
        <f t="shared" si="6"/>
        <v>0.67503760132903312</v>
      </c>
      <c r="R11" s="15">
        <f t="shared" si="7"/>
        <v>2.06214043061121E-3</v>
      </c>
      <c r="S11" s="15">
        <f t="shared" si="8"/>
        <v>0</v>
      </c>
    </row>
    <row r="12" spans="1:19" x14ac:dyDescent="0.45">
      <c r="C12" s="15"/>
      <c r="D12" s="15"/>
      <c r="E12" s="15"/>
      <c r="F12" s="15"/>
      <c r="I12" s="15"/>
      <c r="J12" s="15"/>
      <c r="K12" s="15"/>
      <c r="L12" s="15"/>
      <c r="N12" s="15"/>
      <c r="O12" s="15"/>
    </row>
    <row r="13" spans="1:19" x14ac:dyDescent="0.45">
      <c r="C13" s="15"/>
      <c r="D13" s="15"/>
      <c r="E13" s="15"/>
      <c r="F13" s="15"/>
      <c r="I13" s="15"/>
      <c r="J13" s="15"/>
      <c r="K13" s="15"/>
      <c r="L13" s="15"/>
      <c r="N13" s="15"/>
      <c r="O13" s="15"/>
    </row>
    <row r="14" spans="1:19" x14ac:dyDescent="0.45">
      <c r="A14" s="15" t="s">
        <v>44</v>
      </c>
      <c r="B14" s="15" t="s">
        <v>0</v>
      </c>
      <c r="C14" s="15" t="s">
        <v>14</v>
      </c>
      <c r="D14" s="15" t="s">
        <v>15</v>
      </c>
      <c r="E14" s="15" t="s">
        <v>16</v>
      </c>
      <c r="F14" s="15" t="s">
        <v>17</v>
      </c>
      <c r="I14" s="15" t="str">
        <f t="shared" si="1"/>
        <v>LabelsExpanded</v>
      </c>
      <c r="J14" s="15" t="s">
        <v>27</v>
      </c>
      <c r="K14" s="15" t="s">
        <v>25</v>
      </c>
      <c r="L14" s="15" t="s">
        <v>26</v>
      </c>
      <c r="N14" s="15" t="s">
        <v>44</v>
      </c>
      <c r="O14" s="15" t="s">
        <v>0</v>
      </c>
      <c r="P14" s="15" t="s">
        <v>15</v>
      </c>
      <c r="Q14" s="15" t="s">
        <v>27</v>
      </c>
      <c r="R14" s="15" t="s">
        <v>25</v>
      </c>
      <c r="S14" s="15" t="s">
        <v>26</v>
      </c>
    </row>
    <row r="15" spans="1:19" x14ac:dyDescent="0.45">
      <c r="A15" s="15">
        <v>3</v>
      </c>
      <c r="B15" s="1">
        <v>35</v>
      </c>
      <c r="C15" s="15">
        <v>176548</v>
      </c>
      <c r="D15" s="15">
        <v>161653</v>
      </c>
      <c r="E15" s="15">
        <v>479840</v>
      </c>
      <c r="F15" s="15">
        <v>176581</v>
      </c>
      <c r="I15" s="15">
        <f t="shared" si="1"/>
        <v>161653</v>
      </c>
      <c r="J15" s="15">
        <f t="shared" si="2"/>
        <v>14895</v>
      </c>
      <c r="K15" s="15">
        <f t="shared" si="3"/>
        <v>33</v>
      </c>
      <c r="L15" s="15">
        <f t="shared" si="4"/>
        <v>303259</v>
      </c>
      <c r="N15" s="15">
        <v>3</v>
      </c>
      <c r="O15" s="1">
        <v>35</v>
      </c>
      <c r="P15">
        <f>I15/$H39</f>
        <v>0.33688937979326444</v>
      </c>
      <c r="Q15" s="15">
        <f t="shared" ref="Q15:S15" si="9">J15/$H39</f>
        <v>3.1041597199066354E-2</v>
      </c>
      <c r="R15" s="15">
        <f t="shared" si="9"/>
        <v>6.8772924308102697E-5</v>
      </c>
      <c r="S15" s="15">
        <f t="shared" si="9"/>
        <v>0.63200025008336114</v>
      </c>
    </row>
    <row r="16" spans="1:19" x14ac:dyDescent="0.45">
      <c r="A16" s="15">
        <v>3</v>
      </c>
      <c r="B16" s="1">
        <v>50</v>
      </c>
      <c r="C16" s="15">
        <v>3194744</v>
      </c>
      <c r="D16" s="15">
        <v>2903534</v>
      </c>
      <c r="E16" s="15">
        <v>8728578</v>
      </c>
      <c r="F16" s="15">
        <v>3209223</v>
      </c>
      <c r="I16" s="15">
        <f t="shared" si="1"/>
        <v>2903534</v>
      </c>
      <c r="J16" s="15">
        <f t="shared" si="2"/>
        <v>291210</v>
      </c>
      <c r="K16" s="15">
        <f t="shared" si="3"/>
        <v>14479</v>
      </c>
      <c r="L16" s="15">
        <f t="shared" si="4"/>
        <v>5519355</v>
      </c>
      <c r="N16" s="15">
        <v>3</v>
      </c>
      <c r="O16" s="1">
        <v>50</v>
      </c>
      <c r="P16" s="15">
        <f t="shared" ref="P16:P23" si="10">I16/$H40</f>
        <v>0.33264685267176397</v>
      </c>
      <c r="Q16" s="15">
        <f t="shared" ref="Q16:Q23" si="11">J16/$H40</f>
        <v>3.3362822672833997E-2</v>
      </c>
      <c r="R16" s="15">
        <f t="shared" ref="R16:R23" si="12">K16/$H40</f>
        <v>1.6588039884618091E-3</v>
      </c>
      <c r="S16" s="15">
        <f t="shared" ref="S16:S23" si="13">L16/$H40</f>
        <v>0.63233152066694021</v>
      </c>
    </row>
    <row r="17" spans="1:19" x14ac:dyDescent="0.45">
      <c r="A17" s="15">
        <v>3</v>
      </c>
      <c r="B17" s="1">
        <v>6</v>
      </c>
      <c r="C17" s="15">
        <v>29191192</v>
      </c>
      <c r="D17" s="15">
        <v>23899343</v>
      </c>
      <c r="E17" s="15">
        <v>81770938</v>
      </c>
      <c r="F17" s="15">
        <v>29270930</v>
      </c>
      <c r="I17" s="15">
        <f t="shared" si="1"/>
        <v>23899343</v>
      </c>
      <c r="J17" s="15">
        <f t="shared" si="2"/>
        <v>5291849</v>
      </c>
      <c r="K17" s="15">
        <f t="shared" si="3"/>
        <v>79738</v>
      </c>
      <c r="L17" s="15">
        <f t="shared" si="4"/>
        <v>52500008</v>
      </c>
      <c r="N17" s="15">
        <v>3</v>
      </c>
      <c r="O17" s="1">
        <v>6</v>
      </c>
      <c r="P17" s="15">
        <f t="shared" si="10"/>
        <v>0.29227184601942563</v>
      </c>
      <c r="Q17" s="15">
        <f t="shared" si="11"/>
        <v>6.4715522769226402E-2</v>
      </c>
      <c r="R17" s="15">
        <f t="shared" si="12"/>
        <v>9.7513862443402571E-4</v>
      </c>
      <c r="S17" s="15">
        <f t="shared" si="13"/>
        <v>0.64203749258691389</v>
      </c>
    </row>
    <row r="18" spans="1:19" x14ac:dyDescent="0.45">
      <c r="A18" s="15">
        <v>3</v>
      </c>
      <c r="B18" s="1">
        <v>15</v>
      </c>
      <c r="C18" s="15">
        <v>829124</v>
      </c>
      <c r="D18" s="15">
        <v>743386</v>
      </c>
      <c r="E18" s="15">
        <v>1942319</v>
      </c>
      <c r="F18" s="15">
        <v>832431</v>
      </c>
      <c r="I18" s="15">
        <f t="shared" si="1"/>
        <v>743386</v>
      </c>
      <c r="J18" s="15">
        <f t="shared" si="2"/>
        <v>85738</v>
      </c>
      <c r="K18" s="15">
        <f t="shared" si="3"/>
        <v>3307</v>
      </c>
      <c r="L18" s="15">
        <f t="shared" si="4"/>
        <v>1109888</v>
      </c>
      <c r="N18" s="15">
        <v>3</v>
      </c>
      <c r="O18" s="1">
        <v>15</v>
      </c>
      <c r="P18" s="15">
        <f t="shared" si="10"/>
        <v>0.3827311579611794</v>
      </c>
      <c r="Q18" s="15">
        <f t="shared" si="11"/>
        <v>4.4142079648090762E-2</v>
      </c>
      <c r="R18" s="15">
        <f t="shared" si="12"/>
        <v>1.7026039491968106E-3</v>
      </c>
      <c r="S18" s="15">
        <f t="shared" si="13"/>
        <v>0.57142415844153305</v>
      </c>
    </row>
    <row r="19" spans="1:19" x14ac:dyDescent="0.45">
      <c r="A19" s="15">
        <v>3</v>
      </c>
      <c r="B19" s="1">
        <v>37</v>
      </c>
      <c r="C19" s="15">
        <v>8263812</v>
      </c>
      <c r="D19" s="15">
        <v>7242930</v>
      </c>
      <c r="E19" s="15">
        <v>22089913</v>
      </c>
      <c r="F19" s="15">
        <v>8335642</v>
      </c>
      <c r="I19" s="15">
        <f t="shared" si="1"/>
        <v>7242930</v>
      </c>
      <c r="J19" s="15">
        <f t="shared" si="2"/>
        <v>1020882</v>
      </c>
      <c r="K19" s="15">
        <f t="shared" si="3"/>
        <v>71830</v>
      </c>
      <c r="L19" s="15">
        <f t="shared" si="4"/>
        <v>13754271</v>
      </c>
      <c r="N19" s="15">
        <v>3</v>
      </c>
      <c r="O19" s="1">
        <v>37</v>
      </c>
      <c r="P19" s="15">
        <f t="shared" si="10"/>
        <v>0.32788404372620211</v>
      </c>
      <c r="Q19" s="15">
        <f t="shared" si="11"/>
        <v>4.621484928437699E-2</v>
      </c>
      <c r="R19" s="15">
        <f t="shared" si="12"/>
        <v>3.251710407370097E-3</v>
      </c>
      <c r="S19" s="15">
        <f t="shared" si="13"/>
        <v>0.62264939658205087</v>
      </c>
    </row>
    <row r="20" spans="1:19" x14ac:dyDescent="0.45">
      <c r="A20" s="15">
        <v>3</v>
      </c>
      <c r="B20" s="1">
        <v>1</v>
      </c>
      <c r="C20" s="15">
        <v>2999865</v>
      </c>
      <c r="D20" s="15">
        <v>2605531</v>
      </c>
      <c r="E20" s="15">
        <v>8153733</v>
      </c>
      <c r="F20" s="15">
        <v>3008071</v>
      </c>
      <c r="I20" s="15">
        <f t="shared" si="1"/>
        <v>2605531</v>
      </c>
      <c r="J20" s="15">
        <f t="shared" si="2"/>
        <v>394334</v>
      </c>
      <c r="K20" s="15">
        <f t="shared" si="3"/>
        <v>8206</v>
      </c>
      <c r="L20" s="15">
        <f t="shared" si="4"/>
        <v>5145662</v>
      </c>
      <c r="N20" s="15">
        <v>3</v>
      </c>
      <c r="O20" s="1">
        <v>1</v>
      </c>
      <c r="P20" s="15">
        <f t="shared" si="10"/>
        <v>0.31955068923645158</v>
      </c>
      <c r="Q20" s="15">
        <f t="shared" si="11"/>
        <v>4.8362388123329519E-2</v>
      </c>
      <c r="R20" s="15">
        <f t="shared" si="12"/>
        <v>1.0064101927301273E-3</v>
      </c>
      <c r="S20" s="15">
        <f t="shared" si="13"/>
        <v>0.63108051244748875</v>
      </c>
    </row>
    <row r="21" spans="1:19" x14ac:dyDescent="0.45">
      <c r="A21" s="15">
        <v>3</v>
      </c>
      <c r="B21" s="1">
        <v>17</v>
      </c>
      <c r="C21" s="15">
        <v>17111822</v>
      </c>
      <c r="D21" s="15">
        <v>14784566</v>
      </c>
      <c r="E21" s="15">
        <v>49613834</v>
      </c>
      <c r="F21" s="15">
        <v>17138669</v>
      </c>
      <c r="I21" s="15">
        <f t="shared" si="1"/>
        <v>14784566</v>
      </c>
      <c r="J21" s="15">
        <f t="shared" si="2"/>
        <v>2327256</v>
      </c>
      <c r="K21" s="15">
        <f t="shared" si="3"/>
        <v>26847</v>
      </c>
      <c r="L21" s="15">
        <f t="shared" si="4"/>
        <v>32475165</v>
      </c>
      <c r="N21" s="15">
        <v>3</v>
      </c>
      <c r="O21" s="1">
        <v>17</v>
      </c>
      <c r="P21" s="15">
        <f t="shared" si="10"/>
        <v>0.29799281385913451</v>
      </c>
      <c r="Q21" s="15">
        <f t="shared" si="11"/>
        <v>4.6907400867266177E-2</v>
      </c>
      <c r="R21" s="15">
        <f t="shared" si="12"/>
        <v>5.4111923702570533E-4</v>
      </c>
      <c r="S21" s="15">
        <f t="shared" si="13"/>
        <v>0.65455866603657364</v>
      </c>
    </row>
    <row r="22" spans="1:19" x14ac:dyDescent="0.45">
      <c r="A22" s="15">
        <v>3</v>
      </c>
      <c r="B22" s="1">
        <v>25</v>
      </c>
      <c r="C22" s="15">
        <v>2703078</v>
      </c>
      <c r="D22" s="15">
        <v>2411105</v>
      </c>
      <c r="E22" s="15">
        <v>7315343</v>
      </c>
      <c r="F22" s="15">
        <v>2716200</v>
      </c>
      <c r="I22" s="15">
        <f t="shared" si="1"/>
        <v>2411105</v>
      </c>
      <c r="J22" s="15">
        <f t="shared" si="2"/>
        <v>291973</v>
      </c>
      <c r="K22" s="15">
        <f t="shared" si="3"/>
        <v>13122</v>
      </c>
      <c r="L22" s="15">
        <f t="shared" si="4"/>
        <v>4599143</v>
      </c>
      <c r="N22" s="15">
        <v>3</v>
      </c>
      <c r="O22" s="1">
        <v>25</v>
      </c>
      <c r="P22" s="15">
        <f t="shared" si="10"/>
        <v>0.3295956184146116</v>
      </c>
      <c r="Q22" s="15">
        <f t="shared" si="11"/>
        <v>3.9912414223092475E-2</v>
      </c>
      <c r="R22" s="15">
        <f t="shared" si="12"/>
        <v>1.793764147491102E-3</v>
      </c>
      <c r="S22" s="15">
        <f t="shared" si="13"/>
        <v>0.62869820321480485</v>
      </c>
    </row>
    <row r="23" spans="1:19" x14ac:dyDescent="0.45">
      <c r="A23" s="15">
        <v>3</v>
      </c>
      <c r="B23" s="1">
        <v>8</v>
      </c>
      <c r="C23" s="15">
        <v>19486051</v>
      </c>
      <c r="D23" s="15">
        <v>17825010</v>
      </c>
      <c r="E23" s="15">
        <v>55202836</v>
      </c>
      <c r="F23" s="15">
        <v>19522300</v>
      </c>
      <c r="I23" s="15">
        <f t="shared" si="1"/>
        <v>17825010</v>
      </c>
      <c r="J23" s="15">
        <f t="shared" si="2"/>
        <v>1661041</v>
      </c>
      <c r="K23" s="15">
        <f t="shared" si="3"/>
        <v>36249</v>
      </c>
      <c r="L23" s="15">
        <f t="shared" si="4"/>
        <v>35680536</v>
      </c>
      <c r="N23" s="15">
        <v>3</v>
      </c>
      <c r="O23" s="1">
        <v>8</v>
      </c>
      <c r="P23" s="15">
        <f t="shared" si="10"/>
        <v>0.32290025824035562</v>
      </c>
      <c r="Q23" s="15">
        <f t="shared" si="11"/>
        <v>3.0089776546987551E-2</v>
      </c>
      <c r="R23" s="15">
        <f t="shared" si="12"/>
        <v>6.566510459716236E-4</v>
      </c>
      <c r="S23" s="15">
        <f t="shared" si="13"/>
        <v>0.64635331416668518</v>
      </c>
    </row>
    <row r="24" spans="1:19" x14ac:dyDescent="0.45">
      <c r="C24" s="15"/>
      <c r="D24" s="15"/>
      <c r="E24" s="15"/>
      <c r="F24" s="15"/>
      <c r="I24" s="15"/>
      <c r="J24" s="15"/>
      <c r="K24" s="15"/>
      <c r="L24" s="15"/>
      <c r="N24" s="15"/>
      <c r="O24" s="15"/>
    </row>
    <row r="25" spans="1:19" x14ac:dyDescent="0.45">
      <c r="C25" s="15"/>
      <c r="D25" s="15"/>
      <c r="E25" s="15"/>
      <c r="F25" s="15"/>
      <c r="I25" s="15"/>
      <c r="J25" s="15"/>
      <c r="K25" s="15"/>
      <c r="L25" s="15"/>
      <c r="N25" s="15"/>
      <c r="O25" s="15"/>
    </row>
    <row r="26" spans="1:19" x14ac:dyDescent="0.45">
      <c r="A26" s="15" t="s">
        <v>44</v>
      </c>
      <c r="B26" s="15" t="s">
        <v>0</v>
      </c>
      <c r="C26" s="15" t="s">
        <v>14</v>
      </c>
      <c r="D26" s="15" t="s">
        <v>15</v>
      </c>
      <c r="E26" s="15" t="s">
        <v>16</v>
      </c>
      <c r="F26" s="15" t="s">
        <v>17</v>
      </c>
      <c r="I26" s="15" t="str">
        <f t="shared" si="1"/>
        <v>LabelsExpanded</v>
      </c>
      <c r="J26" s="15" t="s">
        <v>27</v>
      </c>
      <c r="K26" s="15" t="s">
        <v>25</v>
      </c>
      <c r="L26" s="15" t="s">
        <v>26</v>
      </c>
      <c r="N26" s="15" t="s">
        <v>44</v>
      </c>
      <c r="O26" s="15" t="s">
        <v>0</v>
      </c>
      <c r="P26" s="15" t="s">
        <v>15</v>
      </c>
      <c r="Q26" s="15" t="s">
        <v>27</v>
      </c>
      <c r="R26" s="15" t="s">
        <v>25</v>
      </c>
      <c r="S26" s="15" t="s">
        <v>26</v>
      </c>
    </row>
    <row r="27" spans="1:19" x14ac:dyDescent="0.45">
      <c r="A27" s="15">
        <v>2</v>
      </c>
      <c r="B27" s="1">
        <v>35</v>
      </c>
      <c r="C27" s="15">
        <v>168048</v>
      </c>
      <c r="D27" s="15">
        <v>161653</v>
      </c>
      <c r="E27" s="15">
        <v>479840</v>
      </c>
      <c r="F27" s="15">
        <v>173757</v>
      </c>
      <c r="I27" s="15">
        <f t="shared" si="1"/>
        <v>161653</v>
      </c>
      <c r="J27" s="15">
        <f t="shared" si="2"/>
        <v>6395</v>
      </c>
      <c r="K27" s="15">
        <f t="shared" si="3"/>
        <v>5709</v>
      </c>
      <c r="L27" s="15">
        <f t="shared" si="4"/>
        <v>306083</v>
      </c>
      <c r="N27" s="15">
        <v>2</v>
      </c>
      <c r="O27" s="1">
        <v>35</v>
      </c>
      <c r="P27">
        <f>I27/$H39</f>
        <v>0.33688937979326444</v>
      </c>
      <c r="Q27" s="15">
        <f t="shared" ref="Q27:S27" si="14">J27/$H39</f>
        <v>1.3327359119706568E-2</v>
      </c>
      <c r="R27" s="15">
        <f t="shared" si="14"/>
        <v>1.1897715905301767E-2</v>
      </c>
      <c r="S27" s="15">
        <f t="shared" si="14"/>
        <v>0.63788554518172724</v>
      </c>
    </row>
    <row r="28" spans="1:19" x14ac:dyDescent="0.45">
      <c r="A28" s="15">
        <v>2</v>
      </c>
      <c r="B28" s="1">
        <v>50</v>
      </c>
      <c r="C28" s="15">
        <v>2928276</v>
      </c>
      <c r="D28" s="15">
        <v>2903534</v>
      </c>
      <c r="E28" s="15">
        <v>8728578</v>
      </c>
      <c r="F28" s="15">
        <v>3099259</v>
      </c>
      <c r="I28" s="15">
        <f t="shared" si="1"/>
        <v>2903534</v>
      </c>
      <c r="J28" s="15">
        <f t="shared" si="2"/>
        <v>24742</v>
      </c>
      <c r="K28" s="15">
        <f t="shared" si="3"/>
        <v>170983</v>
      </c>
      <c r="L28" s="15">
        <f t="shared" si="4"/>
        <v>5629319</v>
      </c>
      <c r="N28" s="15">
        <v>2</v>
      </c>
      <c r="O28" s="1">
        <v>50</v>
      </c>
      <c r="P28" s="15">
        <f t="shared" ref="P28:P35" si="15">I28/$H40</f>
        <v>0.33264685267176397</v>
      </c>
      <c r="Q28" s="15">
        <f t="shared" ref="Q28:Q35" si="16">J28/$H40</f>
        <v>2.8345968839368794E-3</v>
      </c>
      <c r="R28" s="15">
        <f t="shared" ref="R28:R35" si="17">K28/$H40</f>
        <v>1.9588872322616583E-2</v>
      </c>
      <c r="S28" s="15">
        <f t="shared" ref="S28:S35" si="18">L28/$H40</f>
        <v>0.64492967812168256</v>
      </c>
    </row>
    <row r="29" spans="1:19" x14ac:dyDescent="0.45">
      <c r="A29" s="15">
        <v>2</v>
      </c>
      <c r="B29" s="1">
        <v>6</v>
      </c>
      <c r="C29" s="15">
        <v>25235372</v>
      </c>
      <c r="D29" s="15">
        <v>23899343</v>
      </c>
      <c r="E29" s="15">
        <v>81770938</v>
      </c>
      <c r="F29" s="15">
        <v>27832908</v>
      </c>
      <c r="I29" s="15">
        <f t="shared" si="1"/>
        <v>23899343</v>
      </c>
      <c r="J29" s="15">
        <f t="shared" si="2"/>
        <v>1336029</v>
      </c>
      <c r="K29" s="15">
        <f t="shared" si="3"/>
        <v>2597536</v>
      </c>
      <c r="L29" s="15">
        <f t="shared" si="4"/>
        <v>53938030</v>
      </c>
      <c r="N29" s="15">
        <v>2</v>
      </c>
      <c r="O29" s="1">
        <v>6</v>
      </c>
      <c r="P29" s="15">
        <f t="shared" si="15"/>
        <v>0.29227184601942563</v>
      </c>
      <c r="Q29" s="15">
        <f t="shared" si="16"/>
        <v>1.6338677685218676E-2</v>
      </c>
      <c r="R29" s="15">
        <f t="shared" si="17"/>
        <v>3.1766004689832469E-2</v>
      </c>
      <c r="S29" s="15">
        <f t="shared" si="18"/>
        <v>0.65962347160552326</v>
      </c>
    </row>
    <row r="30" spans="1:19" x14ac:dyDescent="0.45">
      <c r="A30" s="15">
        <v>2</v>
      </c>
      <c r="B30" s="1">
        <v>15</v>
      </c>
      <c r="C30" s="15">
        <v>766188</v>
      </c>
      <c r="D30" s="15">
        <v>743386</v>
      </c>
      <c r="E30" s="15">
        <v>1942319</v>
      </c>
      <c r="F30" s="15">
        <v>798964</v>
      </c>
      <c r="I30" s="15">
        <f t="shared" si="1"/>
        <v>743386</v>
      </c>
      <c r="J30" s="15">
        <f t="shared" si="2"/>
        <v>22802</v>
      </c>
      <c r="K30" s="15">
        <f t="shared" si="3"/>
        <v>32776</v>
      </c>
      <c r="L30" s="15">
        <f t="shared" si="4"/>
        <v>1143355</v>
      </c>
      <c r="N30" s="15">
        <v>2</v>
      </c>
      <c r="O30" s="1">
        <v>15</v>
      </c>
      <c r="P30" s="15">
        <f t="shared" si="15"/>
        <v>0.3827311579611794</v>
      </c>
      <c r="Q30" s="15">
        <f t="shared" si="16"/>
        <v>1.1739575219106645E-2</v>
      </c>
      <c r="R30" s="15">
        <f t="shared" si="17"/>
        <v>1.6874674036551154E-2</v>
      </c>
      <c r="S30" s="15">
        <f t="shared" si="18"/>
        <v>0.58865459278316279</v>
      </c>
    </row>
    <row r="31" spans="1:19" x14ac:dyDescent="0.45">
      <c r="A31" s="15">
        <v>2</v>
      </c>
      <c r="B31" s="1">
        <v>37</v>
      </c>
      <c r="C31" s="15">
        <v>7483921</v>
      </c>
      <c r="D31" s="15">
        <v>7242930</v>
      </c>
      <c r="E31" s="15">
        <v>22089913</v>
      </c>
      <c r="F31" s="15">
        <v>8058739</v>
      </c>
      <c r="I31" s="15">
        <f t="shared" si="1"/>
        <v>7242930</v>
      </c>
      <c r="J31" s="15">
        <f t="shared" si="2"/>
        <v>240991</v>
      </c>
      <c r="K31" s="15">
        <f t="shared" si="3"/>
        <v>574818</v>
      </c>
      <c r="L31" s="15">
        <f t="shared" si="4"/>
        <v>14031174</v>
      </c>
      <c r="N31" s="15">
        <v>2</v>
      </c>
      <c r="O31" s="1">
        <v>37</v>
      </c>
      <c r="P31" s="15">
        <f t="shared" si="15"/>
        <v>0.32788404372620211</v>
      </c>
      <c r="Q31" s="15">
        <f t="shared" si="16"/>
        <v>1.0909549530593443E-2</v>
      </c>
      <c r="R31" s="15">
        <f t="shared" si="17"/>
        <v>2.6021741235467973E-2</v>
      </c>
      <c r="S31" s="15">
        <f t="shared" si="18"/>
        <v>0.63518466550773645</v>
      </c>
    </row>
    <row r="32" spans="1:19" x14ac:dyDescent="0.45">
      <c r="A32" s="15">
        <v>2</v>
      </c>
      <c r="B32" s="1">
        <v>1</v>
      </c>
      <c r="C32" s="15">
        <v>2715549</v>
      </c>
      <c r="D32" s="15">
        <v>2605531</v>
      </c>
      <c r="E32" s="15">
        <v>8153733</v>
      </c>
      <c r="F32" s="15">
        <v>2883928</v>
      </c>
      <c r="I32" s="15">
        <f t="shared" si="1"/>
        <v>2605531</v>
      </c>
      <c r="J32" s="15">
        <f t="shared" si="2"/>
        <v>110018</v>
      </c>
      <c r="K32" s="15">
        <f t="shared" si="3"/>
        <v>168379</v>
      </c>
      <c r="L32" s="15">
        <f t="shared" si="4"/>
        <v>5269805</v>
      </c>
      <c r="N32" s="15">
        <v>2</v>
      </c>
      <c r="O32" s="1">
        <v>1</v>
      </c>
      <c r="P32" s="15">
        <f t="shared" si="15"/>
        <v>0.31955068923645158</v>
      </c>
      <c r="Q32" s="15">
        <f t="shared" si="16"/>
        <v>1.3492960831560218E-2</v>
      </c>
      <c r="R32" s="15">
        <f t="shared" si="17"/>
        <v>2.0650541291945664E-2</v>
      </c>
      <c r="S32" s="15">
        <f t="shared" si="18"/>
        <v>0.6463058086400425</v>
      </c>
    </row>
    <row r="33" spans="1:19" x14ac:dyDescent="0.45">
      <c r="A33" s="15">
        <v>2</v>
      </c>
      <c r="B33" s="1">
        <v>17</v>
      </c>
      <c r="C33" s="15">
        <v>15242986</v>
      </c>
      <c r="D33" s="15">
        <v>14784566</v>
      </c>
      <c r="E33" s="15">
        <v>49613834</v>
      </c>
      <c r="F33" s="15">
        <v>16425735</v>
      </c>
      <c r="I33" s="15">
        <f t="shared" si="1"/>
        <v>14784566</v>
      </c>
      <c r="J33" s="15">
        <f t="shared" si="2"/>
        <v>458420</v>
      </c>
      <c r="K33" s="15">
        <f t="shared" si="3"/>
        <v>1182749</v>
      </c>
      <c r="L33" s="15">
        <f t="shared" si="4"/>
        <v>33188099</v>
      </c>
      <c r="N33" s="15">
        <v>2</v>
      </c>
      <c r="O33" s="1">
        <v>17</v>
      </c>
      <c r="P33" s="15">
        <f t="shared" si="15"/>
        <v>0.29799281385913451</v>
      </c>
      <c r="Q33" s="15">
        <f t="shared" si="16"/>
        <v>9.2397616358372951E-3</v>
      </c>
      <c r="R33" s="15">
        <f t="shared" si="17"/>
        <v>2.3839096974444668E-2</v>
      </c>
      <c r="S33" s="15">
        <f t="shared" si="18"/>
        <v>0.66892832753058351</v>
      </c>
    </row>
    <row r="34" spans="1:19" x14ac:dyDescent="0.45">
      <c r="A34" s="15">
        <v>2</v>
      </c>
      <c r="B34" s="1">
        <v>25</v>
      </c>
      <c r="C34" s="15">
        <v>2435157</v>
      </c>
      <c r="D34" s="15">
        <v>2411105</v>
      </c>
      <c r="E34" s="15">
        <v>7315343</v>
      </c>
      <c r="F34" s="15">
        <v>2595361</v>
      </c>
      <c r="I34" s="15">
        <f t="shared" si="1"/>
        <v>2411105</v>
      </c>
      <c r="J34" s="15">
        <f t="shared" si="2"/>
        <v>24052</v>
      </c>
      <c r="K34" s="15">
        <f t="shared" si="3"/>
        <v>160204</v>
      </c>
      <c r="L34" s="15">
        <f t="shared" si="4"/>
        <v>4719982</v>
      </c>
      <c r="N34" s="15">
        <v>2</v>
      </c>
      <c r="O34" s="1">
        <v>25</v>
      </c>
      <c r="P34" s="15">
        <f t="shared" si="15"/>
        <v>0.3295956184146116</v>
      </c>
      <c r="Q34" s="15">
        <f t="shared" si="16"/>
        <v>3.2878841087834159E-3</v>
      </c>
      <c r="R34" s="15">
        <f t="shared" si="17"/>
        <v>2.1899725002641708E-2</v>
      </c>
      <c r="S34" s="15">
        <f t="shared" si="18"/>
        <v>0.64521677247396325</v>
      </c>
    </row>
    <row r="35" spans="1:19" x14ac:dyDescent="0.45">
      <c r="A35" s="15">
        <v>2</v>
      </c>
      <c r="B35" s="1">
        <v>8</v>
      </c>
      <c r="C35" s="15">
        <v>18156618</v>
      </c>
      <c r="D35" s="15">
        <v>17825010</v>
      </c>
      <c r="E35" s="15">
        <v>55202836</v>
      </c>
      <c r="F35" s="15">
        <v>18972401</v>
      </c>
      <c r="I35" s="15">
        <f t="shared" si="1"/>
        <v>17825010</v>
      </c>
      <c r="J35" s="15">
        <f t="shared" si="2"/>
        <v>331608</v>
      </c>
      <c r="K35" s="15">
        <f t="shared" si="3"/>
        <v>815783</v>
      </c>
      <c r="L35" s="15">
        <f t="shared" si="4"/>
        <v>36230435</v>
      </c>
      <c r="N35" s="15">
        <v>2</v>
      </c>
      <c r="O35" s="1">
        <v>8</v>
      </c>
      <c r="P35" s="15">
        <f t="shared" si="15"/>
        <v>0.32290025824035562</v>
      </c>
      <c r="Q35" s="15">
        <f t="shared" si="16"/>
        <v>6.0070826795927661E-3</v>
      </c>
      <c r="R35" s="15">
        <f t="shared" si="17"/>
        <v>1.4777918293907944E-2</v>
      </c>
      <c r="S35" s="15">
        <f t="shared" si="18"/>
        <v>0.65631474078614371</v>
      </c>
    </row>
    <row r="36" spans="1:19" x14ac:dyDescent="0.45">
      <c r="C36" s="15"/>
      <c r="D36" s="15"/>
      <c r="E36" s="15"/>
      <c r="F36" s="15"/>
      <c r="I36" s="15"/>
      <c r="J36" s="15"/>
      <c r="K36" s="15"/>
      <c r="L36" s="15"/>
      <c r="N36" s="15"/>
      <c r="O36" s="15"/>
    </row>
    <row r="37" spans="1:19" x14ac:dyDescent="0.45">
      <c r="C37" s="15"/>
      <c r="D37" s="15"/>
      <c r="E37" s="15"/>
      <c r="F37" s="15"/>
      <c r="I37" s="15"/>
      <c r="J37" s="15"/>
      <c r="K37" s="15"/>
      <c r="L37" s="15"/>
      <c r="N37" s="15"/>
      <c r="O37" s="15"/>
    </row>
    <row r="38" spans="1:19" x14ac:dyDescent="0.45">
      <c r="A38" s="15" t="s">
        <v>44</v>
      </c>
      <c r="B38" s="15" t="s">
        <v>0</v>
      </c>
      <c r="C38" s="15" t="s">
        <v>14</v>
      </c>
      <c r="D38" s="15" t="s">
        <v>15</v>
      </c>
      <c r="E38" s="15" t="s">
        <v>16</v>
      </c>
      <c r="F38" s="15" t="s">
        <v>17</v>
      </c>
      <c r="H38" t="s">
        <v>22</v>
      </c>
      <c r="I38" s="15" t="str">
        <f t="shared" si="1"/>
        <v>LabelsExpanded</v>
      </c>
      <c r="J38" s="15" t="s">
        <v>27</v>
      </c>
      <c r="K38" s="15" t="s">
        <v>25</v>
      </c>
      <c r="L38" s="15" t="s">
        <v>26</v>
      </c>
      <c r="N38" s="15" t="s">
        <v>44</v>
      </c>
      <c r="O38" s="15" t="s">
        <v>0</v>
      </c>
      <c r="P38" s="15" t="s">
        <v>15</v>
      </c>
      <c r="Q38" s="15" t="s">
        <v>27</v>
      </c>
      <c r="R38" s="15" t="s">
        <v>25</v>
      </c>
      <c r="S38" s="15" t="s">
        <v>26</v>
      </c>
    </row>
    <row r="39" spans="1:19" x14ac:dyDescent="0.45">
      <c r="A39" s="15">
        <v>1</v>
      </c>
      <c r="B39" s="1">
        <v>35</v>
      </c>
      <c r="C39" s="15">
        <v>161653</v>
      </c>
      <c r="D39" s="15">
        <v>161653</v>
      </c>
      <c r="E39" s="15">
        <v>479840</v>
      </c>
      <c r="F39" s="15">
        <v>173757</v>
      </c>
      <c r="H39">
        <f>SUM(I39:L39)</f>
        <v>479840</v>
      </c>
      <c r="I39" s="15">
        <f t="shared" si="1"/>
        <v>161653</v>
      </c>
      <c r="J39" s="15">
        <f t="shared" si="2"/>
        <v>0</v>
      </c>
      <c r="K39" s="15">
        <f t="shared" si="3"/>
        <v>12104</v>
      </c>
      <c r="L39" s="15">
        <f t="shared" si="4"/>
        <v>306083</v>
      </c>
      <c r="N39" s="15">
        <v>1</v>
      </c>
      <c r="O39" s="1">
        <v>35</v>
      </c>
      <c r="P39">
        <f>I39/$H39</f>
        <v>0.33688937979326444</v>
      </c>
      <c r="Q39" s="15">
        <f t="shared" ref="Q39:S39" si="19">J39/$H39</f>
        <v>0</v>
      </c>
      <c r="R39" s="15">
        <f t="shared" si="19"/>
        <v>2.5225075025008335E-2</v>
      </c>
      <c r="S39" s="15">
        <f t="shared" si="19"/>
        <v>0.63788554518172724</v>
      </c>
    </row>
    <row r="40" spans="1:19" x14ac:dyDescent="0.45">
      <c r="A40" s="15">
        <v>1</v>
      </c>
      <c r="B40" s="1">
        <v>50</v>
      </c>
      <c r="C40" s="15">
        <v>2903534</v>
      </c>
      <c r="D40" s="15">
        <v>2903534</v>
      </c>
      <c r="E40" s="15">
        <v>8728578</v>
      </c>
      <c r="F40" s="15">
        <v>3099259</v>
      </c>
      <c r="H40" s="15">
        <f t="shared" ref="H40:H47" si="20">SUM(I40:L40)</f>
        <v>8728578</v>
      </c>
      <c r="I40" s="15">
        <f t="shared" si="1"/>
        <v>2903534</v>
      </c>
      <c r="J40" s="15">
        <f t="shared" si="2"/>
        <v>0</v>
      </c>
      <c r="K40" s="15">
        <f t="shared" si="3"/>
        <v>195725</v>
      </c>
      <c r="L40" s="15">
        <f t="shared" si="4"/>
        <v>5629319</v>
      </c>
      <c r="N40" s="15">
        <v>1</v>
      </c>
      <c r="O40" s="1">
        <v>50</v>
      </c>
      <c r="P40" s="15">
        <f t="shared" ref="P40:P47" si="21">I40/$H40</f>
        <v>0.33264685267176397</v>
      </c>
      <c r="Q40" s="15">
        <f t="shared" ref="Q40:Q47" si="22">J40/$H40</f>
        <v>0</v>
      </c>
      <c r="R40" s="15">
        <f t="shared" ref="R40:R47" si="23">K40/$H40</f>
        <v>2.242346920655346E-2</v>
      </c>
      <c r="S40" s="15">
        <f t="shared" ref="S40:S47" si="24">L40/$H40</f>
        <v>0.64492967812168256</v>
      </c>
    </row>
    <row r="41" spans="1:19" x14ac:dyDescent="0.45">
      <c r="A41" s="15">
        <v>1</v>
      </c>
      <c r="B41" s="1">
        <v>6</v>
      </c>
      <c r="C41" s="15">
        <v>23899343</v>
      </c>
      <c r="D41" s="15">
        <v>23899343</v>
      </c>
      <c r="E41" s="15">
        <v>81770938</v>
      </c>
      <c r="F41" s="15">
        <v>27832908</v>
      </c>
      <c r="H41" s="15">
        <f t="shared" si="20"/>
        <v>81770938</v>
      </c>
      <c r="I41" s="15">
        <f t="shared" si="1"/>
        <v>23899343</v>
      </c>
      <c r="J41" s="15">
        <f t="shared" si="2"/>
        <v>0</v>
      </c>
      <c r="K41" s="15">
        <f t="shared" si="3"/>
        <v>3933565</v>
      </c>
      <c r="L41" s="15">
        <f t="shared" si="4"/>
        <v>53938030</v>
      </c>
      <c r="N41" s="15">
        <v>1</v>
      </c>
      <c r="O41" s="1">
        <v>6</v>
      </c>
      <c r="P41" s="15">
        <f t="shared" si="21"/>
        <v>0.29227184601942563</v>
      </c>
      <c r="Q41" s="15">
        <f t="shared" si="22"/>
        <v>0</v>
      </c>
      <c r="R41" s="15">
        <f t="shared" si="23"/>
        <v>4.8104682375051146E-2</v>
      </c>
      <c r="S41" s="15">
        <f t="shared" si="24"/>
        <v>0.65962347160552326</v>
      </c>
    </row>
    <row r="42" spans="1:19" x14ac:dyDescent="0.45">
      <c r="A42" s="15">
        <v>1</v>
      </c>
      <c r="B42" s="1">
        <v>15</v>
      </c>
      <c r="C42" s="15">
        <v>743386</v>
      </c>
      <c r="D42" s="15">
        <v>743386</v>
      </c>
      <c r="E42" s="15">
        <v>1942319</v>
      </c>
      <c r="F42" s="15">
        <v>798964</v>
      </c>
      <c r="H42" s="15">
        <f t="shared" si="20"/>
        <v>1942319</v>
      </c>
      <c r="I42" s="15">
        <f t="shared" si="1"/>
        <v>743386</v>
      </c>
      <c r="J42" s="15">
        <f t="shared" si="2"/>
        <v>0</v>
      </c>
      <c r="K42" s="15">
        <f t="shared" si="3"/>
        <v>55578</v>
      </c>
      <c r="L42" s="15">
        <f t="shared" si="4"/>
        <v>1143355</v>
      </c>
      <c r="N42" s="15">
        <v>1</v>
      </c>
      <c r="O42" s="1">
        <v>15</v>
      </c>
      <c r="P42" s="15">
        <f t="shared" si="21"/>
        <v>0.3827311579611794</v>
      </c>
      <c r="Q42" s="15">
        <f t="shared" si="22"/>
        <v>0</v>
      </c>
      <c r="R42" s="15">
        <f t="shared" si="23"/>
        <v>2.8614249255657798E-2</v>
      </c>
      <c r="S42" s="15">
        <f t="shared" si="24"/>
        <v>0.58865459278316279</v>
      </c>
    </row>
    <row r="43" spans="1:19" x14ac:dyDescent="0.45">
      <c r="A43" s="15">
        <v>1</v>
      </c>
      <c r="B43" s="1">
        <v>37</v>
      </c>
      <c r="C43" s="15">
        <v>7242930</v>
      </c>
      <c r="D43" s="15">
        <v>7242930</v>
      </c>
      <c r="E43" s="15">
        <v>22089913</v>
      </c>
      <c r="F43" s="15">
        <v>8058739</v>
      </c>
      <c r="H43" s="15">
        <f t="shared" si="20"/>
        <v>22089913</v>
      </c>
      <c r="I43" s="15">
        <f t="shared" si="1"/>
        <v>7242930</v>
      </c>
      <c r="J43" s="15">
        <f t="shared" si="2"/>
        <v>0</v>
      </c>
      <c r="K43" s="15">
        <f t="shared" si="3"/>
        <v>815809</v>
      </c>
      <c r="L43" s="15">
        <f t="shared" si="4"/>
        <v>14031174</v>
      </c>
      <c r="N43" s="15">
        <v>1</v>
      </c>
      <c r="O43" s="1">
        <v>37</v>
      </c>
      <c r="P43" s="15">
        <f t="shared" si="21"/>
        <v>0.32788404372620211</v>
      </c>
      <c r="Q43" s="15">
        <f t="shared" si="22"/>
        <v>0</v>
      </c>
      <c r="R43" s="15">
        <f t="shared" si="23"/>
        <v>3.6931290766061414E-2</v>
      </c>
      <c r="S43" s="15">
        <f t="shared" si="24"/>
        <v>0.63518466550773645</v>
      </c>
    </row>
    <row r="44" spans="1:19" x14ac:dyDescent="0.45">
      <c r="A44" s="15">
        <v>1</v>
      </c>
      <c r="B44" s="1">
        <v>1</v>
      </c>
      <c r="C44" s="15">
        <v>2605531</v>
      </c>
      <c r="D44" s="15">
        <v>2605531</v>
      </c>
      <c r="E44" s="15">
        <v>8153733</v>
      </c>
      <c r="F44" s="15">
        <v>2883928</v>
      </c>
      <c r="H44" s="15">
        <f t="shared" si="20"/>
        <v>8153733</v>
      </c>
      <c r="I44" s="15">
        <f t="shared" si="1"/>
        <v>2605531</v>
      </c>
      <c r="J44" s="15">
        <f t="shared" si="2"/>
        <v>0</v>
      </c>
      <c r="K44" s="15">
        <f t="shared" si="3"/>
        <v>278397</v>
      </c>
      <c r="L44" s="15">
        <f t="shared" si="4"/>
        <v>5269805</v>
      </c>
      <c r="N44" s="15">
        <v>1</v>
      </c>
      <c r="O44" s="1">
        <v>1</v>
      </c>
      <c r="P44" s="15">
        <f t="shared" si="21"/>
        <v>0.31955068923645158</v>
      </c>
      <c r="Q44" s="15">
        <f t="shared" si="22"/>
        <v>0</v>
      </c>
      <c r="R44" s="15">
        <f t="shared" si="23"/>
        <v>3.4143502123505885E-2</v>
      </c>
      <c r="S44" s="15">
        <f t="shared" si="24"/>
        <v>0.6463058086400425</v>
      </c>
    </row>
    <row r="45" spans="1:19" x14ac:dyDescent="0.45">
      <c r="A45" s="15">
        <v>1</v>
      </c>
      <c r="B45" s="1">
        <v>17</v>
      </c>
      <c r="C45" s="15">
        <v>14784566</v>
      </c>
      <c r="D45" s="15">
        <v>14784566</v>
      </c>
      <c r="E45" s="15">
        <v>49613834</v>
      </c>
      <c r="F45" s="15">
        <v>16425735</v>
      </c>
      <c r="H45" s="15">
        <f t="shared" si="20"/>
        <v>49613834</v>
      </c>
      <c r="I45" s="15">
        <f t="shared" si="1"/>
        <v>14784566</v>
      </c>
      <c r="J45" s="15">
        <f t="shared" si="2"/>
        <v>0</v>
      </c>
      <c r="K45" s="15">
        <f t="shared" si="3"/>
        <v>1641169</v>
      </c>
      <c r="L45" s="15">
        <f t="shared" si="4"/>
        <v>33188099</v>
      </c>
      <c r="N45" s="15">
        <v>1</v>
      </c>
      <c r="O45" s="1">
        <v>17</v>
      </c>
      <c r="P45" s="15">
        <f t="shared" si="21"/>
        <v>0.29799281385913451</v>
      </c>
      <c r="Q45" s="15">
        <f t="shared" si="22"/>
        <v>0</v>
      </c>
      <c r="R45" s="15">
        <f t="shared" si="23"/>
        <v>3.307885861028196E-2</v>
      </c>
      <c r="S45" s="15">
        <f t="shared" si="24"/>
        <v>0.66892832753058351</v>
      </c>
    </row>
    <row r="46" spans="1:19" x14ac:dyDescent="0.45">
      <c r="A46" s="15">
        <v>1</v>
      </c>
      <c r="B46" s="1">
        <v>25</v>
      </c>
      <c r="C46" s="15">
        <v>2411105</v>
      </c>
      <c r="D46" s="15">
        <v>2411105</v>
      </c>
      <c r="E46" s="15">
        <v>7315343</v>
      </c>
      <c r="F46" s="15">
        <v>2595361</v>
      </c>
      <c r="H46" s="15">
        <f t="shared" si="20"/>
        <v>7315343</v>
      </c>
      <c r="I46" s="15">
        <f t="shared" si="1"/>
        <v>2411105</v>
      </c>
      <c r="J46" s="15">
        <f t="shared" si="2"/>
        <v>0</v>
      </c>
      <c r="K46" s="15">
        <f t="shared" si="3"/>
        <v>184256</v>
      </c>
      <c r="L46" s="15">
        <f t="shared" si="4"/>
        <v>4719982</v>
      </c>
      <c r="N46" s="15">
        <v>1</v>
      </c>
      <c r="O46" s="1">
        <v>25</v>
      </c>
      <c r="P46" s="15">
        <f t="shared" si="21"/>
        <v>0.3295956184146116</v>
      </c>
      <c r="Q46" s="15">
        <f t="shared" si="22"/>
        <v>0</v>
      </c>
      <c r="R46" s="15">
        <f t="shared" si="23"/>
        <v>2.5187609111425122E-2</v>
      </c>
      <c r="S46" s="15">
        <f t="shared" si="24"/>
        <v>0.64521677247396325</v>
      </c>
    </row>
    <row r="47" spans="1:19" x14ac:dyDescent="0.45">
      <c r="A47" s="15">
        <v>1</v>
      </c>
      <c r="B47" s="1">
        <v>8</v>
      </c>
      <c r="C47" s="15">
        <v>17825010</v>
      </c>
      <c r="D47" s="15">
        <v>17825010</v>
      </c>
      <c r="E47" s="15">
        <v>55202836</v>
      </c>
      <c r="F47" s="15">
        <v>18972401</v>
      </c>
      <c r="H47" s="15">
        <f t="shared" si="20"/>
        <v>55202836</v>
      </c>
      <c r="I47" s="15">
        <f t="shared" si="1"/>
        <v>17825010</v>
      </c>
      <c r="J47" s="15">
        <f t="shared" si="2"/>
        <v>0</v>
      </c>
      <c r="K47" s="15">
        <f t="shared" si="3"/>
        <v>1147391</v>
      </c>
      <c r="L47" s="15">
        <f t="shared" si="4"/>
        <v>36230435</v>
      </c>
      <c r="N47" s="15">
        <v>1</v>
      </c>
      <c r="O47" s="1">
        <v>8</v>
      </c>
      <c r="P47" s="15">
        <f t="shared" si="21"/>
        <v>0.32290025824035562</v>
      </c>
      <c r="Q47" s="15">
        <f t="shared" si="22"/>
        <v>0</v>
      </c>
      <c r="R47" s="15">
        <f t="shared" si="23"/>
        <v>2.0785000973500709E-2</v>
      </c>
      <c r="S47" s="15">
        <f t="shared" si="24"/>
        <v>0.65631474078614371</v>
      </c>
    </row>
    <row r="48" spans="1:19" x14ac:dyDescent="0.45">
      <c r="C48" s="15"/>
      <c r="D48" s="15"/>
      <c r="N48" s="15"/>
      <c r="O48" s="15"/>
    </row>
    <row r="49" spans="1:15" x14ac:dyDescent="0.45">
      <c r="N49" s="15"/>
      <c r="O49" s="15"/>
    </row>
    <row r="50" spans="1:15" ht="42.75" x14ac:dyDescent="0.45">
      <c r="A50" s="21" t="s">
        <v>210</v>
      </c>
      <c r="B50" s="21" t="s">
        <v>0</v>
      </c>
      <c r="C50" s="21" t="s">
        <v>15</v>
      </c>
      <c r="D50" s="21" t="s">
        <v>27</v>
      </c>
      <c r="E50" s="21" t="s">
        <v>208</v>
      </c>
      <c r="F50" s="21" t="s">
        <v>209</v>
      </c>
      <c r="N50" s="15"/>
      <c r="O50" s="15"/>
    </row>
    <row r="51" spans="1:15" x14ac:dyDescent="0.45">
      <c r="A51" s="2">
        <v>1</v>
      </c>
      <c r="B51" s="2" t="s">
        <v>154</v>
      </c>
      <c r="C51" s="2">
        <v>0.33688938000000002</v>
      </c>
      <c r="D51" s="2">
        <v>0</v>
      </c>
      <c r="E51" s="2">
        <v>2.5225075E-2</v>
      </c>
      <c r="F51" s="2">
        <v>0.63788554500000005</v>
      </c>
      <c r="N51" s="15"/>
      <c r="O51" s="15"/>
    </row>
    <row r="52" spans="1:15" x14ac:dyDescent="0.45">
      <c r="A52" s="2">
        <v>2</v>
      </c>
      <c r="B52" s="2" t="s">
        <v>155</v>
      </c>
      <c r="C52" s="2">
        <v>0.33688938000000002</v>
      </c>
      <c r="D52" s="2">
        <v>1.3327359E-2</v>
      </c>
      <c r="E52" s="2">
        <v>1.1897715999999999E-2</v>
      </c>
      <c r="F52" s="2">
        <v>0.63788554500000005</v>
      </c>
      <c r="N52" s="15"/>
      <c r="O52" s="15"/>
    </row>
    <row r="53" spans="1:15" x14ac:dyDescent="0.45">
      <c r="A53" s="2">
        <v>3</v>
      </c>
      <c r="B53" s="2" t="s">
        <v>156</v>
      </c>
      <c r="C53" s="2">
        <v>0.33688938000000002</v>
      </c>
      <c r="D53" s="2">
        <v>3.1041597000000001E-2</v>
      </c>
      <c r="E53" s="2">
        <v>6.8773E-5</v>
      </c>
      <c r="F53" s="2">
        <v>0.63200025000000004</v>
      </c>
      <c r="N53" s="15"/>
      <c r="O53" s="15"/>
    </row>
    <row r="54" spans="1:15" x14ac:dyDescent="0.45">
      <c r="A54" s="2">
        <v>4</v>
      </c>
      <c r="B54" s="2" t="s">
        <v>157</v>
      </c>
      <c r="C54" s="2">
        <v>0.33688938000000002</v>
      </c>
      <c r="D54" s="2">
        <v>0.66297099000000004</v>
      </c>
      <c r="E54" s="2">
        <v>1.3962999999999999E-4</v>
      </c>
      <c r="F54" s="2">
        <v>0</v>
      </c>
      <c r="N54" s="15"/>
      <c r="O54" s="15"/>
    </row>
    <row r="55" spans="1:15" s="15" customFormat="1" x14ac:dyDescent="0.45">
      <c r="A55" s="2"/>
      <c r="B55" s="2"/>
      <c r="C55" s="2">
        <v>0</v>
      </c>
      <c r="D55" s="2">
        <v>0</v>
      </c>
      <c r="E55" s="2">
        <v>0</v>
      </c>
      <c r="F55" s="2">
        <v>0</v>
      </c>
    </row>
    <row r="56" spans="1:15" x14ac:dyDescent="0.45">
      <c r="A56" s="2">
        <v>1</v>
      </c>
      <c r="B56" s="2" t="s">
        <v>158</v>
      </c>
      <c r="C56" s="2">
        <v>0.33264685300000002</v>
      </c>
      <c r="D56" s="2">
        <v>0</v>
      </c>
      <c r="E56" s="2">
        <v>2.2423469000000001E-2</v>
      </c>
      <c r="F56" s="2">
        <v>0.64492967800000001</v>
      </c>
      <c r="N56" s="15"/>
      <c r="O56" s="15"/>
    </row>
    <row r="57" spans="1:15" x14ac:dyDescent="0.45">
      <c r="A57" s="2">
        <v>2</v>
      </c>
      <c r="B57" s="2" t="s">
        <v>159</v>
      </c>
      <c r="C57" s="2">
        <v>0.33264685300000002</v>
      </c>
      <c r="D57" s="2">
        <v>2.8345969999999999E-3</v>
      </c>
      <c r="E57" s="2">
        <v>1.9588872E-2</v>
      </c>
      <c r="F57" s="2">
        <v>0.64492967800000001</v>
      </c>
      <c r="N57" s="15"/>
      <c r="O57" s="15"/>
    </row>
    <row r="58" spans="1:15" x14ac:dyDescent="0.45">
      <c r="A58" s="2">
        <v>3</v>
      </c>
      <c r="B58" s="2" t="s">
        <v>160</v>
      </c>
      <c r="C58" s="2">
        <v>0.33264685300000002</v>
      </c>
      <c r="D58" s="2">
        <v>3.3362823E-2</v>
      </c>
      <c r="E58" s="2">
        <v>1.6588040000000001E-3</v>
      </c>
      <c r="F58" s="2">
        <v>0.63233152100000001</v>
      </c>
      <c r="N58" s="15"/>
      <c r="O58" s="15"/>
    </row>
    <row r="59" spans="1:15" x14ac:dyDescent="0.45">
      <c r="A59" s="2">
        <v>4</v>
      </c>
      <c r="B59" s="2" t="s">
        <v>161</v>
      </c>
      <c r="C59" s="2">
        <v>0.33264685300000002</v>
      </c>
      <c r="D59" s="2">
        <v>0.66348207000000003</v>
      </c>
      <c r="E59" s="2">
        <v>3.8710770000000001E-3</v>
      </c>
      <c r="F59" s="2">
        <v>0</v>
      </c>
      <c r="N59" s="15"/>
      <c r="O59" s="15"/>
    </row>
    <row r="60" spans="1:15" s="15" customFormat="1" x14ac:dyDescent="0.45">
      <c r="A60" s="2"/>
      <c r="B60" s="2"/>
      <c r="C60" s="2">
        <v>0</v>
      </c>
      <c r="D60" s="2">
        <v>0</v>
      </c>
      <c r="E60" s="2">
        <v>0</v>
      </c>
      <c r="F60" s="2">
        <v>0</v>
      </c>
    </row>
    <row r="61" spans="1:15" x14ac:dyDescent="0.45">
      <c r="A61" s="2">
        <v>1</v>
      </c>
      <c r="B61" s="2" t="s">
        <v>162</v>
      </c>
      <c r="C61" s="2">
        <v>0.292271846</v>
      </c>
      <c r="D61" s="2">
        <v>0</v>
      </c>
      <c r="E61" s="2">
        <v>4.8104682000000003E-2</v>
      </c>
      <c r="F61" s="2">
        <v>0.65962347200000004</v>
      </c>
      <c r="N61" s="15"/>
      <c r="O61" s="15"/>
    </row>
    <row r="62" spans="1:15" x14ac:dyDescent="0.45">
      <c r="A62" s="2">
        <v>2</v>
      </c>
      <c r="B62" s="2" t="s">
        <v>163</v>
      </c>
      <c r="C62" s="2">
        <v>0.292271846</v>
      </c>
      <c r="D62" s="2">
        <v>1.6338677999999999E-2</v>
      </c>
      <c r="E62" s="2">
        <v>3.1766005E-2</v>
      </c>
      <c r="F62" s="2">
        <v>0.65962347200000004</v>
      </c>
      <c r="N62" s="15"/>
      <c r="O62" s="15"/>
    </row>
    <row r="63" spans="1:15" x14ac:dyDescent="0.45">
      <c r="A63" s="2">
        <v>3</v>
      </c>
      <c r="B63" s="2" t="s">
        <v>67</v>
      </c>
      <c r="C63" s="2">
        <v>0.292271846</v>
      </c>
      <c r="D63" s="2">
        <v>6.4715522999999997E-2</v>
      </c>
      <c r="E63" s="2">
        <v>9.7513899999999998E-4</v>
      </c>
      <c r="F63" s="2">
        <v>0.64203749300000001</v>
      </c>
      <c r="N63" s="15"/>
      <c r="O63" s="15"/>
    </row>
    <row r="64" spans="1:15" x14ac:dyDescent="0.45">
      <c r="A64" s="2">
        <v>4</v>
      </c>
      <c r="B64" s="2" t="s">
        <v>164</v>
      </c>
      <c r="C64" s="2">
        <v>0.292271846</v>
      </c>
      <c r="D64" s="2">
        <v>0.70525025699999999</v>
      </c>
      <c r="E64" s="2">
        <v>2.4778970000000002E-3</v>
      </c>
      <c r="F64" s="2">
        <v>0</v>
      </c>
      <c r="N64" s="15"/>
      <c r="O64" s="15"/>
    </row>
    <row r="65" spans="1:15" s="15" customFormat="1" x14ac:dyDescent="0.45">
      <c r="A65" s="2"/>
      <c r="B65" s="2"/>
      <c r="C65" s="2">
        <v>0</v>
      </c>
      <c r="D65" s="2">
        <v>0</v>
      </c>
      <c r="E65" s="2">
        <v>0</v>
      </c>
      <c r="F65" s="2">
        <v>0</v>
      </c>
    </row>
    <row r="66" spans="1:15" x14ac:dyDescent="0.45">
      <c r="A66" s="2">
        <v>1</v>
      </c>
      <c r="B66" s="2" t="s">
        <v>165</v>
      </c>
      <c r="C66" s="2">
        <v>0.38273115800000002</v>
      </c>
      <c r="D66" s="2">
        <v>0</v>
      </c>
      <c r="E66" s="2">
        <v>2.8614249000000001E-2</v>
      </c>
      <c r="F66" s="2">
        <v>0.588654593</v>
      </c>
      <c r="N66" s="15"/>
      <c r="O66" s="15"/>
    </row>
    <row r="67" spans="1:15" x14ac:dyDescent="0.45">
      <c r="A67" s="2">
        <v>2</v>
      </c>
      <c r="B67" s="2" t="s">
        <v>166</v>
      </c>
      <c r="C67" s="2">
        <v>0.38273115800000002</v>
      </c>
      <c r="D67" s="2">
        <v>1.1739575E-2</v>
      </c>
      <c r="E67" s="2">
        <v>1.6874673999999999E-2</v>
      </c>
      <c r="F67" s="2">
        <v>0.588654593</v>
      </c>
      <c r="N67" s="15"/>
      <c r="O67" s="15"/>
    </row>
    <row r="68" spans="1:15" x14ac:dyDescent="0.45">
      <c r="A68" s="2">
        <v>3</v>
      </c>
      <c r="B68" s="2" t="s">
        <v>167</v>
      </c>
      <c r="C68" s="2">
        <v>0.38273115800000002</v>
      </c>
      <c r="D68" s="2">
        <v>4.414208E-2</v>
      </c>
      <c r="E68" s="2">
        <v>1.7026039999999999E-3</v>
      </c>
      <c r="F68" s="2">
        <v>0.57142415800000002</v>
      </c>
      <c r="N68" s="15"/>
      <c r="O68" s="15"/>
    </row>
    <row r="69" spans="1:15" x14ac:dyDescent="0.45">
      <c r="A69" s="2">
        <v>4</v>
      </c>
      <c r="B69" s="2" t="s">
        <v>66</v>
      </c>
      <c r="C69" s="2">
        <v>0.38273115800000002</v>
      </c>
      <c r="D69" s="2">
        <v>0.61336423100000004</v>
      </c>
      <c r="E69" s="2">
        <v>3.9046110000000001E-3</v>
      </c>
      <c r="F69" s="2">
        <v>0</v>
      </c>
      <c r="N69" s="15"/>
      <c r="O69" s="15"/>
    </row>
    <row r="70" spans="1:15" s="15" customFormat="1" x14ac:dyDescent="0.45">
      <c r="A70" s="2"/>
      <c r="B70" s="2"/>
      <c r="C70" s="2">
        <v>0</v>
      </c>
      <c r="D70" s="2">
        <v>0</v>
      </c>
      <c r="E70" s="2">
        <v>0</v>
      </c>
      <c r="F70" s="2">
        <v>0</v>
      </c>
    </row>
    <row r="71" spans="1:15" x14ac:dyDescent="0.45">
      <c r="A71" s="2">
        <v>1</v>
      </c>
      <c r="B71" s="2" t="s">
        <v>168</v>
      </c>
      <c r="C71" s="2">
        <v>0.32788404399999999</v>
      </c>
      <c r="D71" s="2">
        <v>0</v>
      </c>
      <c r="E71" s="2">
        <v>3.6931290999999998E-2</v>
      </c>
      <c r="F71" s="2">
        <v>0.63518466600000001</v>
      </c>
      <c r="N71" s="15"/>
      <c r="O71" s="15"/>
    </row>
    <row r="72" spans="1:15" x14ac:dyDescent="0.45">
      <c r="A72" s="2">
        <v>2</v>
      </c>
      <c r="B72" s="2" t="s">
        <v>169</v>
      </c>
      <c r="C72" s="2">
        <v>0.32788404399999999</v>
      </c>
      <c r="D72" s="2">
        <v>1.090955E-2</v>
      </c>
      <c r="E72" s="2">
        <v>2.6021741000000001E-2</v>
      </c>
      <c r="F72" s="2">
        <v>0.63518466600000001</v>
      </c>
      <c r="N72" s="15"/>
      <c r="O72" s="15"/>
    </row>
    <row r="73" spans="1:15" x14ac:dyDescent="0.45">
      <c r="A73" s="2">
        <v>3</v>
      </c>
      <c r="B73" s="2" t="s">
        <v>170</v>
      </c>
      <c r="C73" s="2">
        <v>0.32788404399999999</v>
      </c>
      <c r="D73" s="2">
        <v>4.6214849000000002E-2</v>
      </c>
      <c r="E73" s="2">
        <v>3.2517100000000001E-3</v>
      </c>
      <c r="F73" s="2">
        <v>0.62264939699999999</v>
      </c>
      <c r="N73" s="15"/>
      <c r="O73" s="15"/>
    </row>
    <row r="74" spans="1:15" x14ac:dyDescent="0.45">
      <c r="A74" s="2">
        <v>4</v>
      </c>
      <c r="B74" s="2" t="s">
        <v>171</v>
      </c>
      <c r="C74" s="2">
        <v>0.32788404399999999</v>
      </c>
      <c r="D74" s="2">
        <v>0.66478238300000003</v>
      </c>
      <c r="E74" s="2">
        <v>7.3335730000000003E-3</v>
      </c>
      <c r="F74" s="2">
        <v>0</v>
      </c>
      <c r="N74" s="15"/>
      <c r="O74" s="15"/>
    </row>
    <row r="75" spans="1:15" s="15" customFormat="1" x14ac:dyDescent="0.45">
      <c r="A75" s="2"/>
      <c r="B75" s="2"/>
      <c r="C75" s="2">
        <v>0</v>
      </c>
      <c r="D75" s="2">
        <v>0</v>
      </c>
      <c r="E75" s="2">
        <v>0</v>
      </c>
      <c r="F75" s="2">
        <v>0</v>
      </c>
    </row>
    <row r="76" spans="1:15" x14ac:dyDescent="0.45">
      <c r="A76" s="2">
        <v>1</v>
      </c>
      <c r="B76" s="2" t="s">
        <v>172</v>
      </c>
      <c r="C76" s="2">
        <v>0.319550689</v>
      </c>
      <c r="D76" s="2">
        <v>0</v>
      </c>
      <c r="E76" s="2">
        <v>3.4143501999999999E-2</v>
      </c>
      <c r="F76" s="2">
        <v>0.64630580900000001</v>
      </c>
      <c r="N76" s="15"/>
      <c r="O76" s="15"/>
    </row>
    <row r="77" spans="1:15" x14ac:dyDescent="0.45">
      <c r="A77" s="2">
        <v>2</v>
      </c>
      <c r="B77" s="2" t="s">
        <v>173</v>
      </c>
      <c r="C77" s="2">
        <v>0.319550689</v>
      </c>
      <c r="D77" s="2">
        <v>1.3492960999999999E-2</v>
      </c>
      <c r="E77" s="2">
        <v>2.0650541000000001E-2</v>
      </c>
      <c r="F77" s="2">
        <v>0.64630580900000001</v>
      </c>
      <c r="N77" s="15"/>
      <c r="O77" s="15"/>
    </row>
    <row r="78" spans="1:15" x14ac:dyDescent="0.45">
      <c r="A78" s="2">
        <v>3</v>
      </c>
      <c r="B78" s="2" t="s">
        <v>174</v>
      </c>
      <c r="C78" s="2">
        <v>0.319550689</v>
      </c>
      <c r="D78" s="2">
        <v>4.8362387999999999E-2</v>
      </c>
      <c r="E78" s="2">
        <v>1.0064099999999999E-3</v>
      </c>
      <c r="F78" s="2">
        <v>0.63108051200000004</v>
      </c>
      <c r="N78" s="15"/>
      <c r="O78" s="15"/>
    </row>
    <row r="79" spans="1:15" x14ac:dyDescent="0.45">
      <c r="A79" s="2">
        <v>4</v>
      </c>
      <c r="B79" s="2" t="s">
        <v>175</v>
      </c>
      <c r="C79" s="2">
        <v>0.319550689</v>
      </c>
      <c r="D79" s="2">
        <v>0.67572668899999999</v>
      </c>
      <c r="E79" s="2">
        <v>4.7226220000000001E-3</v>
      </c>
      <c r="F79" s="2">
        <v>0</v>
      </c>
      <c r="N79" s="15"/>
      <c r="O79" s="15"/>
    </row>
    <row r="80" spans="1:15" s="15" customFormat="1" x14ac:dyDescent="0.45">
      <c r="A80" s="2"/>
      <c r="B80" s="2"/>
      <c r="C80" s="2">
        <v>0</v>
      </c>
      <c r="D80" s="2">
        <v>0</v>
      </c>
      <c r="E80" s="2">
        <v>0</v>
      </c>
      <c r="F80" s="2">
        <v>0</v>
      </c>
    </row>
    <row r="81" spans="1:15" x14ac:dyDescent="0.45">
      <c r="A81" s="2">
        <v>1</v>
      </c>
      <c r="B81" s="2" t="s">
        <v>176</v>
      </c>
      <c r="C81" s="2">
        <v>0.29799281399999999</v>
      </c>
      <c r="D81" s="2">
        <v>0</v>
      </c>
      <c r="E81" s="2">
        <v>3.3078859000000002E-2</v>
      </c>
      <c r="F81" s="2">
        <v>0.66892832800000002</v>
      </c>
      <c r="N81" s="15"/>
      <c r="O81" s="15"/>
    </row>
    <row r="82" spans="1:15" x14ac:dyDescent="0.45">
      <c r="A82" s="2">
        <v>2</v>
      </c>
      <c r="B82" s="2" t="s">
        <v>177</v>
      </c>
      <c r="C82" s="2">
        <v>0.29799281399999999</v>
      </c>
      <c r="D82" s="2">
        <v>9.2397620000000003E-3</v>
      </c>
      <c r="E82" s="2">
        <v>2.3839097E-2</v>
      </c>
      <c r="F82" s="2">
        <v>0.66892832800000002</v>
      </c>
      <c r="N82" s="15"/>
      <c r="O82" s="15"/>
    </row>
    <row r="83" spans="1:15" x14ac:dyDescent="0.45">
      <c r="A83" s="2">
        <v>3</v>
      </c>
      <c r="B83" s="2" t="s">
        <v>178</v>
      </c>
      <c r="C83" s="2">
        <v>0.29799281399999999</v>
      </c>
      <c r="D83" s="2">
        <v>4.6907401000000001E-2</v>
      </c>
      <c r="E83" s="2">
        <v>5.4111899999999995E-4</v>
      </c>
      <c r="F83" s="2">
        <v>0.65455866600000001</v>
      </c>
      <c r="N83" s="15"/>
      <c r="O83" s="15"/>
    </row>
    <row r="84" spans="1:15" x14ac:dyDescent="0.45">
      <c r="A84" s="2">
        <v>4</v>
      </c>
      <c r="B84" s="2" t="s">
        <v>179</v>
      </c>
      <c r="C84" s="2">
        <v>0.29799281399999999</v>
      </c>
      <c r="D84" s="2">
        <v>0.70051435699999998</v>
      </c>
      <c r="E84" s="2">
        <v>1.4928299999999999E-3</v>
      </c>
      <c r="F84" s="2">
        <v>0</v>
      </c>
      <c r="N84" s="15"/>
      <c r="O84" s="15"/>
    </row>
    <row r="85" spans="1:15" s="15" customFormat="1" x14ac:dyDescent="0.45">
      <c r="A85" s="2"/>
      <c r="B85" s="2"/>
      <c r="C85" s="2">
        <v>0</v>
      </c>
      <c r="D85" s="2">
        <v>0</v>
      </c>
      <c r="E85" s="2">
        <v>0</v>
      </c>
      <c r="F85" s="2">
        <v>0</v>
      </c>
    </row>
    <row r="86" spans="1:15" x14ac:dyDescent="0.45">
      <c r="A86" s="2">
        <v>1</v>
      </c>
      <c r="B86" s="2" t="s">
        <v>180</v>
      </c>
      <c r="C86" s="2">
        <v>0.32959561799999998</v>
      </c>
      <c r="D86" s="2">
        <v>0</v>
      </c>
      <c r="E86" s="2">
        <v>2.5187609E-2</v>
      </c>
      <c r="F86" s="2">
        <v>0.64521677200000005</v>
      </c>
      <c r="N86" s="15"/>
      <c r="O86" s="15"/>
    </row>
    <row r="87" spans="1:15" x14ac:dyDescent="0.45">
      <c r="A87" s="2">
        <v>2</v>
      </c>
      <c r="B87" s="2" t="s">
        <v>181</v>
      </c>
      <c r="C87" s="2">
        <v>0.32959561799999998</v>
      </c>
      <c r="D87" s="2">
        <v>3.287884E-3</v>
      </c>
      <c r="E87" s="2">
        <v>2.1899724999999998E-2</v>
      </c>
      <c r="F87" s="2">
        <v>0.64521677200000005</v>
      </c>
      <c r="N87" s="15"/>
      <c r="O87" s="15"/>
    </row>
    <row r="88" spans="1:15" x14ac:dyDescent="0.45">
      <c r="A88" s="2">
        <v>3</v>
      </c>
      <c r="B88" s="2" t="s">
        <v>182</v>
      </c>
      <c r="C88" s="2">
        <v>0.32959561799999998</v>
      </c>
      <c r="D88" s="2">
        <v>3.9912414E-2</v>
      </c>
      <c r="E88" s="2">
        <v>1.793764E-3</v>
      </c>
      <c r="F88" s="2">
        <v>0.62869820300000001</v>
      </c>
      <c r="N88" s="15"/>
      <c r="O88" s="15"/>
    </row>
    <row r="89" spans="1:15" x14ac:dyDescent="0.45">
      <c r="A89" s="2">
        <v>4</v>
      </c>
      <c r="B89" s="2" t="s">
        <v>183</v>
      </c>
      <c r="C89" s="2">
        <v>0.32959561799999998</v>
      </c>
      <c r="D89" s="2">
        <v>0.66602399899999998</v>
      </c>
      <c r="E89" s="2">
        <v>4.3803820000000004E-3</v>
      </c>
      <c r="F89" s="2">
        <v>0</v>
      </c>
      <c r="N89" s="15"/>
      <c r="O89" s="15"/>
    </row>
    <row r="90" spans="1:15" s="15" customFormat="1" x14ac:dyDescent="0.45">
      <c r="A90" s="2"/>
      <c r="B90" s="2"/>
      <c r="C90" s="2">
        <v>0</v>
      </c>
      <c r="D90" s="2">
        <v>0</v>
      </c>
      <c r="E90" s="2">
        <v>0</v>
      </c>
      <c r="F90" s="2">
        <v>0</v>
      </c>
    </row>
    <row r="91" spans="1:15" x14ac:dyDescent="0.45">
      <c r="A91" s="2">
        <v>1</v>
      </c>
      <c r="B91" s="2" t="s">
        <v>184</v>
      </c>
      <c r="C91" s="2">
        <v>0.322900258</v>
      </c>
      <c r="D91" s="2">
        <v>0</v>
      </c>
      <c r="E91" s="2">
        <v>2.0785001000000001E-2</v>
      </c>
      <c r="F91" s="2">
        <v>0.65631474099999998</v>
      </c>
      <c r="N91" s="15"/>
      <c r="O91" s="15"/>
    </row>
    <row r="92" spans="1:15" x14ac:dyDescent="0.45">
      <c r="A92" s="2">
        <v>2</v>
      </c>
      <c r="B92" s="2" t="s">
        <v>185</v>
      </c>
      <c r="C92" s="2">
        <v>0.322900258</v>
      </c>
      <c r="D92" s="2">
        <v>6.0070829999999999E-3</v>
      </c>
      <c r="E92" s="2">
        <v>1.4777917999999999E-2</v>
      </c>
      <c r="F92" s="2">
        <v>0.65631474099999998</v>
      </c>
    </row>
    <row r="93" spans="1:15" x14ac:dyDescent="0.45">
      <c r="A93" s="2">
        <v>3</v>
      </c>
      <c r="B93" s="2" t="s">
        <v>186</v>
      </c>
      <c r="C93" s="2">
        <v>0.322900258</v>
      </c>
      <c r="D93" s="2">
        <v>3.0089777000000002E-2</v>
      </c>
      <c r="E93" s="2">
        <v>6.5665099999999996E-4</v>
      </c>
      <c r="F93" s="2">
        <v>0.64635331399999996</v>
      </c>
    </row>
    <row r="94" spans="1:15" x14ac:dyDescent="0.45">
      <c r="A94" s="2">
        <v>4</v>
      </c>
      <c r="B94" s="2" t="s">
        <v>187</v>
      </c>
      <c r="C94" s="2">
        <v>0.322900258</v>
      </c>
      <c r="D94" s="2">
        <v>0.67503760099999999</v>
      </c>
      <c r="E94" s="2">
        <v>2.0621400000000001E-3</v>
      </c>
      <c r="F94" s="2">
        <v>0</v>
      </c>
    </row>
    <row r="95" spans="1:15" x14ac:dyDescent="0.45">
      <c r="C95" s="15"/>
      <c r="D95" s="15"/>
      <c r="E95" s="15"/>
      <c r="F95" s="15"/>
    </row>
    <row r="96" spans="1:15" x14ac:dyDescent="0.45">
      <c r="C96" s="15"/>
      <c r="D96" s="15"/>
      <c r="E96" s="15"/>
      <c r="F96" s="15"/>
    </row>
    <row r="97" spans="2:13" x14ac:dyDescent="0.45">
      <c r="B97" s="15" t="s">
        <v>134</v>
      </c>
      <c r="C97" s="15"/>
      <c r="D97" s="15"/>
      <c r="E97" s="15"/>
      <c r="F97" s="15"/>
      <c r="G97" s="15"/>
      <c r="H97" s="15"/>
      <c r="I97" s="15"/>
      <c r="J97" s="15"/>
      <c r="K97" s="15"/>
      <c r="L97" s="15"/>
      <c r="M97" s="15"/>
    </row>
    <row r="98" spans="2:13" x14ac:dyDescent="0.45">
      <c r="B98" s="15" t="s">
        <v>133</v>
      </c>
      <c r="C98" s="15"/>
      <c r="D98" s="15"/>
      <c r="E98" s="15"/>
      <c r="F98" s="15"/>
      <c r="G98" s="15"/>
      <c r="H98" s="15"/>
      <c r="I98" s="15"/>
      <c r="J98" s="15"/>
      <c r="K98" s="15"/>
      <c r="L98" s="15"/>
      <c r="M98" s="15"/>
    </row>
    <row r="99" spans="2:13" x14ac:dyDescent="0.45">
      <c r="B99" s="15"/>
      <c r="C99" s="15"/>
      <c r="D99" s="15"/>
      <c r="E99" s="15"/>
      <c r="F99" s="15"/>
      <c r="G99" s="15"/>
      <c r="H99" s="15" t="s">
        <v>132</v>
      </c>
      <c r="I99" s="15"/>
      <c r="J99" s="15"/>
      <c r="K99" s="15"/>
      <c r="L99" s="15"/>
      <c r="M99" s="15"/>
    </row>
    <row r="100" spans="2:13" x14ac:dyDescent="0.45">
      <c r="B100" s="15" t="s">
        <v>135</v>
      </c>
      <c r="C100" s="15"/>
      <c r="D100" s="15" t="s">
        <v>137</v>
      </c>
      <c r="E100" s="15"/>
      <c r="F100" s="15"/>
      <c r="G100" s="15"/>
      <c r="H100" s="15" t="s">
        <v>124</v>
      </c>
      <c r="I100" s="15"/>
      <c r="J100" s="15"/>
      <c r="K100" s="15"/>
      <c r="L100" s="15"/>
      <c r="M100" s="15"/>
    </row>
    <row r="101" spans="2:13" x14ac:dyDescent="0.45">
      <c r="B101" s="15" t="s">
        <v>124</v>
      </c>
      <c r="C101" s="15"/>
      <c r="D101" s="15"/>
      <c r="E101" s="15"/>
      <c r="F101" s="15"/>
      <c r="G101" s="15"/>
      <c r="H101" s="15"/>
      <c r="I101" s="15"/>
      <c r="J101" s="15"/>
      <c r="K101" s="15"/>
      <c r="L101" s="15"/>
      <c r="M101" s="15"/>
    </row>
    <row r="102" spans="2:13" x14ac:dyDescent="0.45">
      <c r="B102" s="15"/>
      <c r="C102" s="15"/>
      <c r="D102" s="15"/>
      <c r="E102" s="15"/>
      <c r="F102" s="15"/>
      <c r="G102" s="15"/>
      <c r="H102" s="15" t="s">
        <v>125</v>
      </c>
      <c r="I102" s="15"/>
      <c r="J102" s="15"/>
      <c r="K102" s="15"/>
      <c r="L102" s="15"/>
      <c r="M102" s="15"/>
    </row>
    <row r="103" spans="2:13" x14ac:dyDescent="0.45">
      <c r="B103" s="15" t="s">
        <v>16</v>
      </c>
      <c r="C103" s="15"/>
      <c r="D103" s="15"/>
      <c r="E103" s="15"/>
      <c r="F103" s="15"/>
      <c r="G103" s="15"/>
      <c r="H103" s="15" t="s">
        <v>126</v>
      </c>
      <c r="I103" s="15"/>
      <c r="J103" s="15"/>
      <c r="K103" s="15"/>
      <c r="L103" s="15"/>
      <c r="M103" s="15"/>
    </row>
    <row r="104" spans="2:13" x14ac:dyDescent="0.45">
      <c r="B104" s="15" t="s">
        <v>131</v>
      </c>
      <c r="C104" s="15"/>
      <c r="D104" s="15"/>
      <c r="E104" s="15"/>
      <c r="F104" s="15"/>
      <c r="G104" s="15"/>
      <c r="H104" s="15"/>
      <c r="I104" s="15"/>
      <c r="J104" s="15"/>
      <c r="K104" s="15"/>
      <c r="L104" s="15"/>
      <c r="M104" s="15"/>
    </row>
    <row r="105" spans="2:13" x14ac:dyDescent="0.45">
      <c r="B105" s="15" t="s">
        <v>138</v>
      </c>
      <c r="C105" s="15"/>
      <c r="D105" s="15"/>
      <c r="E105" s="15"/>
      <c r="F105" s="15"/>
      <c r="G105" s="15"/>
      <c r="H105" s="15" t="s">
        <v>129</v>
      </c>
      <c r="I105" s="15"/>
      <c r="J105" s="15"/>
      <c r="K105" s="15"/>
      <c r="L105" s="15"/>
      <c r="M105" s="15"/>
    </row>
    <row r="106" spans="2:13" x14ac:dyDescent="0.45">
      <c r="B106" s="15"/>
      <c r="C106" s="15"/>
      <c r="D106" s="15"/>
      <c r="E106" s="15"/>
      <c r="F106" s="15"/>
      <c r="G106" s="15"/>
      <c r="H106" s="15" t="s">
        <v>130</v>
      </c>
      <c r="I106" s="15"/>
      <c r="J106" s="15"/>
      <c r="K106" s="15"/>
      <c r="L106" s="15"/>
      <c r="M106" s="15"/>
    </row>
    <row r="107" spans="2:13" x14ac:dyDescent="0.45">
      <c r="B107" s="15" t="s">
        <v>17</v>
      </c>
      <c r="C107" s="15"/>
      <c r="D107" s="15"/>
      <c r="E107" s="15"/>
      <c r="F107" s="15"/>
      <c r="G107" s="15"/>
      <c r="H107" s="15"/>
      <c r="I107" s="15"/>
      <c r="J107" s="15"/>
      <c r="K107" s="15"/>
      <c r="L107" s="15"/>
      <c r="M107" s="15"/>
    </row>
    <row r="108" spans="2:13" x14ac:dyDescent="0.45">
      <c r="B108" s="15" t="s">
        <v>136</v>
      </c>
      <c r="C108" s="15"/>
      <c r="D108" s="15"/>
      <c r="E108" s="15"/>
      <c r="F108" s="15"/>
      <c r="G108" s="15"/>
      <c r="H108" s="15" t="s">
        <v>128</v>
      </c>
      <c r="I108" s="15"/>
      <c r="J108" s="15"/>
      <c r="K108" s="15"/>
      <c r="L108" s="15"/>
      <c r="M108" s="15"/>
    </row>
    <row r="109" spans="2:13" x14ac:dyDescent="0.45">
      <c r="B109" s="15"/>
      <c r="C109" s="15"/>
      <c r="D109" s="15"/>
      <c r="E109" s="15"/>
      <c r="F109" s="15"/>
      <c r="G109" s="15"/>
      <c r="H109" s="15" t="s">
        <v>127</v>
      </c>
      <c r="I109" s="15"/>
      <c r="J109" s="15"/>
      <c r="K109" s="15"/>
      <c r="L109" s="15"/>
      <c r="M109" s="15"/>
    </row>
    <row r="110" spans="2:13" x14ac:dyDescent="0.45">
      <c r="C110" s="15"/>
      <c r="D110" s="15"/>
      <c r="E110" s="15"/>
      <c r="F110" s="15"/>
    </row>
    <row r="111" spans="2:13" x14ac:dyDescent="0.45">
      <c r="C111" s="15"/>
      <c r="D111" s="15"/>
      <c r="E111" s="15"/>
      <c r="F111" s="15"/>
    </row>
    <row r="112" spans="2:13" x14ac:dyDescent="0.45">
      <c r="C112" s="15"/>
      <c r="D112" s="15"/>
      <c r="E112" s="15"/>
      <c r="F112" s="15"/>
    </row>
    <row r="113" spans="3:6" x14ac:dyDescent="0.45">
      <c r="C113" s="15"/>
      <c r="D113" s="15"/>
      <c r="E113" s="15"/>
      <c r="F113" s="15"/>
    </row>
    <row r="114" spans="3:6" x14ac:dyDescent="0.45">
      <c r="C114" s="15"/>
      <c r="D114" s="15"/>
      <c r="E114" s="15"/>
      <c r="F114" s="15"/>
    </row>
    <row r="115" spans="3:6" x14ac:dyDescent="0.45">
      <c r="C115" s="15"/>
      <c r="D115" s="15"/>
      <c r="E115" s="15"/>
      <c r="F115" s="15"/>
    </row>
    <row r="116" spans="3:6" x14ac:dyDescent="0.45">
      <c r="C116" s="15"/>
      <c r="D116" s="15"/>
      <c r="E116" s="15"/>
      <c r="F116" s="15"/>
    </row>
    <row r="117" spans="3:6" x14ac:dyDescent="0.45">
      <c r="C117" s="15"/>
      <c r="D117" s="15"/>
      <c r="E117" s="15"/>
      <c r="F117" s="15"/>
    </row>
    <row r="118" spans="3:6" x14ac:dyDescent="0.45">
      <c r="C118" s="15"/>
      <c r="D118" s="15"/>
      <c r="E118" s="15"/>
      <c r="F118" s="15"/>
    </row>
    <row r="119" spans="3:6" x14ac:dyDescent="0.45">
      <c r="C119" s="15"/>
      <c r="D119" s="15"/>
      <c r="E119" s="15"/>
      <c r="F119" s="15"/>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41FDD-FC5B-4FED-AFD8-0992AF0AC729}">
  <dimension ref="A3:D10"/>
  <sheetViews>
    <sheetView workbookViewId="0">
      <selection activeCell="D4" sqref="A4:D7"/>
    </sheetView>
  </sheetViews>
  <sheetFormatPr defaultRowHeight="14.25" x14ac:dyDescent="0.45"/>
  <cols>
    <col min="1" max="1" width="11.9296875" bestFit="1" customWidth="1"/>
    <col min="2" max="2" width="16.19921875" bestFit="1" customWidth="1"/>
    <col min="3" max="3" width="14" bestFit="1" customWidth="1"/>
    <col min="4" max="4" width="13.6640625" bestFit="1" customWidth="1"/>
    <col min="5" max="5" width="15.59765625" bestFit="1" customWidth="1"/>
  </cols>
  <sheetData>
    <row r="3" spans="1:4" x14ac:dyDescent="0.45">
      <c r="A3" s="12" t="s">
        <v>45</v>
      </c>
      <c r="B3" s="15" t="s">
        <v>285</v>
      </c>
      <c r="C3" s="15" t="s">
        <v>286</v>
      </c>
      <c r="D3" s="15" t="s">
        <v>287</v>
      </c>
    </row>
    <row r="4" spans="1:4" x14ac:dyDescent="0.45">
      <c r="A4" s="13" t="s">
        <v>73</v>
      </c>
      <c r="B4" s="11">
        <v>1043.2262888888888</v>
      </c>
      <c r="C4" s="11">
        <v>5718.25</v>
      </c>
      <c r="D4" s="11">
        <v>1.04894</v>
      </c>
    </row>
    <row r="5" spans="1:4" x14ac:dyDescent="0.45">
      <c r="A5" s="13" t="s">
        <v>72</v>
      </c>
      <c r="B5" s="11">
        <v>1123.3912411111112</v>
      </c>
      <c r="C5" s="11">
        <v>5961.88</v>
      </c>
      <c r="D5" s="11">
        <v>1.3193299999999999</v>
      </c>
    </row>
    <row r="6" spans="1:4" x14ac:dyDescent="0.45">
      <c r="A6" s="13" t="s">
        <v>24</v>
      </c>
      <c r="B6" s="11">
        <v>996.92312777777761</v>
      </c>
      <c r="C6" s="11">
        <v>5327.16</v>
      </c>
      <c r="D6" s="11">
        <v>1.1633</v>
      </c>
    </row>
    <row r="7" spans="1:4" x14ac:dyDescent="0.45">
      <c r="A7" s="13" t="s">
        <v>23</v>
      </c>
      <c r="B7" s="11">
        <v>787.27015999999992</v>
      </c>
      <c r="C7" s="11">
        <v>4181.9399999999996</v>
      </c>
      <c r="D7" s="11">
        <v>1.0454600000000001</v>
      </c>
    </row>
    <row r="8" spans="1:4" x14ac:dyDescent="0.45">
      <c r="A8" s="13" t="s">
        <v>288</v>
      </c>
      <c r="B8" s="11" t="e">
        <v>#DIV/0!</v>
      </c>
      <c r="C8" s="11">
        <v>0</v>
      </c>
      <c r="D8" s="11">
        <v>0</v>
      </c>
    </row>
    <row r="9" spans="1:4" x14ac:dyDescent="0.45">
      <c r="A9" s="13" t="s">
        <v>46</v>
      </c>
      <c r="B9" s="11">
        <v>8722.7535866666658</v>
      </c>
      <c r="C9" s="11">
        <v>10110.52117</v>
      </c>
      <c r="D9" s="11">
        <v>7085.4314399999994</v>
      </c>
    </row>
    <row r="10" spans="1:4" x14ac:dyDescent="0.45">
      <c r="A10" s="13" t="s">
        <v>47</v>
      </c>
      <c r="B10" s="11">
        <v>1582.7066184615383</v>
      </c>
      <c r="C10" s="11">
        <v>10110.52117</v>
      </c>
      <c r="D10" s="11">
        <v>1.0454600000000001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runtime destribution</vt:lpstr>
      <vt:lpstr>results_dimac</vt:lpstr>
      <vt:lpstr>total runtime</vt:lpstr>
      <vt:lpstr>dominance check</vt:lpstr>
      <vt:lpstr>labels data</vt: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Kelley, Anna</cp:lastModifiedBy>
  <dcterms:created xsi:type="dcterms:W3CDTF">2025-08-12T15:44:56Z</dcterms:created>
  <dcterms:modified xsi:type="dcterms:W3CDTF">2025-08-20T18:37:24Z</dcterms:modified>
</cp:coreProperties>
</file>