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aga" sheetId="3" state="visible" r:id="rId4"/>
    <sheet name="Cumhur" sheetId="4" state="visible" r:id="rId5"/>
    <sheet name="Guru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<sst xmlns="http://schemas.openxmlformats.org/spreadsheetml/2006/main" count="129" uniqueCount="57">
  <si>
    <t xml:space="preserve">Kelly Kriterine Gore Lot ve Para Yonetimi</t>
  </si>
  <si>
    <t xml:space="preserve">Girilen Degerler</t>
  </si>
  <si>
    <t xml:space="preserve">Ortalama Net Kazanc</t>
  </si>
  <si>
    <t xml:space="preserve">Ortalama Net Kayip</t>
  </si>
  <si>
    <t xml:space="preserve">Kazanma Olasiligi</t>
  </si>
  <si>
    <t xml:space="preserve">Lot Buyuklugu</t>
  </si>
  <si>
    <t xml:space="preserve">Ana Para</t>
  </si>
  <si>
    <t xml:space="preserve">Kaldirac</t>
  </si>
  <si>
    <t xml:space="preserve">% Risk</t>
  </si>
  <si>
    <t xml:space="preserve">Hesaplanan Degerler</t>
  </si>
  <si>
    <t xml:space="preserve">Ort Kazanc Orani</t>
  </si>
  <si>
    <t xml:space="preserve">Kaybetme Olasiligi</t>
  </si>
  <si>
    <t xml:space="preserve">Kelly Yuzdesi</t>
  </si>
  <si>
    <t xml:space="preserve">Maks Lot</t>
  </si>
  <si>
    <t xml:space="preserve">Kelly Lotu</t>
  </si>
  <si>
    <t xml:space="preserve">Kelly Risk(Para)</t>
  </si>
  <si>
    <t xml:space="preserve">Kelly Risk%</t>
  </si>
  <si>
    <t xml:space="preserve">Risk Mod Kelly Lot</t>
  </si>
  <si>
    <t xml:space="preserve">SL</t>
  </si>
  <si>
    <t xml:space="preserve">TP</t>
  </si>
  <si>
    <t xml:space="preserve">C coef</t>
  </si>
  <si>
    <t xml:space="preserve">KRM Risk(Para)</t>
  </si>
  <si>
    <t xml:space="preserve">Gelecek Projeksyon</t>
  </si>
  <si>
    <t xml:space="preserve">Gun Sayisi</t>
  </si>
  <si>
    <t xml:space="preserve">Gunluk Ortalama Poz.</t>
  </si>
  <si>
    <t xml:space="preserve">Pozisyon Sayisi </t>
  </si>
  <si>
    <t xml:space="preserve">Kazanilan Pozisyon </t>
  </si>
  <si>
    <t xml:space="preserve">Bugun Beklenen Kazanc</t>
  </si>
  <si>
    <t xml:space="preserve">Donemsel Bakiye Farki</t>
  </si>
  <si>
    <t xml:space="preserve">Sermaye</t>
  </si>
  <si>
    <t xml:space="preserve">Sabit lot </t>
  </si>
  <si>
    <t xml:space="preserve">Gunluk Beklenen Kazanc</t>
  </si>
  <si>
    <t xml:space="preserve">Donem Sonu Bakiye </t>
  </si>
  <si>
    <t xml:space="preserve">Ortalama Sabit lot </t>
  </si>
  <si>
    <t xml:space="preserve">Hacim Komisyon: </t>
  </si>
  <si>
    <t xml:space="preserve">No</t>
  </si>
  <si>
    <t xml:space="preserve">Lot</t>
  </si>
  <si>
    <t xml:space="preserve">Kar/Zarar</t>
  </si>
  <si>
    <t xml:space="preserve">Net Point Kar/Zarar</t>
  </si>
  <si>
    <t xml:space="preserve">Kar Bayrak</t>
  </si>
  <si>
    <t xml:space="preserve">Zarar Bayrak</t>
  </si>
  <si>
    <t xml:space="preserve">Net Kar Zarar</t>
  </si>
  <si>
    <t xml:space="preserve">Zararli Poz.</t>
  </si>
  <si>
    <t xml:space="preserve">Karli Poz.</t>
  </si>
  <si>
    <t xml:space="preserve">Bilme Oran</t>
  </si>
  <si>
    <t xml:space="preserve"> Ort Point Kar</t>
  </si>
  <si>
    <t xml:space="preserve">Ort Point  Z.</t>
  </si>
  <si>
    <t xml:space="preserve">SD of balance</t>
  </si>
  <si>
    <t xml:space="preserve">Average of Bal</t>
  </si>
  <si>
    <t xml:space="preserve">Sharp Orani</t>
  </si>
  <si>
    <t xml:space="preserve">ilk bakiye</t>
  </si>
  <si>
    <t xml:space="preserve">Bakiye Degisim</t>
  </si>
  <si>
    <t xml:space="preserve">Bakiye</t>
  </si>
  <si>
    <t xml:space="preserve">Nazar</t>
  </si>
  <si>
    <t xml:space="preserve">Ortalama lot</t>
  </si>
  <si>
    <t xml:space="preserve">Kelly Simulation</t>
  </si>
  <si>
    <t xml:space="preserve">simdiki kelly lot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</si>
</sst>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\ ##0.00;\-#\ ##0.00;0.00"/>
  </numFmts>
  <fonts count="7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FreeSans"/>
      <family val="2"/>
    </font>
    <font>
      <sz val="8"/>
      <color rgb="FF000000"/>
      <name val="Tahoma"/>
      <family val="0"/>
    </font>
    <font>
      <b val="true"/>
      <sz val="10"/>
      <name val="Free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5429"/>
        <bgColor rgb="FFFF8080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0.24"/>
    <col collapsed="false" customWidth="true" hidden="false" outlineLevel="0" max="3" min="3" style="0" width="17.64"/>
    <col collapsed="false" customWidth="true" hidden="false" outlineLevel="0" max="4" min="4" style="0" width="15.82"/>
    <col collapsed="false" customWidth="true" hidden="false" outlineLevel="0" max="5" min="5" style="0" width="29.12"/>
    <col collapsed="false" customWidth="true" hidden="false" outlineLevel="0" max="6" min="6" style="0" width="18.2"/>
    <col collapsed="false" customWidth="true" hidden="false" outlineLevel="0" max="7" min="7" style="0" width="14.14"/>
    <col collapsed="false" customWidth="true" hidden="false" outlineLevel="0" max="8" min="8" style="0" width="17.51"/>
    <col collapsed="false" customWidth="true" hidden="false" outlineLevel="0" max="9" min="9" style="0" width="15.82"/>
    <col collapsed="false" customWidth="true" hidden="false" outlineLevel="0" max="10" min="10" style="0" width="13.3"/>
    <col collapsed="false" customWidth="true" hidden="false" outlineLevel="0" max="11" min="11" style="0" width="17.6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8" hidden="false" customHeight="false" outlineLevel="0" collapsed="false">
      <c r="A5" s="2" t="n">
        <f aca="false">Caga!N4</f>
        <v>17.3103787878788</v>
      </c>
      <c r="B5" s="2" t="n">
        <f aca="false">Caga!O4</f>
        <v>28.5042857142857</v>
      </c>
      <c r="C5" s="2" t="n">
        <f aca="false">ROUND(Caga!M4,2)</f>
        <v>0.63</v>
      </c>
      <c r="D5" s="2" t="n">
        <v>100000</v>
      </c>
      <c r="E5" s="2" t="n">
        <f aca="false">Caga!Q4</f>
        <v>349.0099</v>
      </c>
      <c r="F5" s="2" t="n">
        <v>500</v>
      </c>
      <c r="G5" s="2" t="n">
        <v>2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customFormat="false" ht="12.8" hidden="false" customHeight="false" outlineLevel="0" collapsed="false">
      <c r="A9" s="2" t="n">
        <f aca="false">(A5+B5)/B5</f>
        <v>1.60729038999224</v>
      </c>
      <c r="B9" s="2" t="n">
        <f aca="false">ROUND(1-$C$5,2)</f>
        <v>0.37</v>
      </c>
      <c r="C9" s="2" t="n">
        <f aca="false">ROUND(C5-B9/(A9-1),2)</f>
        <v>0.02</v>
      </c>
      <c r="D9" s="2" t="n">
        <f aca="false">ROUND(E5/D5*(0.7*F5),2)</f>
        <v>1.22</v>
      </c>
      <c r="E9" s="2" t="n">
        <f aca="false">ROUND($C$9*$D$9,2)</f>
        <v>0.02</v>
      </c>
      <c r="F9" s="2" t="n">
        <f aca="false">ROUND(E9*B5,2)</f>
        <v>0.57</v>
      </c>
      <c r="G9" s="2" t="n">
        <f aca="false">ROUND(F9/E5*100,1)</f>
        <v>0.2</v>
      </c>
      <c r="H9" s="3" t="n">
        <f aca="false">ROUND(G5/G9*E9,2)</f>
        <v>0.2</v>
      </c>
      <c r="I9" s="3" t="n">
        <f aca="false">_xlfn.FLOOR.MATH(B5)</f>
        <v>28</v>
      </c>
      <c r="J9" s="3" t="n">
        <f aca="false">_xlfn.CEILING.MATH(A5)</f>
        <v>18</v>
      </c>
    </row>
    <row r="10" customFormat="false" ht="12.8" hidden="false" customHeight="false" outlineLevel="0" collapsed="false">
      <c r="D10" s="0" t="s">
        <v>20</v>
      </c>
      <c r="F10" s="3" t="s">
        <v>21</v>
      </c>
    </row>
    <row r="11" customFormat="false" ht="12.8" hidden="false" customHeight="false" outlineLevel="0" collapsed="false">
      <c r="D11" s="0" t="n">
        <f aca="false">1/D5*(0.7*F5)</f>
        <v>0.0035</v>
      </c>
      <c r="F11" s="3" t="n">
        <f aca="false">H9*I9</f>
        <v>5.6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  <c r="B15" s="0" t="n">
        <v>22</v>
      </c>
    </row>
    <row r="16" customFormat="false" ht="12.8" hidden="false" customHeight="false" outlineLevel="0" collapsed="false">
      <c r="A16" s="0" t="s">
        <v>24</v>
      </c>
      <c r="B16" s="0" t="n">
        <v>17</v>
      </c>
    </row>
    <row r="17" customFormat="false" ht="12.8" hidden="false" customHeight="false" outlineLevel="0" collapsed="false">
      <c r="A17" s="0" t="s">
        <v>25</v>
      </c>
      <c r="B17" s="0" t="n">
        <f aca="false">B15*B16</f>
        <v>374</v>
      </c>
    </row>
    <row r="18" customFormat="false" ht="12.8" hidden="false" customHeight="false" outlineLevel="0" collapsed="false">
      <c r="A18" s="0" t="s">
        <v>26</v>
      </c>
      <c r="B18" s="0" t="n">
        <f aca="false">_xlfn.FLOOR.MATH(B17*C5)</f>
        <v>235</v>
      </c>
      <c r="C18" s="0" t="n">
        <f aca="false">B16*C5</f>
        <v>10.71</v>
      </c>
      <c r="E18" s="4" t="s">
        <v>17</v>
      </c>
    </row>
    <row r="19" customFormat="false" ht="12.8" hidden="false" customHeight="false" outlineLevel="0" collapsed="false">
      <c r="A19" s="0" t="s">
        <v>27</v>
      </c>
      <c r="B19" s="0" t="n">
        <f aca="false">E5*(1+C9*D11*A5)^C18*(1-C9*D11*B5)^(B16-C18)-E5</f>
        <v>0.141992162094482</v>
      </c>
      <c r="E19" s="0" t="s">
        <v>27</v>
      </c>
      <c r="F19" s="0" t="n">
        <f aca="false">E5*(1+C9*D11*A5*G5/G9)^C18*(1-C9*D11*B5*G5/G9)^(B16-C18)-E5</f>
        <v>0.776560419025032</v>
      </c>
    </row>
    <row r="20" customFormat="false" ht="12.8" hidden="false" customHeight="false" outlineLevel="0" collapsed="false">
      <c r="A20" s="0" t="s">
        <v>28</v>
      </c>
      <c r="B20" s="0" t="n">
        <f aca="false">B21-E5</f>
        <v>2.43743554822947</v>
      </c>
      <c r="E20" s="0" t="s">
        <v>28</v>
      </c>
      <c r="F20" s="0" t="n">
        <f aca="false">F21-E5</f>
        <v>10.2453928768735</v>
      </c>
    </row>
    <row r="21" customFormat="false" ht="12.8" hidden="false" customHeight="false" outlineLevel="0" collapsed="false">
      <c r="A21" s="0" t="s">
        <v>29</v>
      </c>
      <c r="B21" s="0" t="n">
        <f aca="false">E5*(1+C9*D11*A5)^B18*(1-C9*D11*B5)^(B17-B18)</f>
        <v>351.447335548229</v>
      </c>
      <c r="E21" s="0" t="s">
        <v>29</v>
      </c>
      <c r="F21" s="0" t="n">
        <f aca="false">E5*(1+C9*D11*A5*G5/G9)^B18*(1-C9*D11*B5*G5/G9)^(B17-B18)</f>
        <v>359.255292876874</v>
      </c>
    </row>
    <row r="24" customFormat="false" ht="12.8" hidden="false" customHeight="false" outlineLevel="0" collapsed="false">
      <c r="A24" s="4" t="s">
        <v>30</v>
      </c>
      <c r="B24" s="0" t="n">
        <v>0.01</v>
      </c>
    </row>
    <row r="25" customFormat="false" ht="12.8" hidden="false" customHeight="false" outlineLevel="0" collapsed="false">
      <c r="A25" s="0" t="s">
        <v>31</v>
      </c>
      <c r="B25" s="0" t="n">
        <f aca="false">(A5*C5-B5*(1-C5))*B16*B24</f>
        <v>0.0610219967532464</v>
      </c>
    </row>
    <row r="26" customFormat="false" ht="12.8" hidden="false" customHeight="false" outlineLevel="0" collapsed="false">
      <c r="A26" s="0" t="s">
        <v>28</v>
      </c>
      <c r="B26" s="0" t="n">
        <f aca="false">B25*B15</f>
        <v>1.34248392857142</v>
      </c>
    </row>
    <row r="27" customFormat="false" ht="12.8" hidden="false" customHeight="false" outlineLevel="0" collapsed="false">
      <c r="A27" s="0" t="s">
        <v>32</v>
      </c>
      <c r="B27" s="0" t="n">
        <f aca="false">E5+B26</f>
        <v>350.352383928571</v>
      </c>
    </row>
    <row r="30" customFormat="false" ht="12.8" hidden="false" customHeight="false" outlineLevel="0" collapsed="false">
      <c r="A30" s="4" t="s">
        <v>33</v>
      </c>
      <c r="B30" s="0" t="n">
        <f aca="false">_xlfn.FLOOR.MATH(Caga!O9,0.01)</f>
        <v>0.37</v>
      </c>
    </row>
    <row r="31" customFormat="false" ht="12.8" hidden="false" customHeight="false" outlineLevel="0" collapsed="false">
      <c r="A31" s="0" t="s">
        <v>31</v>
      </c>
      <c r="B31" s="0" t="n">
        <f aca="false">B30*(A5*C5-(1-C5)*B5)*B16</f>
        <v>2.25781387987012</v>
      </c>
    </row>
    <row r="32" customFormat="false" ht="12.8" hidden="false" customHeight="false" outlineLevel="0" collapsed="false">
      <c r="A32" s="0" t="s">
        <v>28</v>
      </c>
      <c r="B32" s="0" t="n">
        <f aca="false">B15*B31</f>
        <v>49.6719053571426</v>
      </c>
    </row>
    <row r="33" customFormat="false" ht="12.8" hidden="false" customHeight="false" outlineLevel="0" collapsed="false">
      <c r="A33" s="0" t="s">
        <v>32</v>
      </c>
      <c r="B33" s="0" t="n">
        <f aca="false">E5+B32</f>
        <v>398.681805357143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4" min="4" style="0" width="23.38"/>
    <col collapsed="false" customWidth="true" hidden="false" outlineLevel="0" max="7" min="7" style="0" width="14.98"/>
    <col collapsed="false" customWidth="true" hidden="false" outlineLevel="0" max="11" min="11" style="0" width="16.8"/>
    <col collapsed="false" customWidth="true" hidden="false" outlineLevel="0" max="12" min="12" style="0" width="23.94"/>
    <col collapsed="false" customWidth="true" hidden="false" outlineLevel="0" max="13" min="13" style="0" width="13.58"/>
  </cols>
  <sheetData>
    <row r="1" customFormat="false" ht="12.8" hidden="false" customHeight="false" outlineLevel="0" collapsed="false">
      <c r="A1" s="0" t="s">
        <v>34</v>
      </c>
      <c r="B1" s="0" t="n">
        <v>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37</v>
      </c>
      <c r="D4" s="5" t="n">
        <f aca="false">C4/B4-$B$1</f>
        <v>33</v>
      </c>
      <c r="E4" s="0" t="n">
        <f aca="false">IF(C4&gt;0,1,0)</f>
        <v>1</v>
      </c>
      <c r="F4" s="0" t="n">
        <f aca="false">IF(C4&lt;0,1,0)</f>
        <v>0</v>
      </c>
      <c r="G4" s="0" t="n">
        <f aca="false">D4*B4</f>
        <v>33</v>
      </c>
      <c r="K4" s="0" t="n">
        <f aca="false">SUM(F4:F116)</f>
        <v>30</v>
      </c>
      <c r="L4" s="0" t="n">
        <f aca="false">SUM(E32:E134)</f>
        <v>54</v>
      </c>
      <c r="M4" s="0" t="n">
        <f aca="false">L4/(L4+K4)</f>
        <v>0.642857142857143</v>
      </c>
      <c r="N4" s="0" t="n">
        <f aca="false">SUMIF(E4:E209,1,D4:D209)/L4</f>
        <v>35.7777777777778</v>
      </c>
      <c r="O4" s="0" t="n">
        <f aca="false">ABS(SUMIF(F4:F207,1,D4:D207)/K4)</f>
        <v>49.4333333333333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4</v>
      </c>
      <c r="D5" s="5" t="n">
        <f aca="false">C5/B5-$B$1</f>
        <v>0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0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31</v>
      </c>
      <c r="D6" s="5" t="n">
        <f aca="false">C6/B6-$B$1</f>
        <v>27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27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n">
        <v>42</v>
      </c>
      <c r="D7" s="5" t="n">
        <f aca="false">C7/B7-$B$1</f>
        <v>38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38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n">
        <v>17</v>
      </c>
      <c r="D8" s="5" t="n">
        <f aca="false">C8/B8-$B$1</f>
        <v>13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13</v>
      </c>
      <c r="K8" s="0" t="s">
        <v>47</v>
      </c>
      <c r="L8" s="0" t="s">
        <v>48</v>
      </c>
      <c r="M8" s="0" t="s">
        <v>49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n">
        <v>19</v>
      </c>
      <c r="D9" s="5" t="n">
        <f aca="false">C9/B9-$B$1</f>
        <v>15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15</v>
      </c>
      <c r="K9" s="0" t="n">
        <f aca="false">STDEV(G4:G106)</f>
        <v>45.0907784999334</v>
      </c>
      <c r="L9" s="0" t="n">
        <f aca="false">AVERAGE(G4:G106)</f>
        <v>4.12038834951456</v>
      </c>
      <c r="M9" s="0" t="n">
        <f aca="false">L9/K9</f>
        <v>0.0913798449836178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n">
        <v>21</v>
      </c>
      <c r="D10" s="5" t="n">
        <f aca="false">C10/B10-$B$1</f>
        <v>17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17</v>
      </c>
    </row>
    <row r="11" customFormat="false" ht="12.8" hidden="false" customHeight="false" outlineLevel="0" collapsed="false">
      <c r="A11" s="0" t="n">
        <v>8</v>
      </c>
      <c r="B11" s="0" t="n">
        <v>1</v>
      </c>
      <c r="C11" s="0" t="n">
        <v>36</v>
      </c>
      <c r="D11" s="5" t="n">
        <f aca="false">C11/B11-$B$1</f>
        <v>32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32</v>
      </c>
    </row>
    <row r="12" customFormat="false" ht="12.8" hidden="false" customHeight="false" outlineLevel="0" collapsed="false">
      <c r="A12" s="0" t="n">
        <v>9</v>
      </c>
      <c r="B12" s="0" t="n">
        <v>1</v>
      </c>
      <c r="C12" s="0" t="n">
        <v>61</v>
      </c>
      <c r="D12" s="5" t="n">
        <f aca="false">C12/B12-$B$1</f>
        <v>57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57</v>
      </c>
    </row>
    <row r="13" customFormat="false" ht="12.8" hidden="false" customHeight="false" outlineLevel="0" collapsed="false">
      <c r="A13" s="0" t="n">
        <v>10</v>
      </c>
      <c r="B13" s="0" t="n">
        <v>1</v>
      </c>
      <c r="C13" s="0" t="n">
        <v>-4</v>
      </c>
      <c r="D13" s="5" t="n">
        <f aca="false">C13/B13-$B$1</f>
        <v>-8</v>
      </c>
      <c r="E13" s="0" t="n">
        <f aca="false">IF(C13&gt;0,1,0)</f>
        <v>0</v>
      </c>
      <c r="F13" s="0" t="n">
        <f aca="false">IF(C13&lt;0,1,0)</f>
        <v>1</v>
      </c>
      <c r="G13" s="0" t="n">
        <f aca="false">D13*B13</f>
        <v>-8</v>
      </c>
    </row>
    <row r="14" customFormat="false" ht="12.8" hidden="false" customHeight="false" outlineLevel="0" collapsed="false">
      <c r="A14" s="0" t="n">
        <v>11</v>
      </c>
      <c r="B14" s="0" t="n">
        <v>1</v>
      </c>
      <c r="C14" s="0" t="n">
        <v>8</v>
      </c>
      <c r="D14" s="5" t="n">
        <f aca="false">C14/B14-$B$1</f>
        <v>4</v>
      </c>
      <c r="E14" s="0" t="n">
        <f aca="false">IF(C14&gt;0,1,0)</f>
        <v>1</v>
      </c>
      <c r="F14" s="0" t="n">
        <f aca="false">IF(C14&lt;0,1,0)</f>
        <v>0</v>
      </c>
      <c r="G14" s="0" t="n">
        <f aca="false">D14*B14</f>
        <v>4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19</v>
      </c>
      <c r="D15" s="5" t="n">
        <f aca="false">C15/B15-$B$1</f>
        <v>15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15</v>
      </c>
    </row>
    <row r="16" customFormat="false" ht="12.8" hidden="false" customHeight="false" outlineLevel="0" collapsed="false">
      <c r="A16" s="0" t="n">
        <v>13</v>
      </c>
      <c r="B16" s="0" t="n">
        <v>1</v>
      </c>
      <c r="C16" s="0" t="n">
        <v>19</v>
      </c>
      <c r="D16" s="5" t="n">
        <f aca="false">C16/B16-$B$1</f>
        <v>15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15</v>
      </c>
    </row>
    <row r="17" customFormat="false" ht="12.8" hidden="false" customHeight="false" outlineLevel="0" collapsed="false">
      <c r="A17" s="0" t="n">
        <v>14</v>
      </c>
      <c r="B17" s="0" t="n">
        <v>1</v>
      </c>
      <c r="C17" s="0" t="n">
        <v>21</v>
      </c>
      <c r="D17" s="5" t="n">
        <f aca="false">C17/B17-$B$1</f>
        <v>17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17</v>
      </c>
    </row>
    <row r="18" customFormat="false" ht="12.8" hidden="false" customHeight="false" outlineLevel="0" collapsed="false">
      <c r="A18" s="0" t="n">
        <v>15</v>
      </c>
      <c r="B18" s="0" t="n">
        <v>1</v>
      </c>
      <c r="C18" s="0" t="n">
        <v>21</v>
      </c>
      <c r="D18" s="5" t="n">
        <f aca="false">C18/B18-$B$1</f>
        <v>17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17</v>
      </c>
    </row>
    <row r="19" customFormat="false" ht="12.8" hidden="false" customHeight="false" outlineLevel="0" collapsed="false">
      <c r="A19" s="0" t="n">
        <v>16</v>
      </c>
      <c r="B19" s="0" t="n">
        <v>1</v>
      </c>
      <c r="C19" s="0" t="n">
        <v>21</v>
      </c>
      <c r="D19" s="5" t="n">
        <f aca="false">C19/B19-$B$1</f>
        <v>17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17</v>
      </c>
    </row>
    <row r="20" customFormat="false" ht="12.8" hidden="false" customHeight="false" outlineLevel="0" collapsed="false">
      <c r="A20" s="0" t="n">
        <v>17</v>
      </c>
      <c r="B20" s="0" t="n">
        <v>1</v>
      </c>
      <c r="C20" s="0" t="n">
        <v>2</v>
      </c>
      <c r="D20" s="5" t="n">
        <f aca="false">C20/B20-$B$1</f>
        <v>-2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-2</v>
      </c>
    </row>
    <row r="21" customFormat="false" ht="12.8" hidden="false" customHeight="false" outlineLevel="0" collapsed="false">
      <c r="A21" s="0" t="n">
        <v>18</v>
      </c>
      <c r="B21" s="0" t="n">
        <v>1</v>
      </c>
      <c r="C21" s="0" t="n">
        <v>-8</v>
      </c>
      <c r="D21" s="5" t="n">
        <f aca="false">C21/B21-$B$1</f>
        <v>-12</v>
      </c>
      <c r="E21" s="0" t="n">
        <f aca="false">IF(C21&gt;0,1,0)</f>
        <v>0</v>
      </c>
      <c r="F21" s="0" t="n">
        <f aca="false">IF(C21&lt;0,1,0)</f>
        <v>1</v>
      </c>
      <c r="G21" s="0" t="n">
        <f aca="false">D21*B21</f>
        <v>-12</v>
      </c>
    </row>
    <row r="22" customFormat="false" ht="12.8" hidden="false" customHeight="false" outlineLevel="0" collapsed="false">
      <c r="A22" s="0" t="n">
        <v>19</v>
      </c>
      <c r="B22" s="0" t="n">
        <v>1</v>
      </c>
      <c r="C22" s="0" t="n">
        <v>-9</v>
      </c>
      <c r="D22" s="5" t="n">
        <f aca="false">C22/B22-$B$1</f>
        <v>-13</v>
      </c>
      <c r="E22" s="0" t="n">
        <f aca="false">IF(C22&gt;0,1,0)</f>
        <v>0</v>
      </c>
      <c r="F22" s="0" t="n">
        <f aca="false">IF(C22&lt;0,1,0)</f>
        <v>1</v>
      </c>
      <c r="G22" s="0" t="n">
        <f aca="false">D22*B22</f>
        <v>-13</v>
      </c>
    </row>
    <row r="23" customFormat="false" ht="12.8" hidden="false" customHeight="false" outlineLevel="0" collapsed="false">
      <c r="A23" s="0" t="n">
        <v>20</v>
      </c>
      <c r="B23" s="0" t="n">
        <v>1</v>
      </c>
      <c r="C23" s="0" t="n">
        <v>27</v>
      </c>
      <c r="D23" s="5" t="n">
        <f aca="false">C23/B23-$B$1</f>
        <v>23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23</v>
      </c>
    </row>
    <row r="24" customFormat="false" ht="12.8" hidden="false" customHeight="false" outlineLevel="0" collapsed="false">
      <c r="A24" s="0" t="n">
        <v>21</v>
      </c>
      <c r="B24" s="0" t="n">
        <v>1</v>
      </c>
      <c r="C24" s="0" t="n">
        <v>27</v>
      </c>
      <c r="D24" s="5" t="n">
        <f aca="false">C24/B24-$B$1</f>
        <v>23</v>
      </c>
      <c r="E24" s="0" t="n">
        <f aca="false">IF(C24&gt;0,1,0)</f>
        <v>1</v>
      </c>
      <c r="F24" s="0" t="n">
        <f aca="false">IF(C24&lt;0,1,0)</f>
        <v>0</v>
      </c>
      <c r="G24" s="0" t="n">
        <f aca="false">D24*B24</f>
        <v>23</v>
      </c>
    </row>
    <row r="25" customFormat="false" ht="12.8" hidden="false" customHeight="false" outlineLevel="0" collapsed="false">
      <c r="A25" s="0" t="n">
        <v>22</v>
      </c>
      <c r="B25" s="0" t="n">
        <v>1</v>
      </c>
      <c r="C25" s="0" t="n">
        <v>-4</v>
      </c>
      <c r="D25" s="5" t="n">
        <f aca="false">C25/B25-$B$1</f>
        <v>-8</v>
      </c>
      <c r="E25" s="0" t="n">
        <f aca="false">IF(C25&gt;0,1,0)</f>
        <v>0</v>
      </c>
      <c r="F25" s="0" t="n">
        <f aca="false">IF(C25&lt;0,1,0)</f>
        <v>1</v>
      </c>
      <c r="G25" s="0" t="n">
        <f aca="false">D25*B25</f>
        <v>-8</v>
      </c>
    </row>
    <row r="26" customFormat="false" ht="12.8" hidden="false" customHeight="false" outlineLevel="0" collapsed="false">
      <c r="A26" s="0" t="n">
        <v>23</v>
      </c>
      <c r="B26" s="0" t="n">
        <v>1</v>
      </c>
      <c r="C26" s="0" t="n">
        <v>-5</v>
      </c>
      <c r="D26" s="5" t="n">
        <f aca="false">C26/B26-$B$1</f>
        <v>-9</v>
      </c>
      <c r="E26" s="0" t="n">
        <f aca="false">IF(C26&gt;0,1,0)</f>
        <v>0</v>
      </c>
      <c r="F26" s="0" t="n">
        <f aca="false">IF(C26&lt;0,1,0)</f>
        <v>1</v>
      </c>
      <c r="G26" s="0" t="n">
        <f aca="false">D26*B26</f>
        <v>-9</v>
      </c>
    </row>
    <row r="27" customFormat="false" ht="12.8" hidden="false" customHeight="false" outlineLevel="0" collapsed="false">
      <c r="A27" s="0" t="n">
        <v>24</v>
      </c>
      <c r="B27" s="0" t="n">
        <v>1</v>
      </c>
      <c r="C27" s="0" t="n">
        <v>-7</v>
      </c>
      <c r="D27" s="5" t="n">
        <f aca="false">C27/B27-$B$1</f>
        <v>-11</v>
      </c>
      <c r="E27" s="0" t="n">
        <f aca="false">IF(C27&gt;0,1,0)</f>
        <v>0</v>
      </c>
      <c r="F27" s="0" t="n">
        <f aca="false">IF(C27&lt;0,1,0)</f>
        <v>1</v>
      </c>
      <c r="G27" s="0" t="n">
        <f aca="false">D27*B27</f>
        <v>-11</v>
      </c>
    </row>
    <row r="28" customFormat="false" ht="12.8" hidden="false" customHeight="false" outlineLevel="0" collapsed="false">
      <c r="A28" s="0" t="n">
        <v>25</v>
      </c>
      <c r="B28" s="0" t="n">
        <v>1</v>
      </c>
      <c r="C28" s="0" t="n">
        <v>-20</v>
      </c>
      <c r="D28" s="5" t="n">
        <f aca="false">C28/B28-$B$1</f>
        <v>-24</v>
      </c>
      <c r="E28" s="0" t="n">
        <f aca="false">IF(C28&gt;0,1,0)</f>
        <v>0</v>
      </c>
      <c r="F28" s="0" t="n">
        <f aca="false">IF(C28&lt;0,1,0)</f>
        <v>1</v>
      </c>
      <c r="G28" s="0" t="n">
        <f aca="false">D28*B28</f>
        <v>-24</v>
      </c>
    </row>
    <row r="29" customFormat="false" ht="12.8" hidden="false" customHeight="false" outlineLevel="0" collapsed="false">
      <c r="A29" s="0" t="n">
        <v>26</v>
      </c>
      <c r="B29" s="0" t="n">
        <v>1</v>
      </c>
      <c r="C29" s="0" t="n">
        <v>-20</v>
      </c>
      <c r="D29" s="5" t="n">
        <f aca="false">C29/B29-$B$1</f>
        <v>-24</v>
      </c>
      <c r="E29" s="0" t="n">
        <f aca="false">IF(C29&gt;0,1,0)</f>
        <v>0</v>
      </c>
      <c r="F29" s="0" t="n">
        <f aca="false">IF(C29&lt;0,1,0)</f>
        <v>1</v>
      </c>
      <c r="G29" s="0" t="n">
        <f aca="false">D29*B29</f>
        <v>-24</v>
      </c>
    </row>
    <row r="30" customFormat="false" ht="12.8" hidden="false" customHeight="false" outlineLevel="0" collapsed="false">
      <c r="A30" s="0" t="n">
        <v>27</v>
      </c>
      <c r="B30" s="0" t="n">
        <v>1</v>
      </c>
      <c r="C30" s="0" t="n">
        <v>-22</v>
      </c>
      <c r="D30" s="5" t="n">
        <f aca="false">C30/B30-$B$1</f>
        <v>-26</v>
      </c>
      <c r="E30" s="0" t="n">
        <f aca="false">IF(C30&gt;0,1,0)</f>
        <v>0</v>
      </c>
      <c r="F30" s="0" t="n">
        <f aca="false">IF(C30&lt;0,1,0)</f>
        <v>1</v>
      </c>
      <c r="G30" s="0" t="n">
        <f aca="false">D30*B30</f>
        <v>-26</v>
      </c>
    </row>
    <row r="31" customFormat="false" ht="12.8" hidden="false" customHeight="false" outlineLevel="0" collapsed="false">
      <c r="A31" s="0" t="n">
        <v>28</v>
      </c>
      <c r="B31" s="0" t="n">
        <v>1</v>
      </c>
      <c r="C31" s="0" t="n">
        <v>21</v>
      </c>
      <c r="D31" s="5" t="n">
        <f aca="false">C31/B31-$B$1</f>
        <v>17</v>
      </c>
      <c r="E31" s="0" t="n">
        <f aca="false">IF(C31&gt;0,1,0)</f>
        <v>1</v>
      </c>
      <c r="F31" s="0" t="n">
        <f aca="false">IF(C31&lt;0,1,0)</f>
        <v>0</v>
      </c>
      <c r="G31" s="0" t="n">
        <f aca="false">D31*B31</f>
        <v>17</v>
      </c>
    </row>
    <row r="32" customFormat="false" ht="12.8" hidden="false" customHeight="false" outlineLevel="0" collapsed="false">
      <c r="A32" s="0" t="n">
        <v>29</v>
      </c>
      <c r="B32" s="0" t="n">
        <v>1</v>
      </c>
      <c r="C32" s="0" t="n">
        <v>27</v>
      </c>
      <c r="D32" s="5" t="n">
        <f aca="false">C32/B32-$B$1</f>
        <v>23</v>
      </c>
      <c r="E32" s="0" t="n">
        <f aca="false">IF(C32&gt;0,1,0)</f>
        <v>1</v>
      </c>
      <c r="F32" s="0" t="n">
        <f aca="false">IF(C32&lt;0,1,0)</f>
        <v>0</v>
      </c>
      <c r="G32" s="0" t="n">
        <f aca="false">D32*B32</f>
        <v>23</v>
      </c>
    </row>
    <row r="33" customFormat="false" ht="12.8" hidden="false" customHeight="false" outlineLevel="0" collapsed="false">
      <c r="A33" s="0" t="n">
        <v>30</v>
      </c>
      <c r="B33" s="0" t="n">
        <v>1</v>
      </c>
      <c r="C33" s="0" t="n">
        <v>8</v>
      </c>
      <c r="D33" s="5" t="n">
        <f aca="false">C33/B33-$B$1</f>
        <v>4</v>
      </c>
      <c r="E33" s="0" t="n">
        <f aca="false">IF(C33&gt;0,1,0)</f>
        <v>1</v>
      </c>
      <c r="F33" s="0" t="n">
        <f aca="false">IF(C33&lt;0,1,0)</f>
        <v>0</v>
      </c>
      <c r="G33" s="0" t="n">
        <f aca="false">D33*B33</f>
        <v>4</v>
      </c>
    </row>
    <row r="34" customFormat="false" ht="12.8" hidden="false" customHeight="false" outlineLevel="0" collapsed="false">
      <c r="A34" s="0" t="n">
        <v>31</v>
      </c>
      <c r="B34" s="0" t="n">
        <v>1</v>
      </c>
      <c r="C34" s="0" t="n">
        <v>34</v>
      </c>
      <c r="D34" s="5" t="n">
        <f aca="false">C34/B34-$B$1</f>
        <v>30</v>
      </c>
      <c r="E34" s="0" t="n">
        <f aca="false">IF(C34&gt;0,1,0)</f>
        <v>1</v>
      </c>
      <c r="F34" s="0" t="n">
        <f aca="false">IF(C34&lt;0,1,0)</f>
        <v>0</v>
      </c>
      <c r="G34" s="0" t="n">
        <f aca="false">D34*B34</f>
        <v>30</v>
      </c>
    </row>
    <row r="35" customFormat="false" ht="12.8" hidden="false" customHeight="false" outlineLevel="0" collapsed="false">
      <c r="A35" s="0" t="n">
        <v>32</v>
      </c>
      <c r="B35" s="0" t="n">
        <v>1</v>
      </c>
      <c r="C35" s="0" t="n">
        <v>20</v>
      </c>
      <c r="D35" s="5" t="n">
        <f aca="false">C35/B35-$B$1</f>
        <v>16</v>
      </c>
      <c r="E35" s="0" t="n">
        <f aca="false">IF(C35&gt;0,1,0)</f>
        <v>1</v>
      </c>
      <c r="F35" s="0" t="n">
        <f aca="false">IF(C35&lt;0,1,0)</f>
        <v>0</v>
      </c>
      <c r="G35" s="0" t="n">
        <f aca="false">D35*B35</f>
        <v>16</v>
      </c>
    </row>
    <row r="36" customFormat="false" ht="12.8" hidden="false" customHeight="false" outlineLevel="0" collapsed="false">
      <c r="A36" s="0" t="n">
        <v>33</v>
      </c>
      <c r="B36" s="0" t="n">
        <v>1</v>
      </c>
      <c r="C36" s="0" t="n">
        <v>23</v>
      </c>
      <c r="D36" s="5" t="n">
        <f aca="false">C36/B36-$B$1</f>
        <v>19</v>
      </c>
      <c r="E36" s="0" t="n">
        <f aca="false">IF(C36&gt;0,1,0)</f>
        <v>1</v>
      </c>
      <c r="F36" s="0" t="n">
        <f aca="false">IF(C36&lt;0,1,0)</f>
        <v>0</v>
      </c>
      <c r="G36" s="0" t="n">
        <f aca="false">D36*B36</f>
        <v>19</v>
      </c>
    </row>
    <row r="37" customFormat="false" ht="12.8" hidden="false" customHeight="false" outlineLevel="0" collapsed="false">
      <c r="A37" s="0" t="n">
        <v>34</v>
      </c>
      <c r="B37" s="0" t="n">
        <v>1</v>
      </c>
      <c r="C37" s="0" t="n">
        <v>28</v>
      </c>
      <c r="D37" s="5" t="n">
        <f aca="false">C37/B37-$B$1</f>
        <v>24</v>
      </c>
      <c r="E37" s="0" t="n">
        <f aca="false">IF(C37&gt;0,1,0)</f>
        <v>1</v>
      </c>
      <c r="F37" s="0" t="n">
        <f aca="false">IF(C37&lt;0,1,0)</f>
        <v>0</v>
      </c>
      <c r="G37" s="0" t="n">
        <f aca="false">D37*B37</f>
        <v>24</v>
      </c>
    </row>
    <row r="38" customFormat="false" ht="12.8" hidden="false" customHeight="false" outlineLevel="0" collapsed="false">
      <c r="A38" s="0" t="n">
        <v>35</v>
      </c>
      <c r="B38" s="0" t="n">
        <v>1</v>
      </c>
      <c r="C38" s="0" t="n">
        <v>31</v>
      </c>
      <c r="D38" s="5" t="n">
        <f aca="false">C38/B38-$B$1</f>
        <v>27</v>
      </c>
      <c r="E38" s="0" t="n">
        <f aca="false">IF(C38&gt;0,1,0)</f>
        <v>1</v>
      </c>
      <c r="F38" s="0" t="n">
        <f aca="false">IF(C38&lt;0,1,0)</f>
        <v>0</v>
      </c>
      <c r="G38" s="0" t="n">
        <f aca="false">D38*B38</f>
        <v>27</v>
      </c>
    </row>
    <row r="39" customFormat="false" ht="12.8" hidden="false" customHeight="false" outlineLevel="0" collapsed="false">
      <c r="A39" s="0" t="n">
        <v>36</v>
      </c>
      <c r="B39" s="0" t="n">
        <v>1</v>
      </c>
      <c r="C39" s="0" t="n">
        <v>-4</v>
      </c>
      <c r="D39" s="5" t="n">
        <f aca="false">C39/B39-$B$1</f>
        <v>-8</v>
      </c>
      <c r="E39" s="0" t="n">
        <f aca="false">IF(C39&gt;0,1,0)</f>
        <v>0</v>
      </c>
      <c r="F39" s="0" t="n">
        <f aca="false">IF(C39&lt;0,1,0)</f>
        <v>1</v>
      </c>
      <c r="G39" s="0" t="n">
        <f aca="false">D39*B39</f>
        <v>-8</v>
      </c>
    </row>
    <row r="40" customFormat="false" ht="12.8" hidden="false" customHeight="false" outlineLevel="0" collapsed="false">
      <c r="A40" s="0" t="n">
        <v>37</v>
      </c>
      <c r="B40" s="0" t="n">
        <v>1</v>
      </c>
      <c r="C40" s="0" t="n">
        <v>-41</v>
      </c>
      <c r="D40" s="5" t="n">
        <f aca="false">C40/B40-$B$1</f>
        <v>-45</v>
      </c>
      <c r="E40" s="0" t="n">
        <f aca="false">IF(C40&gt;0,1,0)</f>
        <v>0</v>
      </c>
      <c r="F40" s="0" t="n">
        <f aca="false">IF(C40&lt;0,1,0)</f>
        <v>1</v>
      </c>
      <c r="G40" s="0" t="n">
        <f aca="false">D40*B40</f>
        <v>-45</v>
      </c>
    </row>
    <row r="41" customFormat="false" ht="12.8" hidden="false" customHeight="false" outlineLevel="0" collapsed="false">
      <c r="A41" s="0" t="n">
        <v>38</v>
      </c>
      <c r="B41" s="0" t="n">
        <v>1</v>
      </c>
      <c r="C41" s="0" t="n">
        <v>-41</v>
      </c>
      <c r="D41" s="5" t="n">
        <f aca="false">C41/B41-$B$1</f>
        <v>-45</v>
      </c>
      <c r="E41" s="0" t="n">
        <f aca="false">IF(C41&gt;0,1,0)</f>
        <v>0</v>
      </c>
      <c r="F41" s="0" t="n">
        <f aca="false">IF(C41&lt;0,1,0)</f>
        <v>1</v>
      </c>
      <c r="G41" s="0" t="n">
        <f aca="false">D41*B41</f>
        <v>-45</v>
      </c>
    </row>
    <row r="42" customFormat="false" ht="12.8" hidden="false" customHeight="false" outlineLevel="0" collapsed="false">
      <c r="A42" s="0" t="n">
        <v>39</v>
      </c>
      <c r="B42" s="0" t="n">
        <v>1</v>
      </c>
      <c r="C42" s="0" t="n">
        <v>-33</v>
      </c>
      <c r="D42" s="5" t="n">
        <f aca="false">C42/B42-$B$1</f>
        <v>-37</v>
      </c>
      <c r="E42" s="0" t="n">
        <f aca="false">IF(C42&gt;0,1,0)</f>
        <v>0</v>
      </c>
      <c r="F42" s="0" t="n">
        <f aca="false">IF(C42&lt;0,1,0)</f>
        <v>1</v>
      </c>
      <c r="G42" s="0" t="n">
        <f aca="false">D42*B42</f>
        <v>-37</v>
      </c>
    </row>
    <row r="43" customFormat="false" ht="12.8" hidden="false" customHeight="false" outlineLevel="0" collapsed="false">
      <c r="A43" s="0" t="n">
        <v>40</v>
      </c>
      <c r="B43" s="0" t="n">
        <v>1</v>
      </c>
      <c r="C43" s="0" t="n">
        <v>-28</v>
      </c>
      <c r="D43" s="5" t="n">
        <f aca="false">C43/B43-$B$1</f>
        <v>-32</v>
      </c>
      <c r="E43" s="0" t="n">
        <f aca="false">IF(C43&gt;0,1,0)</f>
        <v>0</v>
      </c>
      <c r="F43" s="0" t="n">
        <f aca="false">IF(C43&lt;0,1,0)</f>
        <v>1</v>
      </c>
      <c r="G43" s="0" t="n">
        <f aca="false">D43*B43</f>
        <v>-32</v>
      </c>
    </row>
    <row r="44" customFormat="false" ht="12.8" hidden="false" customHeight="false" outlineLevel="0" collapsed="false">
      <c r="A44" s="0" t="n">
        <v>41</v>
      </c>
      <c r="B44" s="0" t="n">
        <v>1</v>
      </c>
      <c r="C44" s="0" t="n">
        <v>14</v>
      </c>
      <c r="D44" s="5" t="n">
        <f aca="false">C44/B44-$B$1</f>
        <v>10</v>
      </c>
      <c r="E44" s="0" t="n">
        <f aca="false">IF(C44&gt;0,1,0)</f>
        <v>1</v>
      </c>
      <c r="F44" s="0" t="n">
        <f aca="false">IF(C44&lt;0,1,0)</f>
        <v>0</v>
      </c>
      <c r="G44" s="0" t="n">
        <f aca="false">D44*B44</f>
        <v>10</v>
      </c>
    </row>
    <row r="45" customFormat="false" ht="12.8" hidden="false" customHeight="false" outlineLevel="0" collapsed="false">
      <c r="A45" s="0" t="n">
        <v>42</v>
      </c>
      <c r="B45" s="0" t="n">
        <v>1</v>
      </c>
      <c r="C45" s="0" t="n">
        <v>19</v>
      </c>
      <c r="D45" s="5" t="n">
        <f aca="false">C45/B45-$B$1</f>
        <v>15</v>
      </c>
      <c r="E45" s="0" t="n">
        <f aca="false">IF(C45&gt;0,1,0)</f>
        <v>1</v>
      </c>
      <c r="F45" s="0" t="n">
        <f aca="false">IF(C45&lt;0,1,0)</f>
        <v>0</v>
      </c>
      <c r="G45" s="0" t="n">
        <f aca="false">D45*B45</f>
        <v>15</v>
      </c>
    </row>
    <row r="46" customFormat="false" ht="12.8" hidden="false" customHeight="false" outlineLevel="0" collapsed="false">
      <c r="A46" s="0" t="n">
        <v>43</v>
      </c>
      <c r="B46" s="0" t="n">
        <v>1</v>
      </c>
      <c r="C46" s="0" t="n">
        <v>17</v>
      </c>
      <c r="D46" s="5" t="n">
        <f aca="false">C46/B46-$B$1</f>
        <v>13</v>
      </c>
      <c r="E46" s="0" t="n">
        <f aca="false">IF(C46&gt;0,1,0)</f>
        <v>1</v>
      </c>
      <c r="F46" s="0" t="n">
        <f aca="false">IF(C46&lt;0,1,0)</f>
        <v>0</v>
      </c>
      <c r="G46" s="0" t="n">
        <f aca="false">D46*B46</f>
        <v>13</v>
      </c>
    </row>
    <row r="47" customFormat="false" ht="12.8" hidden="false" customHeight="false" outlineLevel="0" collapsed="false">
      <c r="A47" s="0" t="n">
        <v>44</v>
      </c>
      <c r="B47" s="0" t="n">
        <v>1</v>
      </c>
      <c r="C47" s="0" t="n">
        <v>-66</v>
      </c>
      <c r="D47" s="5" t="n">
        <f aca="false">C47/B47-$B$1</f>
        <v>-70</v>
      </c>
      <c r="E47" s="0" t="n">
        <f aca="false">IF(C47&gt;0,1,0)</f>
        <v>0</v>
      </c>
      <c r="F47" s="0" t="n">
        <f aca="false">IF(C47&lt;0,1,0)</f>
        <v>1</v>
      </c>
      <c r="G47" s="0" t="n">
        <f aca="false">D47*B47</f>
        <v>-70</v>
      </c>
    </row>
    <row r="48" customFormat="false" ht="12.8" hidden="false" customHeight="false" outlineLevel="0" collapsed="false">
      <c r="A48" s="0" t="n">
        <v>45</v>
      </c>
      <c r="B48" s="0" t="n">
        <v>1</v>
      </c>
      <c r="C48" s="0" t="n">
        <v>-53</v>
      </c>
      <c r="D48" s="5" t="n">
        <f aca="false">C48/B48-$B$1</f>
        <v>-57</v>
      </c>
      <c r="E48" s="0" t="n">
        <f aca="false">IF(C48&gt;0,1,0)</f>
        <v>0</v>
      </c>
      <c r="F48" s="0" t="n">
        <f aca="false">IF(C48&lt;0,1,0)</f>
        <v>1</v>
      </c>
      <c r="G48" s="0" t="n">
        <f aca="false">D48*B48</f>
        <v>-57</v>
      </c>
    </row>
    <row r="49" customFormat="false" ht="12.8" hidden="false" customHeight="false" outlineLevel="0" collapsed="false">
      <c r="A49" s="0" t="n">
        <v>46</v>
      </c>
      <c r="B49" s="0" t="n">
        <v>1</v>
      </c>
      <c r="C49" s="0" t="n">
        <v>-46</v>
      </c>
      <c r="D49" s="5" t="n">
        <f aca="false">C49/B49-$B$1</f>
        <v>-50</v>
      </c>
      <c r="E49" s="0" t="n">
        <f aca="false">IF(C49&gt;0,1,0)</f>
        <v>0</v>
      </c>
      <c r="F49" s="0" t="n">
        <f aca="false">IF(C49&lt;0,1,0)</f>
        <v>1</v>
      </c>
      <c r="G49" s="0" t="n">
        <f aca="false">D49*B49</f>
        <v>-50</v>
      </c>
    </row>
    <row r="50" customFormat="false" ht="12.8" hidden="false" customHeight="false" outlineLevel="0" collapsed="false">
      <c r="A50" s="0" t="n">
        <v>47</v>
      </c>
      <c r="B50" s="0" t="n">
        <v>1</v>
      </c>
      <c r="C50" s="0" t="n">
        <v>-47</v>
      </c>
      <c r="D50" s="5" t="n">
        <f aca="false">C50/B50-$B$1</f>
        <v>-51</v>
      </c>
      <c r="E50" s="0" t="n">
        <f aca="false">IF(C50&gt;0,1,0)</f>
        <v>0</v>
      </c>
      <c r="F50" s="0" t="n">
        <f aca="false">IF(C50&lt;0,1,0)</f>
        <v>1</v>
      </c>
      <c r="G50" s="0" t="n">
        <f aca="false">D50*B50</f>
        <v>-51</v>
      </c>
    </row>
    <row r="51" customFormat="false" ht="12.8" hidden="false" customHeight="false" outlineLevel="0" collapsed="false">
      <c r="A51" s="0" t="n">
        <v>48</v>
      </c>
      <c r="B51" s="0" t="n">
        <v>1</v>
      </c>
      <c r="C51" s="0" t="n">
        <v>1</v>
      </c>
      <c r="D51" s="5" t="n">
        <f aca="false">C51/B51-$B$1</f>
        <v>-3</v>
      </c>
      <c r="E51" s="0" t="n">
        <f aca="false">IF(C51&gt;0,1,0)</f>
        <v>1</v>
      </c>
      <c r="F51" s="0" t="n">
        <f aca="false">IF(C51&lt;0,1,0)</f>
        <v>0</v>
      </c>
      <c r="G51" s="0" t="n">
        <f aca="false">D51*B51</f>
        <v>-3</v>
      </c>
    </row>
    <row r="52" customFormat="false" ht="12.8" hidden="false" customHeight="false" outlineLevel="0" collapsed="false">
      <c r="A52" s="0" t="n">
        <v>49</v>
      </c>
      <c r="B52" s="0" t="n">
        <v>1</v>
      </c>
      <c r="C52" s="0" t="n">
        <v>1</v>
      </c>
      <c r="D52" s="5" t="n">
        <f aca="false">C52/B52-$B$1</f>
        <v>-3</v>
      </c>
      <c r="E52" s="0" t="n">
        <f aca="false">IF(C52&gt;0,1,0)</f>
        <v>1</v>
      </c>
      <c r="F52" s="0" t="n">
        <f aca="false">IF(C52&lt;0,1,0)</f>
        <v>0</v>
      </c>
      <c r="G52" s="0" t="n">
        <f aca="false">D52*B52</f>
        <v>-3</v>
      </c>
    </row>
    <row r="53" customFormat="false" ht="12.8" hidden="false" customHeight="false" outlineLevel="0" collapsed="false">
      <c r="A53" s="0" t="n">
        <v>50</v>
      </c>
      <c r="B53" s="0" t="n">
        <v>1</v>
      </c>
      <c r="C53" s="0" t="n">
        <v>4</v>
      </c>
      <c r="D53" s="5" t="n">
        <f aca="false">C53/B53-$B$1</f>
        <v>0</v>
      </c>
      <c r="E53" s="0" t="n">
        <f aca="false">IF(C53&gt;0,1,0)</f>
        <v>1</v>
      </c>
      <c r="F53" s="0" t="n">
        <f aca="false">IF(C53&lt;0,1,0)</f>
        <v>0</v>
      </c>
      <c r="G53" s="0" t="n">
        <f aca="false">D53*B53</f>
        <v>0</v>
      </c>
    </row>
    <row r="54" customFormat="false" ht="12.8" hidden="false" customHeight="false" outlineLevel="0" collapsed="false">
      <c r="A54" s="0" t="n">
        <v>51</v>
      </c>
      <c r="B54" s="0" t="n">
        <v>1</v>
      </c>
      <c r="C54" s="0" t="n">
        <v>-1</v>
      </c>
      <c r="D54" s="5" t="n">
        <f aca="false">C54/B54-$B$1</f>
        <v>-5</v>
      </c>
      <c r="E54" s="0" t="n">
        <f aca="false">IF(C54&gt;0,1,0)</f>
        <v>0</v>
      </c>
      <c r="F54" s="0" t="n">
        <f aca="false">IF(C54&lt;0,1,0)</f>
        <v>1</v>
      </c>
      <c r="G54" s="0" t="n">
        <f aca="false">D54*B54</f>
        <v>-5</v>
      </c>
    </row>
    <row r="55" customFormat="false" ht="12.8" hidden="false" customHeight="false" outlineLevel="0" collapsed="false">
      <c r="A55" s="0" t="n">
        <v>52</v>
      </c>
      <c r="B55" s="0" t="n">
        <v>1</v>
      </c>
      <c r="C55" s="0" t="n">
        <v>26</v>
      </c>
      <c r="D55" s="5" t="n">
        <f aca="false">C55/B55-$B$1</f>
        <v>22</v>
      </c>
      <c r="E55" s="0" t="n">
        <f aca="false">IF(C55&gt;0,1,0)</f>
        <v>1</v>
      </c>
      <c r="F55" s="0" t="n">
        <f aca="false">IF(C55&lt;0,1,0)</f>
        <v>0</v>
      </c>
      <c r="G55" s="0" t="n">
        <f aca="false">D55*B55</f>
        <v>22</v>
      </c>
    </row>
    <row r="56" customFormat="false" ht="12.8" hidden="false" customHeight="false" outlineLevel="0" collapsed="false">
      <c r="A56" s="0" t="n">
        <v>53</v>
      </c>
      <c r="B56" s="0" t="n">
        <v>1</v>
      </c>
      <c r="C56" s="0" t="n">
        <v>69</v>
      </c>
      <c r="D56" s="5" t="n">
        <f aca="false">C56/B56-$B$1</f>
        <v>65</v>
      </c>
      <c r="E56" s="0" t="n">
        <f aca="false">IF(C56&gt;0,1,0)</f>
        <v>1</v>
      </c>
      <c r="F56" s="0" t="n">
        <f aca="false">IF(C56&lt;0,1,0)</f>
        <v>0</v>
      </c>
      <c r="G56" s="0" t="n">
        <f aca="false">D56*B56</f>
        <v>65</v>
      </c>
    </row>
    <row r="57" customFormat="false" ht="12.8" hidden="false" customHeight="false" outlineLevel="0" collapsed="false">
      <c r="A57" s="0" t="n">
        <v>54</v>
      </c>
      <c r="B57" s="0" t="n">
        <v>1</v>
      </c>
      <c r="C57" s="0" t="n">
        <v>24</v>
      </c>
      <c r="D57" s="5" t="n">
        <f aca="false">C57/B57-$B$1</f>
        <v>20</v>
      </c>
      <c r="E57" s="0" t="n">
        <f aca="false">IF(C57&gt;0,1,0)</f>
        <v>1</v>
      </c>
      <c r="F57" s="0" t="n">
        <f aca="false">IF(C57&lt;0,1,0)</f>
        <v>0</v>
      </c>
      <c r="G57" s="0" t="n">
        <f aca="false">D57*B57</f>
        <v>20</v>
      </c>
    </row>
    <row r="58" customFormat="false" ht="12.8" hidden="false" customHeight="false" outlineLevel="0" collapsed="false">
      <c r="A58" s="0" t="n">
        <v>55</v>
      </c>
      <c r="B58" s="0" t="n">
        <v>1</v>
      </c>
      <c r="C58" s="0" t="n">
        <v>20</v>
      </c>
      <c r="D58" s="5" t="n">
        <f aca="false">C58/B58-$B$1</f>
        <v>16</v>
      </c>
      <c r="E58" s="0" t="n">
        <f aca="false">IF(C58&gt;0,1,0)</f>
        <v>1</v>
      </c>
      <c r="F58" s="0" t="n">
        <f aca="false">IF(C58&lt;0,1,0)</f>
        <v>0</v>
      </c>
      <c r="G58" s="0" t="n">
        <f aca="false">D58*B58</f>
        <v>16</v>
      </c>
    </row>
    <row r="59" customFormat="false" ht="12.8" hidden="false" customHeight="false" outlineLevel="0" collapsed="false">
      <c r="A59" s="0" t="n">
        <v>56</v>
      </c>
      <c r="B59" s="0" t="n">
        <v>1</v>
      </c>
      <c r="C59" s="0" t="n">
        <v>-1</v>
      </c>
      <c r="D59" s="5" t="n">
        <f aca="false">C59/B59-$B$1</f>
        <v>-5</v>
      </c>
      <c r="E59" s="0" t="n">
        <f aca="false">IF(C59&gt;0,1,0)</f>
        <v>0</v>
      </c>
      <c r="F59" s="0" t="n">
        <f aca="false">IF(C59&lt;0,1,0)</f>
        <v>1</v>
      </c>
      <c r="G59" s="0" t="n">
        <f aca="false">D59*B59</f>
        <v>-5</v>
      </c>
    </row>
    <row r="60" customFormat="false" ht="12.8" hidden="false" customHeight="false" outlineLevel="0" collapsed="false">
      <c r="A60" s="0" t="n">
        <v>57</v>
      </c>
      <c r="B60" s="0" t="n">
        <v>1</v>
      </c>
      <c r="C60" s="0" t="n">
        <v>48</v>
      </c>
      <c r="D60" s="5" t="n">
        <f aca="false">C60/B60-$B$1</f>
        <v>44</v>
      </c>
      <c r="E60" s="0" t="n">
        <f aca="false">IF(C60&gt;0,1,0)</f>
        <v>1</v>
      </c>
      <c r="F60" s="0" t="n">
        <f aca="false">IF(C60&lt;0,1,0)</f>
        <v>0</v>
      </c>
      <c r="G60" s="0" t="n">
        <f aca="false">D60*B60</f>
        <v>44</v>
      </c>
    </row>
    <row r="61" customFormat="false" ht="12.8" hidden="false" customHeight="false" outlineLevel="0" collapsed="false">
      <c r="A61" s="0" t="n">
        <v>58</v>
      </c>
      <c r="B61" s="0" t="n">
        <v>1</v>
      </c>
      <c r="C61" s="0" t="n">
        <v>44</v>
      </c>
      <c r="D61" s="5" t="n">
        <f aca="false">C61/B61-$B$1</f>
        <v>40</v>
      </c>
      <c r="E61" s="0" t="n">
        <f aca="false">IF(C61&gt;0,1,0)</f>
        <v>1</v>
      </c>
      <c r="F61" s="0" t="n">
        <f aca="false">IF(C61&lt;0,1,0)</f>
        <v>0</v>
      </c>
      <c r="G61" s="0" t="n">
        <f aca="false">D61*B61</f>
        <v>40</v>
      </c>
    </row>
    <row r="62" customFormat="false" ht="12.8" hidden="false" customHeight="false" outlineLevel="0" collapsed="false">
      <c r="A62" s="0" t="n">
        <v>59</v>
      </c>
      <c r="B62" s="0" t="n">
        <v>1</v>
      </c>
      <c r="C62" s="0" t="n">
        <v>45</v>
      </c>
      <c r="D62" s="5" t="n">
        <f aca="false">C62/B62-$B$1</f>
        <v>41</v>
      </c>
      <c r="E62" s="0" t="n">
        <f aca="false">IF(C62&gt;0,1,0)</f>
        <v>1</v>
      </c>
      <c r="F62" s="0" t="n">
        <f aca="false">IF(C62&lt;0,1,0)</f>
        <v>0</v>
      </c>
      <c r="G62" s="0" t="n">
        <f aca="false">D62*B62</f>
        <v>41</v>
      </c>
    </row>
    <row r="63" customFormat="false" ht="12.8" hidden="false" customHeight="false" outlineLevel="0" collapsed="false">
      <c r="A63" s="0" t="n">
        <v>60</v>
      </c>
      <c r="B63" s="0" t="n">
        <v>1</v>
      </c>
      <c r="C63" s="0" t="n">
        <v>36</v>
      </c>
      <c r="D63" s="5" t="n">
        <f aca="false">C63/B63-$B$1</f>
        <v>32</v>
      </c>
      <c r="E63" s="0" t="n">
        <f aca="false">IF(C63&gt;0,1,0)</f>
        <v>1</v>
      </c>
      <c r="F63" s="0" t="n">
        <f aca="false">IF(C63&lt;0,1,0)</f>
        <v>0</v>
      </c>
      <c r="G63" s="0" t="n">
        <f aca="false">D63*B63</f>
        <v>32</v>
      </c>
    </row>
    <row r="64" customFormat="false" ht="12.8" hidden="false" customHeight="false" outlineLevel="0" collapsed="false">
      <c r="A64" s="0" t="n">
        <v>61</v>
      </c>
      <c r="B64" s="0" t="n">
        <v>1</v>
      </c>
      <c r="C64" s="0" t="n">
        <v>49</v>
      </c>
      <c r="D64" s="5" t="n">
        <f aca="false">C64/B64-$B$1</f>
        <v>45</v>
      </c>
      <c r="E64" s="0" t="n">
        <f aca="false">IF(C64&gt;0,1,0)</f>
        <v>1</v>
      </c>
      <c r="F64" s="0" t="n">
        <f aca="false">IF(C64&lt;0,1,0)</f>
        <v>0</v>
      </c>
      <c r="G64" s="0" t="n">
        <f aca="false">D64*B64</f>
        <v>45</v>
      </c>
    </row>
    <row r="65" customFormat="false" ht="12.8" hidden="false" customHeight="false" outlineLevel="0" collapsed="false">
      <c r="A65" s="0" t="n">
        <v>62</v>
      </c>
      <c r="B65" s="0" t="n">
        <v>1</v>
      </c>
      <c r="C65" s="0" t="n">
        <v>54</v>
      </c>
      <c r="D65" s="5" t="n">
        <f aca="false">C65/B65-$B$1</f>
        <v>50</v>
      </c>
      <c r="E65" s="0" t="n">
        <f aca="false">IF(C65&gt;0,1,0)</f>
        <v>1</v>
      </c>
      <c r="F65" s="0" t="n">
        <f aca="false">IF(C65&lt;0,1,0)</f>
        <v>0</v>
      </c>
      <c r="G65" s="0" t="n">
        <f aca="false">D65*B65</f>
        <v>50</v>
      </c>
    </row>
    <row r="66" customFormat="false" ht="12.8" hidden="false" customHeight="false" outlineLevel="0" collapsed="false">
      <c r="A66" s="0" t="n">
        <v>63</v>
      </c>
      <c r="B66" s="0" t="n">
        <v>1</v>
      </c>
      <c r="C66" s="0" t="n">
        <v>33</v>
      </c>
      <c r="D66" s="5" t="n">
        <f aca="false">C66/B66-$B$1</f>
        <v>29</v>
      </c>
      <c r="E66" s="0" t="n">
        <f aca="false">IF(C66&gt;0,1,0)</f>
        <v>1</v>
      </c>
      <c r="F66" s="0" t="n">
        <f aca="false">IF(C66&lt;0,1,0)</f>
        <v>0</v>
      </c>
      <c r="G66" s="0" t="n">
        <f aca="false">D66*B66</f>
        <v>29</v>
      </c>
    </row>
    <row r="67" customFormat="false" ht="12.8" hidden="false" customHeight="false" outlineLevel="0" collapsed="false">
      <c r="A67" s="0" t="n">
        <v>64</v>
      </c>
      <c r="B67" s="0" t="n">
        <v>1</v>
      </c>
      <c r="C67" s="0" t="n">
        <v>-32</v>
      </c>
      <c r="D67" s="5" t="n">
        <f aca="false">C67/B67-$B$1</f>
        <v>-36</v>
      </c>
      <c r="E67" s="0" t="n">
        <f aca="false">IF(C67&gt;0,1,0)</f>
        <v>0</v>
      </c>
      <c r="F67" s="0" t="n">
        <f aca="false">IF(C67&lt;0,1,0)</f>
        <v>1</v>
      </c>
      <c r="G67" s="0" t="n">
        <f aca="false">D67*B67</f>
        <v>-36</v>
      </c>
    </row>
    <row r="68" customFormat="false" ht="12.8" hidden="false" customHeight="false" outlineLevel="0" collapsed="false">
      <c r="A68" s="0" t="n">
        <v>65</v>
      </c>
      <c r="B68" s="0" t="n">
        <v>1</v>
      </c>
      <c r="C68" s="0" t="n">
        <v>-44</v>
      </c>
      <c r="D68" s="5" t="n">
        <f aca="false">C68/B68-$B$1</f>
        <v>-48</v>
      </c>
      <c r="E68" s="0" t="n">
        <f aca="false">IF(C68&gt;0,1,0)</f>
        <v>0</v>
      </c>
      <c r="F68" s="0" t="n">
        <f aca="false">IF(C68&lt;0,1,0)</f>
        <v>1</v>
      </c>
      <c r="G68" s="0" t="n">
        <f aca="false">D68*B68</f>
        <v>-48</v>
      </c>
    </row>
    <row r="69" customFormat="false" ht="12.8" hidden="false" customHeight="false" outlineLevel="0" collapsed="false">
      <c r="A69" s="0" t="n">
        <v>66</v>
      </c>
      <c r="B69" s="0" t="n">
        <v>1</v>
      </c>
      <c r="C69" s="0" t="n">
        <v>-34</v>
      </c>
      <c r="D69" s="5" t="n">
        <f aca="false">C69/B69-$B$1</f>
        <v>-38</v>
      </c>
      <c r="E69" s="0" t="n">
        <f aca="false">IF(C69&gt;0,1,0)</f>
        <v>0</v>
      </c>
      <c r="F69" s="0" t="n">
        <f aca="false">IF(C69&lt;0,1,0)</f>
        <v>1</v>
      </c>
      <c r="G69" s="0" t="n">
        <f aca="false">D69*B69</f>
        <v>-38</v>
      </c>
    </row>
    <row r="70" customFormat="false" ht="12.8" hidden="false" customHeight="false" outlineLevel="0" collapsed="false">
      <c r="A70" s="0" t="n">
        <v>67</v>
      </c>
      <c r="B70" s="0" t="n">
        <v>1</v>
      </c>
      <c r="C70" s="0" t="n">
        <v>-22</v>
      </c>
      <c r="D70" s="5" t="n">
        <f aca="false">C70/B70-$B$1</f>
        <v>-26</v>
      </c>
      <c r="E70" s="0" t="n">
        <f aca="false">IF(C70&gt;0,1,0)</f>
        <v>0</v>
      </c>
      <c r="F70" s="0" t="n">
        <f aca="false">IF(C70&lt;0,1,0)</f>
        <v>1</v>
      </c>
      <c r="G70" s="0" t="n">
        <f aca="false">D70*B70</f>
        <v>-26</v>
      </c>
    </row>
    <row r="71" customFormat="false" ht="12.8" hidden="false" customHeight="false" outlineLevel="0" collapsed="false">
      <c r="A71" s="0" t="n">
        <v>68</v>
      </c>
      <c r="B71" s="0" t="n">
        <v>1</v>
      </c>
      <c r="C71" s="0" t="n">
        <v>63</v>
      </c>
      <c r="D71" s="5" t="n">
        <f aca="false">C71/B71-$B$1</f>
        <v>59</v>
      </c>
      <c r="E71" s="0" t="n">
        <f aca="false">IF(C71&gt;0,1,0)</f>
        <v>1</v>
      </c>
      <c r="F71" s="0" t="n">
        <f aca="false">IF(C71&lt;0,1,0)</f>
        <v>0</v>
      </c>
      <c r="G71" s="0" t="n">
        <f aca="false">D71*B71</f>
        <v>59</v>
      </c>
    </row>
    <row r="72" customFormat="false" ht="12.8" hidden="false" customHeight="false" outlineLevel="0" collapsed="false">
      <c r="A72" s="0" t="n">
        <v>69</v>
      </c>
      <c r="B72" s="0" t="n">
        <v>1</v>
      </c>
      <c r="C72" s="0" t="n">
        <v>57</v>
      </c>
      <c r="D72" s="5" t="n">
        <f aca="false">C72/B72-$B$1</f>
        <v>53</v>
      </c>
      <c r="E72" s="0" t="n">
        <f aca="false">IF(C72&gt;0,1,0)</f>
        <v>1</v>
      </c>
      <c r="F72" s="0" t="n">
        <f aca="false">IF(C72&lt;0,1,0)</f>
        <v>0</v>
      </c>
      <c r="G72" s="0" t="n">
        <f aca="false">D72*B72</f>
        <v>53</v>
      </c>
    </row>
    <row r="73" customFormat="false" ht="12.8" hidden="false" customHeight="false" outlineLevel="0" collapsed="false">
      <c r="A73" s="0" t="n">
        <v>70</v>
      </c>
      <c r="B73" s="0" t="n">
        <v>1</v>
      </c>
      <c r="C73" s="0" t="n">
        <v>58</v>
      </c>
      <c r="D73" s="5" t="n">
        <f aca="false">C73/B73-$B$1</f>
        <v>54</v>
      </c>
      <c r="E73" s="0" t="n">
        <f aca="false">IF(C73&gt;0,1,0)</f>
        <v>1</v>
      </c>
      <c r="F73" s="0" t="n">
        <f aca="false">IF(C73&lt;0,1,0)</f>
        <v>0</v>
      </c>
      <c r="G73" s="0" t="n">
        <f aca="false">D73*B73</f>
        <v>54</v>
      </c>
    </row>
    <row r="74" customFormat="false" ht="12.8" hidden="false" customHeight="false" outlineLevel="0" collapsed="false">
      <c r="A74" s="0" t="n">
        <v>71</v>
      </c>
      <c r="B74" s="0" t="n">
        <v>1</v>
      </c>
      <c r="C74" s="0" t="n">
        <v>56</v>
      </c>
      <c r="D74" s="5" t="n">
        <f aca="false">C74/B74-$B$1</f>
        <v>52</v>
      </c>
      <c r="E74" s="0" t="n">
        <f aca="false">IF(C74&gt;0,1,0)</f>
        <v>1</v>
      </c>
      <c r="F74" s="0" t="n">
        <f aca="false">IF(C74&lt;0,1,0)</f>
        <v>0</v>
      </c>
      <c r="G74" s="0" t="n">
        <f aca="false">D74*B74</f>
        <v>52</v>
      </c>
    </row>
    <row r="75" customFormat="false" ht="12.8" hidden="false" customHeight="false" outlineLevel="0" collapsed="false">
      <c r="A75" s="0" t="n">
        <v>72</v>
      </c>
      <c r="B75" s="0" t="n">
        <v>1</v>
      </c>
      <c r="C75" s="0" t="n">
        <v>62</v>
      </c>
      <c r="D75" s="5" t="n">
        <f aca="false">C75/B75-$B$1</f>
        <v>58</v>
      </c>
      <c r="E75" s="0" t="n">
        <f aca="false">IF(C75&gt;0,1,0)</f>
        <v>1</v>
      </c>
      <c r="F75" s="0" t="n">
        <f aca="false">IF(C75&lt;0,1,0)</f>
        <v>0</v>
      </c>
      <c r="G75" s="0" t="n">
        <f aca="false">D75*B75</f>
        <v>58</v>
      </c>
    </row>
    <row r="76" customFormat="false" ht="12.8" hidden="false" customHeight="false" outlineLevel="0" collapsed="false">
      <c r="A76" s="0" t="n">
        <v>73</v>
      </c>
      <c r="B76" s="0" t="n">
        <v>1</v>
      </c>
      <c r="C76" s="0" t="n">
        <v>63</v>
      </c>
      <c r="D76" s="5" t="n">
        <f aca="false">C76/B76-$B$1</f>
        <v>59</v>
      </c>
      <c r="E76" s="0" t="n">
        <f aca="false">IF(C76&gt;0,1,0)</f>
        <v>1</v>
      </c>
      <c r="F76" s="0" t="n">
        <f aca="false">IF(C76&lt;0,1,0)</f>
        <v>0</v>
      </c>
      <c r="G76" s="0" t="n">
        <f aca="false">D76*B76</f>
        <v>59</v>
      </c>
    </row>
    <row r="77" customFormat="false" ht="12.8" hidden="false" customHeight="false" outlineLevel="0" collapsed="false">
      <c r="A77" s="0" t="n">
        <v>74</v>
      </c>
      <c r="B77" s="0" t="n">
        <v>1</v>
      </c>
      <c r="C77" s="0" t="n">
        <v>62</v>
      </c>
      <c r="D77" s="5" t="n">
        <f aca="false">C77/B77-$B$1</f>
        <v>58</v>
      </c>
      <c r="E77" s="0" t="n">
        <f aca="false">IF(C77&gt;0,1,0)</f>
        <v>1</v>
      </c>
      <c r="F77" s="0" t="n">
        <f aca="false">IF(C77&lt;0,1,0)</f>
        <v>0</v>
      </c>
      <c r="G77" s="0" t="n">
        <f aca="false">D77*B77</f>
        <v>58</v>
      </c>
    </row>
    <row r="78" customFormat="false" ht="12.8" hidden="false" customHeight="false" outlineLevel="0" collapsed="false">
      <c r="A78" s="0" t="n">
        <v>75</v>
      </c>
      <c r="B78" s="0" t="n">
        <v>1</v>
      </c>
      <c r="C78" s="0" t="n">
        <v>70</v>
      </c>
      <c r="D78" s="5" t="n">
        <f aca="false">C78/B78-$B$1</f>
        <v>66</v>
      </c>
      <c r="E78" s="0" t="n">
        <f aca="false">IF(C78&gt;0,1,0)</f>
        <v>1</v>
      </c>
      <c r="F78" s="0" t="n">
        <f aca="false">IF(C78&lt;0,1,0)</f>
        <v>0</v>
      </c>
      <c r="G78" s="0" t="n">
        <f aca="false">D78*B78</f>
        <v>66</v>
      </c>
    </row>
    <row r="79" customFormat="false" ht="12.8" hidden="false" customHeight="false" outlineLevel="0" collapsed="false">
      <c r="A79" s="0" t="n">
        <v>76</v>
      </c>
      <c r="B79" s="0" t="n">
        <v>1</v>
      </c>
      <c r="C79" s="0" t="n">
        <v>17</v>
      </c>
      <c r="D79" s="5" t="n">
        <f aca="false">C79/B79-$B$1</f>
        <v>13</v>
      </c>
      <c r="E79" s="0" t="n">
        <f aca="false">IF(C79&gt;0,1,0)</f>
        <v>1</v>
      </c>
      <c r="F79" s="0" t="n">
        <f aca="false">IF(C79&lt;0,1,0)</f>
        <v>0</v>
      </c>
      <c r="G79" s="0" t="n">
        <f aca="false">D79*B79</f>
        <v>13</v>
      </c>
    </row>
    <row r="80" customFormat="false" ht="12.8" hidden="false" customHeight="false" outlineLevel="0" collapsed="false">
      <c r="A80" s="0" t="n">
        <v>77</v>
      </c>
      <c r="B80" s="0" t="n">
        <v>1</v>
      </c>
      <c r="C80" s="0" t="n">
        <v>22</v>
      </c>
      <c r="D80" s="5" t="n">
        <f aca="false">C80/B80-$B$1</f>
        <v>18</v>
      </c>
      <c r="E80" s="0" t="n">
        <f aca="false">IF(C80&gt;0,1,0)</f>
        <v>1</v>
      </c>
      <c r="F80" s="0" t="n">
        <f aca="false">IF(C80&lt;0,1,0)</f>
        <v>0</v>
      </c>
      <c r="G80" s="0" t="n">
        <f aca="false">D80*B80</f>
        <v>18</v>
      </c>
    </row>
    <row r="81" customFormat="false" ht="12.8" hidden="false" customHeight="false" outlineLevel="0" collapsed="false">
      <c r="A81" s="0" t="n">
        <v>78</v>
      </c>
      <c r="B81" s="0" t="n">
        <v>1</v>
      </c>
      <c r="C81" s="0" t="n">
        <v>17</v>
      </c>
      <c r="D81" s="5" t="n">
        <f aca="false">C81/B81-$B$1</f>
        <v>13</v>
      </c>
      <c r="E81" s="0" t="n">
        <f aca="false">IF(C81&gt;0,1,0)</f>
        <v>1</v>
      </c>
      <c r="F81" s="0" t="n">
        <f aca="false">IF(C81&lt;0,1,0)</f>
        <v>0</v>
      </c>
      <c r="G81" s="0" t="n">
        <f aca="false">D81*B81</f>
        <v>13</v>
      </c>
    </row>
    <row r="82" customFormat="false" ht="12.8" hidden="false" customHeight="false" outlineLevel="0" collapsed="false">
      <c r="A82" s="0" t="n">
        <v>79</v>
      </c>
      <c r="B82" s="0" t="n">
        <v>1</v>
      </c>
      <c r="C82" s="0" t="n">
        <v>36</v>
      </c>
      <c r="D82" s="5" t="n">
        <f aca="false">C82/B82-$B$1</f>
        <v>32</v>
      </c>
      <c r="E82" s="0" t="n">
        <f aca="false">IF(C82&gt;0,1,0)</f>
        <v>1</v>
      </c>
      <c r="F82" s="0" t="n">
        <f aca="false">IF(C82&lt;0,1,0)</f>
        <v>0</v>
      </c>
      <c r="G82" s="0" t="n">
        <f aca="false">D82*B82</f>
        <v>32</v>
      </c>
    </row>
    <row r="83" customFormat="false" ht="12.8" hidden="false" customHeight="false" outlineLevel="0" collapsed="false">
      <c r="A83" s="0" t="n">
        <v>80</v>
      </c>
      <c r="B83" s="0" t="n">
        <v>1</v>
      </c>
      <c r="C83" s="0" t="n">
        <v>59</v>
      </c>
      <c r="D83" s="5" t="n">
        <f aca="false">C83/B83-$B$1</f>
        <v>55</v>
      </c>
      <c r="E83" s="0" t="n">
        <f aca="false">IF(C83&gt;0,1,0)</f>
        <v>1</v>
      </c>
      <c r="F83" s="0" t="n">
        <f aca="false">IF(C83&lt;0,1,0)</f>
        <v>0</v>
      </c>
      <c r="G83" s="0" t="n">
        <f aca="false">D83*B83</f>
        <v>55</v>
      </c>
    </row>
    <row r="84" customFormat="false" ht="12.8" hidden="false" customHeight="false" outlineLevel="0" collapsed="false">
      <c r="A84" s="0" t="n">
        <v>81</v>
      </c>
      <c r="B84" s="0" t="n">
        <v>1</v>
      </c>
      <c r="C84" s="0" t="n">
        <v>69</v>
      </c>
      <c r="D84" s="5" t="n">
        <f aca="false">C84/B84-$B$1</f>
        <v>65</v>
      </c>
      <c r="E84" s="0" t="n">
        <f aca="false">IF(C84&gt;0,1,0)</f>
        <v>1</v>
      </c>
      <c r="F84" s="0" t="n">
        <f aca="false">IF(C84&lt;0,1,0)</f>
        <v>0</v>
      </c>
      <c r="G84" s="0" t="n">
        <f aca="false">D84*B84</f>
        <v>65</v>
      </c>
    </row>
    <row r="85" customFormat="false" ht="12.8" hidden="false" customHeight="false" outlineLevel="0" collapsed="false">
      <c r="A85" s="0" t="n">
        <v>82</v>
      </c>
      <c r="B85" s="0" t="n">
        <v>1</v>
      </c>
      <c r="C85" s="0" t="n">
        <v>47</v>
      </c>
      <c r="D85" s="5" t="n">
        <f aca="false">C85/B85-$B$1</f>
        <v>43</v>
      </c>
      <c r="E85" s="0" t="n">
        <f aca="false">IF(C85&gt;0,1,0)</f>
        <v>1</v>
      </c>
      <c r="F85" s="0" t="n">
        <f aca="false">IF(C85&lt;0,1,0)</f>
        <v>0</v>
      </c>
      <c r="G85" s="0" t="n">
        <f aca="false">D85*B85</f>
        <v>43</v>
      </c>
    </row>
    <row r="86" customFormat="false" ht="12.8" hidden="false" customHeight="false" outlineLevel="0" collapsed="false">
      <c r="A86" s="0" t="n">
        <v>83</v>
      </c>
      <c r="B86" s="0" t="n">
        <v>1</v>
      </c>
      <c r="C86" s="0" t="n">
        <v>24</v>
      </c>
      <c r="D86" s="5" t="n">
        <f aca="false">C86/B86-$B$1</f>
        <v>20</v>
      </c>
      <c r="E86" s="0" t="n">
        <f aca="false">IF(C86&gt;0,1,0)</f>
        <v>1</v>
      </c>
      <c r="F86" s="0" t="n">
        <f aca="false">IF(C86&lt;0,1,0)</f>
        <v>0</v>
      </c>
      <c r="G86" s="0" t="n">
        <f aca="false">D86*B86</f>
        <v>20</v>
      </c>
    </row>
    <row r="87" customFormat="false" ht="12.8" hidden="false" customHeight="false" outlineLevel="0" collapsed="false">
      <c r="A87" s="0" t="n">
        <v>84</v>
      </c>
      <c r="B87" s="0" t="n">
        <v>1</v>
      </c>
      <c r="C87" s="0" t="n">
        <v>25</v>
      </c>
      <c r="D87" s="5" t="n">
        <f aca="false">C87/B87-$B$1</f>
        <v>21</v>
      </c>
      <c r="E87" s="0" t="n">
        <f aca="false">IF(C87&gt;0,1,0)</f>
        <v>1</v>
      </c>
      <c r="F87" s="0" t="n">
        <f aca="false">IF(C87&lt;0,1,0)</f>
        <v>0</v>
      </c>
      <c r="G87" s="0" t="n">
        <f aca="false">D87*B87</f>
        <v>21</v>
      </c>
    </row>
    <row r="88" customFormat="false" ht="12.8" hidden="false" customHeight="false" outlineLevel="0" collapsed="false">
      <c r="A88" s="0" t="n">
        <v>85</v>
      </c>
      <c r="B88" s="0" t="n">
        <v>1</v>
      </c>
      <c r="C88" s="0" t="n">
        <v>12</v>
      </c>
      <c r="D88" s="5" t="n">
        <f aca="false">C88/B88-$B$1</f>
        <v>8</v>
      </c>
      <c r="E88" s="0" t="n">
        <f aca="false">IF(C88&gt;0,1,0)</f>
        <v>1</v>
      </c>
      <c r="F88" s="0" t="n">
        <f aca="false">IF(C88&lt;0,1,0)</f>
        <v>0</v>
      </c>
      <c r="G88" s="0" t="n">
        <f aca="false">D88*B88</f>
        <v>8</v>
      </c>
    </row>
    <row r="89" customFormat="false" ht="12.8" hidden="false" customHeight="false" outlineLevel="0" collapsed="false">
      <c r="A89" s="0" t="n">
        <v>86</v>
      </c>
      <c r="B89" s="0" t="n">
        <v>1</v>
      </c>
      <c r="C89" s="0" t="n">
        <v>21</v>
      </c>
      <c r="D89" s="5" t="n">
        <f aca="false">C89/B89-$B$1</f>
        <v>17</v>
      </c>
      <c r="E89" s="0" t="n">
        <f aca="false">IF(C89&gt;0,1,0)</f>
        <v>1</v>
      </c>
      <c r="F89" s="0" t="n">
        <f aca="false">IF(C89&lt;0,1,0)</f>
        <v>0</v>
      </c>
      <c r="G89" s="0" t="n">
        <f aca="false">D89*B89</f>
        <v>17</v>
      </c>
    </row>
    <row r="90" customFormat="false" ht="12.8" hidden="false" customHeight="false" outlineLevel="0" collapsed="false">
      <c r="A90" s="0" t="n">
        <v>87</v>
      </c>
      <c r="B90" s="0" t="n">
        <v>1</v>
      </c>
      <c r="C90" s="0" t="n">
        <v>23</v>
      </c>
      <c r="D90" s="5" t="n">
        <f aca="false">C90/B90-$B$1</f>
        <v>19</v>
      </c>
      <c r="E90" s="0" t="n">
        <f aca="false">IF(C90&gt;0,1,0)</f>
        <v>1</v>
      </c>
      <c r="F90" s="0" t="n">
        <f aca="false">IF(C90&lt;0,1,0)</f>
        <v>0</v>
      </c>
      <c r="G90" s="0" t="n">
        <f aca="false">D90*B90</f>
        <v>19</v>
      </c>
    </row>
    <row r="91" customFormat="false" ht="12.8" hidden="false" customHeight="false" outlineLevel="0" collapsed="false">
      <c r="A91" s="0" t="n">
        <v>88</v>
      </c>
      <c r="B91" s="0" t="n">
        <v>1</v>
      </c>
      <c r="C91" s="0" t="n">
        <v>20</v>
      </c>
      <c r="D91" s="5" t="n">
        <f aca="false">C91/B91-$B$1</f>
        <v>16</v>
      </c>
      <c r="E91" s="0" t="n">
        <f aca="false">IF(C91&gt;0,1,0)</f>
        <v>1</v>
      </c>
      <c r="F91" s="0" t="n">
        <f aca="false">IF(C91&lt;0,1,0)</f>
        <v>0</v>
      </c>
      <c r="G91" s="0" t="n">
        <f aca="false">D91*B91</f>
        <v>16</v>
      </c>
    </row>
    <row r="92" customFormat="false" ht="12.8" hidden="false" customHeight="false" outlineLevel="0" collapsed="false">
      <c r="A92" s="0" t="n">
        <v>89</v>
      </c>
      <c r="B92" s="0" t="n">
        <v>1</v>
      </c>
      <c r="C92" s="0" t="n">
        <v>16</v>
      </c>
      <c r="D92" s="5" t="n">
        <f aca="false">C92/B92-$B$1</f>
        <v>12</v>
      </c>
      <c r="E92" s="0" t="n">
        <f aca="false">IF(C92&gt;0,1,0)</f>
        <v>1</v>
      </c>
      <c r="F92" s="0" t="n">
        <f aca="false">IF(C92&lt;0,1,0)</f>
        <v>0</v>
      </c>
      <c r="G92" s="0" t="n">
        <f aca="false">D92*B92</f>
        <v>12</v>
      </c>
    </row>
    <row r="93" customFormat="false" ht="12.8" hidden="false" customHeight="false" outlineLevel="0" collapsed="false">
      <c r="A93" s="0" t="n">
        <v>90</v>
      </c>
      <c r="B93" s="0" t="n">
        <v>1</v>
      </c>
      <c r="C93" s="0" t="n">
        <v>-99</v>
      </c>
      <c r="D93" s="5" t="n">
        <f aca="false">C93/B93-$B$1</f>
        <v>-103</v>
      </c>
      <c r="E93" s="0" t="n">
        <f aca="false">IF(C93&gt;0,1,0)</f>
        <v>0</v>
      </c>
      <c r="F93" s="0" t="n">
        <f aca="false">IF(C93&lt;0,1,0)</f>
        <v>1</v>
      </c>
      <c r="G93" s="0" t="n">
        <f aca="false">D93*B93</f>
        <v>-103</v>
      </c>
    </row>
    <row r="94" customFormat="false" ht="12.8" hidden="false" customHeight="false" outlineLevel="0" collapsed="false">
      <c r="A94" s="0" t="n">
        <v>91</v>
      </c>
      <c r="B94" s="0" t="n">
        <v>1</v>
      </c>
      <c r="C94" s="0" t="n">
        <v>50</v>
      </c>
      <c r="D94" s="5" t="n">
        <f aca="false">C94/B94-$B$1</f>
        <v>46</v>
      </c>
      <c r="E94" s="0" t="n">
        <f aca="false">IF(C94&gt;0,1,0)</f>
        <v>1</v>
      </c>
      <c r="F94" s="0" t="n">
        <f aca="false">IF(C94&lt;0,1,0)</f>
        <v>0</v>
      </c>
      <c r="G94" s="0" t="n">
        <f aca="false">D94*B94</f>
        <v>46</v>
      </c>
    </row>
    <row r="95" customFormat="false" ht="12.8" hidden="false" customHeight="false" outlineLevel="0" collapsed="false">
      <c r="A95" s="0" t="n">
        <v>92</v>
      </c>
      <c r="B95" s="0" t="n">
        <v>1</v>
      </c>
      <c r="C95" s="0" t="n">
        <v>26</v>
      </c>
      <c r="D95" s="5" t="n">
        <f aca="false">C95/B95-$B$1</f>
        <v>22</v>
      </c>
      <c r="E95" s="0" t="n">
        <f aca="false">IF(C95&gt;0,1,0)</f>
        <v>1</v>
      </c>
      <c r="F95" s="0" t="n">
        <f aca="false">IF(C95&lt;0,1,0)</f>
        <v>0</v>
      </c>
      <c r="G95" s="0" t="n">
        <f aca="false">D95*B95</f>
        <v>22</v>
      </c>
    </row>
    <row r="96" customFormat="false" ht="12.8" hidden="false" customHeight="false" outlineLevel="0" collapsed="false">
      <c r="A96" s="0" t="n">
        <v>93</v>
      </c>
      <c r="B96" s="0" t="n">
        <v>1</v>
      </c>
      <c r="C96" s="0" t="n">
        <v>23</v>
      </c>
      <c r="D96" s="5" t="n">
        <f aca="false">C96/B96-$B$1</f>
        <v>19</v>
      </c>
      <c r="E96" s="0" t="n">
        <f aca="false">IF(C96&gt;0,1,0)</f>
        <v>1</v>
      </c>
      <c r="F96" s="0" t="n">
        <f aca="false">IF(C96&lt;0,1,0)</f>
        <v>0</v>
      </c>
      <c r="G96" s="0" t="n">
        <f aca="false">D96*B96</f>
        <v>19</v>
      </c>
    </row>
    <row r="97" customFormat="false" ht="12.8" hidden="false" customHeight="false" outlineLevel="0" collapsed="false">
      <c r="A97" s="0" t="n">
        <v>94</v>
      </c>
      <c r="B97" s="0" t="n">
        <v>1</v>
      </c>
      <c r="C97" s="0" t="n">
        <v>24</v>
      </c>
      <c r="D97" s="5" t="n">
        <f aca="false">C97/B97-$B$1</f>
        <v>20</v>
      </c>
      <c r="E97" s="0" t="n">
        <f aca="false">IF(C97&gt;0,1,0)</f>
        <v>1</v>
      </c>
      <c r="F97" s="0" t="n">
        <f aca="false">IF(C97&lt;0,1,0)</f>
        <v>0</v>
      </c>
      <c r="G97" s="0" t="n">
        <f aca="false">D97*B97</f>
        <v>20</v>
      </c>
    </row>
    <row r="98" customFormat="false" ht="12.8" hidden="false" customHeight="false" outlineLevel="0" collapsed="false">
      <c r="A98" s="0" t="n">
        <v>95</v>
      </c>
      <c r="B98" s="0" t="n">
        <v>1</v>
      </c>
      <c r="C98" s="0" t="n">
        <v>20</v>
      </c>
      <c r="D98" s="5" t="n">
        <f aca="false">C98/B98-$B$1</f>
        <v>16</v>
      </c>
      <c r="E98" s="0" t="n">
        <f aca="false">IF(C98&gt;0,1,0)</f>
        <v>1</v>
      </c>
      <c r="F98" s="0" t="n">
        <f aca="false">IF(C98&lt;0,1,0)</f>
        <v>0</v>
      </c>
      <c r="G98" s="0" t="n">
        <f aca="false">D98*B98</f>
        <v>16</v>
      </c>
    </row>
    <row r="99" customFormat="false" ht="12.8" hidden="false" customHeight="false" outlineLevel="0" collapsed="false">
      <c r="A99" s="0" t="n">
        <v>96</v>
      </c>
      <c r="B99" s="0" t="n">
        <v>1</v>
      </c>
      <c r="C99" s="0" t="n">
        <v>-128</v>
      </c>
      <c r="D99" s="5" t="n">
        <f aca="false">C99/B99-$B$1</f>
        <v>-132</v>
      </c>
      <c r="E99" s="0" t="n">
        <f aca="false">IF(C99&gt;0,1,0)</f>
        <v>0</v>
      </c>
      <c r="F99" s="0" t="n">
        <f aca="false">IF(C99&lt;0,1,0)</f>
        <v>1</v>
      </c>
      <c r="G99" s="0" t="n">
        <f aca="false">D99*B99</f>
        <v>-132</v>
      </c>
    </row>
    <row r="100" customFormat="false" ht="12.8" hidden="false" customHeight="false" outlineLevel="0" collapsed="false">
      <c r="A100" s="0" t="n">
        <v>97</v>
      </c>
      <c r="B100" s="0" t="n">
        <v>1</v>
      </c>
      <c r="C100" s="0" t="n">
        <v>-139</v>
      </c>
      <c r="D100" s="5" t="n">
        <f aca="false">C100/B100-$B$1</f>
        <v>-143</v>
      </c>
      <c r="E100" s="0" t="n">
        <f aca="false">IF(C100&gt;0,1,0)</f>
        <v>0</v>
      </c>
      <c r="F100" s="0" t="n">
        <f aca="false">IF(C100&lt;0,1,0)</f>
        <v>1</v>
      </c>
      <c r="G100" s="0" t="n">
        <f aca="false">D100*B100</f>
        <v>-143</v>
      </c>
    </row>
    <row r="101" customFormat="false" ht="12.8" hidden="false" customHeight="false" outlineLevel="0" collapsed="false">
      <c r="A101" s="0" t="n">
        <v>98</v>
      </c>
      <c r="B101" s="0" t="n">
        <v>1</v>
      </c>
      <c r="C101" s="0" t="n">
        <v>-134</v>
      </c>
      <c r="D101" s="5" t="n">
        <f aca="false">C101/B101-$B$1</f>
        <v>-138</v>
      </c>
      <c r="E101" s="0" t="n">
        <f aca="false">IF(C101&gt;0,1,0)</f>
        <v>0</v>
      </c>
      <c r="F101" s="0" t="n">
        <f aca="false">IF(C101&lt;0,1,0)</f>
        <v>1</v>
      </c>
      <c r="G101" s="0" t="n">
        <f aca="false">D101*B101</f>
        <v>-138</v>
      </c>
    </row>
    <row r="102" customFormat="false" ht="12.8" hidden="false" customHeight="false" outlineLevel="0" collapsed="false">
      <c r="A102" s="0" t="n">
        <v>99</v>
      </c>
      <c r="B102" s="0" t="n">
        <v>1</v>
      </c>
      <c r="C102" s="0" t="n">
        <v>-136</v>
      </c>
      <c r="D102" s="5" t="n">
        <f aca="false">C102/B102-$B$1</f>
        <v>-140</v>
      </c>
      <c r="E102" s="0" t="n">
        <f aca="false">IF(C102&gt;0,1,0)</f>
        <v>0</v>
      </c>
      <c r="F102" s="0" t="n">
        <f aca="false">IF(C102&lt;0,1,0)</f>
        <v>1</v>
      </c>
      <c r="G102" s="0" t="n">
        <f aca="false">D102*B102</f>
        <v>-140</v>
      </c>
    </row>
    <row r="103" customFormat="false" ht="12.8" hidden="false" customHeight="false" outlineLevel="0" collapsed="false">
      <c r="A103" s="0" t="n">
        <v>100</v>
      </c>
      <c r="B103" s="0" t="n">
        <v>1</v>
      </c>
      <c r="C103" s="0" t="n">
        <v>-135</v>
      </c>
      <c r="D103" s="5" t="n">
        <f aca="false">C103/B103-$B$1</f>
        <v>-139</v>
      </c>
      <c r="E103" s="0" t="n">
        <f aca="false">IF(C103&gt;0,1,0)</f>
        <v>0</v>
      </c>
      <c r="F103" s="0" t="n">
        <f aca="false">IF(C103&lt;0,1,0)</f>
        <v>1</v>
      </c>
      <c r="G103" s="0" t="n">
        <f aca="false">D103*B103</f>
        <v>-139</v>
      </c>
    </row>
    <row r="104" customFormat="false" ht="12.8" hidden="false" customHeight="false" outlineLevel="0" collapsed="false">
      <c r="A104" s="0" t="n">
        <v>101</v>
      </c>
      <c r="B104" s="0" t="n">
        <v>0.4</v>
      </c>
      <c r="C104" s="0" t="n">
        <v>10</v>
      </c>
      <c r="D104" s="5" t="n">
        <f aca="false">C104/B104-$B$1</f>
        <v>21</v>
      </c>
      <c r="E104" s="0" t="n">
        <f aca="false">IF(C104&gt;0,1,0)</f>
        <v>1</v>
      </c>
      <c r="F104" s="0" t="n">
        <f aca="false">IF(C104&lt;0,1,0)</f>
        <v>0</v>
      </c>
      <c r="G104" s="0" t="n">
        <f aca="false">D104*B104</f>
        <v>8.4</v>
      </c>
    </row>
    <row r="105" customFormat="false" ht="12.8" hidden="false" customHeight="false" outlineLevel="0" collapsed="false">
      <c r="A105" s="0" t="n">
        <v>102</v>
      </c>
      <c r="B105" s="0" t="n">
        <v>0.4</v>
      </c>
      <c r="C105" s="0" t="n">
        <v>6</v>
      </c>
      <c r="D105" s="5" t="n">
        <f aca="false">C105/B105-$B$1</f>
        <v>11</v>
      </c>
      <c r="E105" s="0" t="n">
        <f aca="false">IF(C105&gt;0,1,0)</f>
        <v>1</v>
      </c>
      <c r="F105" s="0" t="n">
        <f aca="false">IF(C105&lt;0,1,0)</f>
        <v>0</v>
      </c>
      <c r="G105" s="0" t="n">
        <f aca="false">D105*B105</f>
        <v>4.4</v>
      </c>
    </row>
    <row r="106" customFormat="false" ht="12.8" hidden="false" customHeight="false" outlineLevel="0" collapsed="false">
      <c r="A106" s="0" t="n">
        <v>103</v>
      </c>
      <c r="B106" s="0" t="n">
        <v>0.4</v>
      </c>
      <c r="C106" s="0" t="n">
        <v>5.2</v>
      </c>
      <c r="D106" s="5" t="n">
        <f aca="false">C106/B106-$B$1</f>
        <v>9</v>
      </c>
      <c r="E106" s="0" t="n">
        <f aca="false">IF(C106&gt;0,1,0)</f>
        <v>1</v>
      </c>
      <c r="F106" s="0" t="n">
        <f aca="false">IF(C106&lt;0,1,0)</f>
        <v>0</v>
      </c>
      <c r="G106" s="0" t="n">
        <f aca="false">D106*B106</f>
        <v>3.6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6"/>
    <col collapsed="false" customWidth="true" hidden="false" outlineLevel="0" max="11" min="11" style="0" width="20.16"/>
    <col collapsed="false" customWidth="true" hidden="false" outlineLevel="0" max="12" min="12" style="0" width="14.56"/>
    <col collapsed="false" customWidth="true" hidden="false" outlineLevel="0" max="16" min="16" style="0" width="14.69"/>
    <col collapsed="false" customWidth="true" hidden="false" outlineLevel="0" max="18" min="18" style="0" width="14.42"/>
  </cols>
  <sheetData>
    <row r="1" customFormat="false" ht="12.8" hidden="false" customHeight="false" outlineLevel="0" collapsed="false">
      <c r="A1" s="0" t="s">
        <v>34</v>
      </c>
      <c r="B1" s="0" t="n">
        <v>3.79</v>
      </c>
    </row>
    <row r="2" customFormat="false" ht="12.8" hidden="false" customHeight="false" outlineLevel="0" collapsed="false">
      <c r="A2" s="0" t="s">
        <v>50</v>
      </c>
      <c r="B2" s="0" t="n">
        <v>400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s">
        <v>53</v>
      </c>
      <c r="B4" s="6" t="n">
        <v>0.2</v>
      </c>
      <c r="C4" s="7" t="n">
        <f aca="false">-B2*Sheet1!G5/100</f>
        <v>-8</v>
      </c>
      <c r="D4" s="5" t="n">
        <f aca="false">C4/B4-$B$1</f>
        <v>-43.79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-8.758</v>
      </c>
      <c r="K4" s="0" t="n">
        <f aca="false">SUM(F5:F118)</f>
        <v>13</v>
      </c>
      <c r="L4" s="0" t="n">
        <f aca="false">SUM(E5:E108)</f>
        <v>22</v>
      </c>
      <c r="M4" s="0" t="n">
        <f aca="false">L4/(L4+K4)</f>
        <v>0.628571428571429</v>
      </c>
      <c r="N4" s="0" t="n">
        <f aca="false">SUMIF(E5:E211,1,D5:D211)/L4</f>
        <v>17.3103787878788</v>
      </c>
      <c r="O4" s="0" t="n">
        <f aca="false">ABS(SUMIF(F5:F209,1,D5:D209)/K4)</f>
        <v>28.5042857142857</v>
      </c>
      <c r="P4" s="0" t="n">
        <f aca="false">SUM(G5:G59)</f>
        <v>-50.9901</v>
      </c>
      <c r="Q4" s="0" t="n">
        <f aca="false">B2+P4</f>
        <v>349.0099</v>
      </c>
      <c r="R4" s="0" t="n">
        <f aca="false">Q4-G4</f>
        <v>357.7679</v>
      </c>
    </row>
    <row r="5" customFormat="false" ht="12.8" hidden="false" customHeight="false" outlineLevel="0" collapsed="false">
      <c r="A5" s="0" t="n">
        <v>1</v>
      </c>
      <c r="B5" s="6" t="n">
        <v>0.02</v>
      </c>
      <c r="C5" s="7" t="n">
        <v>0.49</v>
      </c>
      <c r="D5" s="5" t="n">
        <f aca="false">C5/B5-$B$1</f>
        <v>20.71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0.4142</v>
      </c>
    </row>
    <row r="6" customFormat="false" ht="12.8" hidden="false" customHeight="false" outlineLevel="0" collapsed="false">
      <c r="A6" s="0" t="n">
        <v>2</v>
      </c>
      <c r="B6" s="8" t="n">
        <v>0.01</v>
      </c>
      <c r="C6" s="9" t="n">
        <v>0.18</v>
      </c>
      <c r="D6" s="5" t="n">
        <f aca="false">C6/B6-$B$1</f>
        <v>14.21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0.1421</v>
      </c>
    </row>
    <row r="7" customFormat="false" ht="12.8" hidden="false" customHeight="false" outlineLevel="0" collapsed="false">
      <c r="A7" s="0" t="n">
        <v>3</v>
      </c>
      <c r="B7" s="6" t="n">
        <v>0.16</v>
      </c>
      <c r="C7" s="7" t="n">
        <v>3.58</v>
      </c>
      <c r="D7" s="5" t="n">
        <f aca="false">C7/B7-$B$1</f>
        <v>18.585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2.9736</v>
      </c>
    </row>
    <row r="8" customFormat="false" ht="12.8" hidden="false" customHeight="false" outlineLevel="0" collapsed="false">
      <c r="A8" s="0" t="n">
        <v>4</v>
      </c>
      <c r="B8" s="8" t="n">
        <v>0.04</v>
      </c>
      <c r="C8" s="9" t="n">
        <v>1.04</v>
      </c>
      <c r="D8" s="5" t="n">
        <f aca="false">C8/B8-$B$1</f>
        <v>22.21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0.8884</v>
      </c>
      <c r="K8" s="0" t="s">
        <v>47</v>
      </c>
      <c r="L8" s="0" t="s">
        <v>48</v>
      </c>
      <c r="M8" s="0" t="s">
        <v>49</v>
      </c>
      <c r="O8" s="0" t="s">
        <v>54</v>
      </c>
    </row>
    <row r="9" customFormat="false" ht="12.8" hidden="false" customHeight="false" outlineLevel="0" collapsed="false">
      <c r="A9" s="0" t="n">
        <v>5</v>
      </c>
      <c r="B9" s="6" t="n">
        <v>0.02</v>
      </c>
      <c r="C9" s="7" t="n">
        <v>0.5</v>
      </c>
      <c r="D9" s="5" t="n">
        <f aca="false">C9/B9-$B$1</f>
        <v>21.21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0.4242</v>
      </c>
      <c r="K9" s="0" t="n">
        <f aca="false">STDEV(G4:G107)</f>
        <v>13.9224605157241</v>
      </c>
      <c r="L9" s="0" t="n">
        <f aca="false">AVERAGE(G4:G107)</f>
        <v>-1.65966944444444</v>
      </c>
      <c r="M9" s="0" t="n">
        <f aca="false">L9/K9</f>
        <v>-0.119208055398685</v>
      </c>
      <c r="O9" s="0" t="n">
        <f aca="false">AVERAGE(B5:B43)</f>
        <v>0.376857142857143</v>
      </c>
    </row>
    <row r="10" customFormat="false" ht="12.8" hidden="false" customHeight="false" outlineLevel="0" collapsed="false">
      <c r="A10" s="0" t="n">
        <v>6</v>
      </c>
      <c r="B10" s="8" t="n">
        <v>0.01</v>
      </c>
      <c r="C10" s="9" t="n">
        <v>0.21</v>
      </c>
      <c r="D10" s="5" t="n">
        <f aca="false">C10/B10-$B$1</f>
        <v>17.21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0.1721</v>
      </c>
    </row>
    <row r="11" customFormat="false" ht="12.8" hidden="false" customHeight="false" outlineLevel="0" collapsed="false">
      <c r="A11" s="0" t="n">
        <v>7</v>
      </c>
      <c r="B11" s="6" t="n">
        <v>0.06</v>
      </c>
      <c r="C11" s="7" t="n">
        <v>0.96</v>
      </c>
      <c r="D11" s="5" t="n">
        <f aca="false">C11/B11-$B$1</f>
        <v>12.21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0.7326</v>
      </c>
    </row>
    <row r="12" customFormat="false" ht="12.8" hidden="false" customHeight="false" outlineLevel="0" collapsed="false">
      <c r="A12" s="0" t="n">
        <v>8</v>
      </c>
      <c r="B12" s="8" t="n">
        <v>0.16</v>
      </c>
      <c r="C12" s="9" t="n">
        <v>3.36</v>
      </c>
      <c r="D12" s="5" t="n">
        <f aca="false">C12/B12-$B$1</f>
        <v>17.21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2.7536</v>
      </c>
    </row>
    <row r="13" customFormat="false" ht="12.8" hidden="false" customHeight="false" outlineLevel="0" collapsed="false">
      <c r="A13" s="0" t="n">
        <v>9</v>
      </c>
      <c r="B13" s="6" t="n">
        <v>0.16</v>
      </c>
      <c r="C13" s="7" t="n">
        <v>2.24</v>
      </c>
      <c r="D13" s="5" t="n">
        <f aca="false">C13/B13-$B$1</f>
        <v>10.21</v>
      </c>
      <c r="E13" s="0" t="n">
        <f aca="false">IF(C13&gt;0,1,0)</f>
        <v>1</v>
      </c>
      <c r="F13" s="0" t="n">
        <f aca="false">IF(C13&lt;0,1,0)</f>
        <v>0</v>
      </c>
      <c r="G13" s="0" t="n">
        <f aca="false">D13*B13</f>
        <v>1.6336</v>
      </c>
    </row>
    <row r="14" customFormat="false" ht="12.8" hidden="false" customHeight="false" outlineLevel="0" collapsed="false">
      <c r="A14" s="0" t="n">
        <v>10</v>
      </c>
      <c r="B14" s="0" t="n">
        <v>0.18</v>
      </c>
      <c r="C14" s="0" t="n">
        <v>-7.92</v>
      </c>
      <c r="D14" s="5" t="n">
        <f aca="false">C14/B14-$B$1</f>
        <v>-47.79</v>
      </c>
      <c r="E14" s="0" t="n">
        <f aca="false">IF(C14&gt;0,1,0)</f>
        <v>0</v>
      </c>
      <c r="F14" s="0" t="n">
        <f aca="false">IF(C14&lt;0,1,0)</f>
        <v>1</v>
      </c>
      <c r="G14" s="0" t="n">
        <f aca="false">D14*B14</f>
        <v>-8.6022</v>
      </c>
    </row>
    <row r="15" customFormat="false" ht="12.8" hidden="false" customHeight="false" outlineLevel="0" collapsed="false">
      <c r="A15" s="0" t="n">
        <v>11</v>
      </c>
      <c r="B15" s="0" t="n">
        <v>0.1</v>
      </c>
      <c r="C15" s="0" t="n">
        <v>1.9</v>
      </c>
      <c r="D15" s="5" t="n">
        <f aca="false">C15/B15-$B$1</f>
        <v>15.21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1.521</v>
      </c>
    </row>
    <row r="16" customFormat="false" ht="12.8" hidden="false" customHeight="false" outlineLevel="0" collapsed="false">
      <c r="A16" s="0" t="n">
        <v>12</v>
      </c>
      <c r="B16" s="0" t="n">
        <v>0.8</v>
      </c>
      <c r="C16" s="0" t="n">
        <v>17.6</v>
      </c>
      <c r="D16" s="5" t="n">
        <f aca="false">C16/B16-$B$1</f>
        <v>18.21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14.568</v>
      </c>
    </row>
    <row r="17" customFormat="false" ht="12.8" hidden="false" customHeight="false" outlineLevel="0" collapsed="false">
      <c r="A17" s="0" t="n">
        <v>13</v>
      </c>
      <c r="B17" s="0" t="n">
        <v>1</v>
      </c>
      <c r="C17" s="0" t="n">
        <v>21</v>
      </c>
      <c r="D17" s="5" t="n">
        <f aca="false">C17/B17-$B$1</f>
        <v>17.21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17.21</v>
      </c>
    </row>
    <row r="18" customFormat="false" ht="12.8" hidden="false" customHeight="false" outlineLevel="0" collapsed="false">
      <c r="A18" s="0" t="n">
        <v>14</v>
      </c>
      <c r="B18" s="0" t="n">
        <v>0.18</v>
      </c>
      <c r="C18" s="0" t="n">
        <v>4.5</v>
      </c>
      <c r="D18" s="5" t="n">
        <f aca="false">C18/B18-$B$1</f>
        <v>21.21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3.8178</v>
      </c>
    </row>
    <row r="19" customFormat="false" ht="12.8" hidden="false" customHeight="false" outlineLevel="0" collapsed="false">
      <c r="A19" s="0" t="n">
        <v>15</v>
      </c>
      <c r="B19" s="0" t="n">
        <v>0.18</v>
      </c>
      <c r="C19" s="0" t="n">
        <v>-0.72</v>
      </c>
      <c r="D19" s="5" t="n">
        <f aca="false">C19/B19-$B$1</f>
        <v>-7.79</v>
      </c>
      <c r="E19" s="0" t="n">
        <f aca="false">IF(C19&gt;0,1,0)</f>
        <v>0</v>
      </c>
      <c r="F19" s="0" t="n">
        <f aca="false">IF(C19&lt;0,1,0)</f>
        <v>1</v>
      </c>
      <c r="G19" s="0" t="n">
        <f aca="false">D19*B19</f>
        <v>-1.4022</v>
      </c>
      <c r="K19" s="10" t="s">
        <v>55</v>
      </c>
    </row>
    <row r="20" customFormat="false" ht="12.8" hidden="false" customHeight="false" outlineLevel="0" collapsed="false">
      <c r="A20" s="0" t="n">
        <v>16</v>
      </c>
      <c r="B20" s="0" t="n">
        <v>0.36</v>
      </c>
      <c r="C20" s="0" t="n">
        <v>2.88</v>
      </c>
      <c r="D20" s="5" t="n">
        <f aca="false">C20/B20-$B$1</f>
        <v>4.21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1.5156</v>
      </c>
      <c r="R20" s="0" t="s">
        <v>56</v>
      </c>
      <c r="S20" s="0" t="n">
        <v>0.02</v>
      </c>
    </row>
    <row r="21" customFormat="false" ht="12.8" hidden="false" customHeight="false" outlineLevel="0" collapsed="false">
      <c r="A21" s="0" t="n">
        <v>17</v>
      </c>
      <c r="B21" s="0" t="n">
        <v>0.18</v>
      </c>
      <c r="C21" s="0" t="n">
        <v>3.24</v>
      </c>
      <c r="D21" s="5" t="n">
        <f aca="false">C21/B21-$B$1</f>
        <v>14.21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2.5578</v>
      </c>
      <c r="K21" s="0" t="s">
        <v>35</v>
      </c>
      <c r="L21" s="0" t="s">
        <v>36</v>
      </c>
      <c r="M21" s="0" t="s">
        <v>37</v>
      </c>
      <c r="N21" s="0" t="s">
        <v>38</v>
      </c>
      <c r="O21" s="0" t="s">
        <v>39</v>
      </c>
      <c r="P21" s="0" t="s">
        <v>40</v>
      </c>
      <c r="Q21" s="0" t="s">
        <v>41</v>
      </c>
    </row>
    <row r="22" customFormat="false" ht="12.8" hidden="false" customHeight="false" outlineLevel="0" collapsed="false">
      <c r="A22" s="0" t="n">
        <v>18</v>
      </c>
      <c r="B22" s="0" t="n">
        <v>0.18</v>
      </c>
      <c r="C22" s="0" t="n">
        <v>-2.52</v>
      </c>
      <c r="D22" s="5" t="n">
        <f aca="false">C22/B22-$B$1</f>
        <v>-17.79</v>
      </c>
      <c r="E22" s="0" t="n">
        <f aca="false">IF(C22&gt;0,1,0)</f>
        <v>0</v>
      </c>
      <c r="F22" s="0" t="n">
        <f aca="false">IF(C22&lt;0,1,0)</f>
        <v>1</v>
      </c>
      <c r="G22" s="0" t="n">
        <f aca="false">D22*B22</f>
        <v>-3.2022</v>
      </c>
      <c r="K22" s="0" t="n">
        <v>1</v>
      </c>
      <c r="L22" s="6" t="n">
        <v>0.02</v>
      </c>
      <c r="M22" s="7" t="n">
        <f aca="false">$S$20/B5*C5</f>
        <v>0.49</v>
      </c>
      <c r="N22" s="5" t="n">
        <f aca="false">M22/L22-$B$1</f>
        <v>20.71</v>
      </c>
      <c r="O22" s="0" t="n">
        <f aca="false">IF(M22&gt;0,1,0)</f>
        <v>1</v>
      </c>
      <c r="P22" s="0" t="n">
        <f aca="false">IF(M22&lt;0,1,0)</f>
        <v>0</v>
      </c>
      <c r="Q22" s="0" t="n">
        <f aca="false">N22*$S$20</f>
        <v>0.4142</v>
      </c>
      <c r="S22" s="0" t="s">
        <v>51</v>
      </c>
    </row>
    <row r="23" customFormat="false" ht="12.8" hidden="false" customHeight="false" outlineLevel="0" collapsed="false">
      <c r="A23" s="0" t="n">
        <v>19</v>
      </c>
      <c r="B23" s="0" t="n">
        <v>0.36</v>
      </c>
      <c r="C23" s="0" t="n">
        <v>8.46</v>
      </c>
      <c r="D23" s="5" t="n">
        <f aca="false">C23/B23-$B$1</f>
        <v>19.71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7.0956</v>
      </c>
      <c r="K23" s="0" t="n">
        <v>2</v>
      </c>
      <c r="L23" s="8" t="n">
        <v>0.02</v>
      </c>
      <c r="M23" s="7" t="n">
        <f aca="false">$S$20/B6*C6</f>
        <v>0.36</v>
      </c>
      <c r="N23" s="5" t="n">
        <f aca="false">M23/L23-$B$1</f>
        <v>14.21</v>
      </c>
      <c r="O23" s="0" t="n">
        <f aca="false">IF(M23&gt;0,1,0)</f>
        <v>1</v>
      </c>
      <c r="P23" s="0" t="n">
        <f aca="false">IF(M23&lt;0,1,0)</f>
        <v>0</v>
      </c>
      <c r="Q23" s="0" t="n">
        <f aca="false">N23*$S$20</f>
        <v>0.2842</v>
      </c>
      <c r="S23" s="0" t="n">
        <f aca="false">SUM(Q22:Q56)</f>
        <v>-0.0107194884519465</v>
      </c>
    </row>
    <row r="24" customFormat="false" ht="12.8" hidden="false" customHeight="false" outlineLevel="0" collapsed="false">
      <c r="A24" s="0" t="n">
        <v>20</v>
      </c>
      <c r="B24" s="0" t="n">
        <v>0.36</v>
      </c>
      <c r="C24" s="0" t="n">
        <v>-8.64</v>
      </c>
      <c r="D24" s="5" t="n">
        <f aca="false">C24/B24-$B$1</f>
        <v>-27.79</v>
      </c>
      <c r="E24" s="0" t="n">
        <f aca="false">IF(C24&gt;0,1,0)</f>
        <v>0</v>
      </c>
      <c r="F24" s="0" t="n">
        <f aca="false">IF(C24&lt;0,1,0)</f>
        <v>1</v>
      </c>
      <c r="G24" s="0" t="n">
        <f aca="false">D24*B24</f>
        <v>-10.0044</v>
      </c>
      <c r="K24" s="0" t="n">
        <v>3</v>
      </c>
      <c r="L24" s="6" t="n">
        <v>0.16</v>
      </c>
      <c r="M24" s="7" t="n">
        <f aca="false">$S$20/B7*C7</f>
        <v>0.4475</v>
      </c>
      <c r="N24" s="5" t="n">
        <f aca="false">M24/L24-$B$1</f>
        <v>-0.993125</v>
      </c>
      <c r="O24" s="0" t="n">
        <f aca="false">IF(M24&gt;0,1,0)</f>
        <v>1</v>
      </c>
      <c r="P24" s="0" t="n">
        <f aca="false">IF(M24&lt;0,1,0)</f>
        <v>0</v>
      </c>
      <c r="Q24" s="0" t="n">
        <f aca="false">N24*$S$20</f>
        <v>-0.0198625</v>
      </c>
    </row>
    <row r="25" customFormat="false" ht="12.8" hidden="false" customHeight="false" outlineLevel="0" collapsed="false">
      <c r="A25" s="0" t="n">
        <v>21</v>
      </c>
      <c r="B25" s="0" t="n">
        <v>0.36</v>
      </c>
      <c r="C25" s="0" t="n">
        <v>-9</v>
      </c>
      <c r="D25" s="5" t="n">
        <f aca="false">C25/B25-$B$1</f>
        <v>-28.79</v>
      </c>
      <c r="E25" s="0" t="n">
        <f aca="false">IF(C25&gt;0,1,0)</f>
        <v>0</v>
      </c>
      <c r="F25" s="0" t="n">
        <f aca="false">IF(C25&lt;0,1,0)</f>
        <v>1</v>
      </c>
      <c r="G25" s="0" t="n">
        <f aca="false">D25*B25</f>
        <v>-10.3644</v>
      </c>
      <c r="K25" s="0" t="n">
        <v>4</v>
      </c>
      <c r="L25" s="8" t="n">
        <v>0.04</v>
      </c>
      <c r="M25" s="7" t="n">
        <f aca="false">$S$20/B8*C8</f>
        <v>0.52</v>
      </c>
      <c r="N25" s="5" t="n">
        <f aca="false">M25/L25-$B$1</f>
        <v>9.21</v>
      </c>
      <c r="O25" s="0" t="n">
        <f aca="false">IF(M25&gt;0,1,0)</f>
        <v>1</v>
      </c>
      <c r="P25" s="0" t="n">
        <f aca="false">IF(M25&lt;0,1,0)</f>
        <v>0</v>
      </c>
      <c r="Q25" s="0" t="n">
        <f aca="false">N25*$S$20</f>
        <v>0.1842</v>
      </c>
    </row>
    <row r="26" customFormat="false" ht="12.8" hidden="false" customHeight="false" outlineLevel="0" collapsed="false">
      <c r="A26" s="0" t="n">
        <v>22</v>
      </c>
      <c r="B26" s="0" t="n">
        <v>0.33</v>
      </c>
      <c r="C26" s="0" t="n">
        <v>8.58</v>
      </c>
      <c r="D26" s="5" t="n">
        <f aca="false">C26/B26-$B$1</f>
        <v>22.21</v>
      </c>
      <c r="E26" s="0" t="n">
        <f aca="false">IF(C26&gt;0,1,0)</f>
        <v>1</v>
      </c>
      <c r="F26" s="0" t="n">
        <f aca="false">IF(C26&lt;0,1,0)</f>
        <v>0</v>
      </c>
      <c r="G26" s="0" t="n">
        <f aca="false">D26*B26</f>
        <v>7.3293</v>
      </c>
      <c r="K26" s="0" t="n">
        <v>5</v>
      </c>
      <c r="L26" s="6" t="n">
        <v>0.02</v>
      </c>
      <c r="M26" s="7" t="n">
        <f aca="false">$S$20/B9*C9</f>
        <v>0.5</v>
      </c>
      <c r="N26" s="5" t="n">
        <f aca="false">M26/L26-$B$1</f>
        <v>21.21</v>
      </c>
      <c r="O26" s="0" t="n">
        <f aca="false">IF(M26&gt;0,1,0)</f>
        <v>1</v>
      </c>
      <c r="P26" s="0" t="n">
        <f aca="false">IF(M26&lt;0,1,0)</f>
        <v>0</v>
      </c>
      <c r="Q26" s="0" t="n">
        <f aca="false">N26*$S$20</f>
        <v>0.4242</v>
      </c>
    </row>
    <row r="27" customFormat="false" ht="12.8" hidden="false" customHeight="false" outlineLevel="0" collapsed="false">
      <c r="A27" s="0" t="n">
        <v>23</v>
      </c>
      <c r="B27" s="0" t="n">
        <v>0.34</v>
      </c>
      <c r="C27" s="0" t="n">
        <v>-8.5</v>
      </c>
      <c r="D27" s="5" t="n">
        <f aca="false">C27/B27-$B$1</f>
        <v>-28.79</v>
      </c>
      <c r="E27" s="0" t="n">
        <f aca="false">IF(C27&gt;0,1,0)</f>
        <v>0</v>
      </c>
      <c r="F27" s="0" t="n">
        <f aca="false">IF(C27&lt;0,1,0)</f>
        <v>1</v>
      </c>
      <c r="G27" s="0" t="n">
        <f aca="false">D27*B27</f>
        <v>-9.7886</v>
      </c>
      <c r="K27" s="0" t="n">
        <v>6</v>
      </c>
      <c r="L27" s="8" t="n">
        <v>0.01</v>
      </c>
      <c r="M27" s="7" t="n">
        <f aca="false">$S$20/B10*C10</f>
        <v>0.42</v>
      </c>
      <c r="N27" s="5" t="n">
        <f aca="false">M27/L27-$B$1</f>
        <v>38.21</v>
      </c>
      <c r="O27" s="0" t="n">
        <f aca="false">IF(M27&gt;0,1,0)</f>
        <v>1</v>
      </c>
      <c r="P27" s="0" t="n">
        <f aca="false">IF(M27&lt;0,1,0)</f>
        <v>0</v>
      </c>
      <c r="Q27" s="0" t="n">
        <f aca="false">N27*$S$20</f>
        <v>0.7642</v>
      </c>
    </row>
    <row r="28" customFormat="false" ht="12.8" hidden="false" customHeight="false" outlineLevel="0" collapsed="false">
      <c r="A28" s="0" t="n">
        <v>24</v>
      </c>
      <c r="B28" s="0" t="n">
        <v>0.34</v>
      </c>
      <c r="C28" s="0" t="n">
        <v>-9.52</v>
      </c>
      <c r="D28" s="5" t="n">
        <f aca="false">C28/B28-$B$1</f>
        <v>-31.79</v>
      </c>
      <c r="E28" s="0" t="n">
        <f aca="false">IF(C28&gt;0,1,0)</f>
        <v>0</v>
      </c>
      <c r="F28" s="0" t="n">
        <f aca="false">IF(C28&lt;0,1,0)</f>
        <v>1</v>
      </c>
      <c r="G28" s="0" t="n">
        <f aca="false">D28*B28</f>
        <v>-10.8086</v>
      </c>
      <c r="K28" s="0" t="n">
        <v>7</v>
      </c>
      <c r="L28" s="6" t="n">
        <v>0.06</v>
      </c>
      <c r="M28" s="7" t="n">
        <f aca="false">$S$20/B11*C11</f>
        <v>0.32</v>
      </c>
      <c r="N28" s="5" t="n">
        <f aca="false">M28/L28-$B$1</f>
        <v>1.54333333333333</v>
      </c>
      <c r="O28" s="0" t="n">
        <f aca="false">IF(M28&gt;0,1,0)</f>
        <v>1</v>
      </c>
      <c r="P28" s="0" t="n">
        <f aca="false">IF(M28&lt;0,1,0)</f>
        <v>0</v>
      </c>
      <c r="Q28" s="0" t="n">
        <f aca="false">N28*$S$20</f>
        <v>0.0308666666666667</v>
      </c>
    </row>
    <row r="29" customFormat="false" ht="12.8" hidden="false" customHeight="false" outlineLevel="0" collapsed="false">
      <c r="A29" s="0" t="n">
        <v>25</v>
      </c>
      <c r="B29" s="0" t="n">
        <v>0.3</v>
      </c>
      <c r="C29" s="0" t="n">
        <v>-7.5</v>
      </c>
      <c r="D29" s="5" t="n">
        <f aca="false">C29/B29-$B$1</f>
        <v>-28.79</v>
      </c>
      <c r="E29" s="0" t="n">
        <f aca="false">IF(C29&gt;0,1,0)</f>
        <v>0</v>
      </c>
      <c r="F29" s="0" t="n">
        <f aca="false">IF(C29&lt;0,1,0)</f>
        <v>1</v>
      </c>
      <c r="G29" s="0" t="n">
        <f aca="false">D29*B29</f>
        <v>-8.637</v>
      </c>
      <c r="K29" s="0" t="n">
        <v>8</v>
      </c>
      <c r="L29" s="8" t="n">
        <v>0.16</v>
      </c>
      <c r="M29" s="7" t="n">
        <f aca="false">$S$20/B12*C12</f>
        <v>0.42</v>
      </c>
      <c r="N29" s="5" t="n">
        <f aca="false">M29/L29-$B$1</f>
        <v>-1.165</v>
      </c>
      <c r="O29" s="0" t="n">
        <f aca="false">IF(M29&gt;0,1,0)</f>
        <v>1</v>
      </c>
      <c r="P29" s="0" t="n">
        <f aca="false">IF(M29&lt;0,1,0)</f>
        <v>0</v>
      </c>
      <c r="Q29" s="0" t="n">
        <f aca="false">N29*$S$20</f>
        <v>-0.0233</v>
      </c>
    </row>
    <row r="30" customFormat="false" ht="12.8" hidden="false" customHeight="false" outlineLevel="0" collapsed="false">
      <c r="A30" s="0" t="n">
        <v>26</v>
      </c>
      <c r="B30" s="0" t="n">
        <v>0.3</v>
      </c>
      <c r="C30" s="0" t="n">
        <v>-7.5</v>
      </c>
      <c r="D30" s="5" t="n">
        <f aca="false">C30/B30-$B$1</f>
        <v>-28.79</v>
      </c>
      <c r="E30" s="0" t="n">
        <f aca="false">IF(C30&gt;0,1,0)</f>
        <v>0</v>
      </c>
      <c r="F30" s="0" t="n">
        <f aca="false">IF(C30&lt;0,1,0)</f>
        <v>1</v>
      </c>
      <c r="G30" s="0" t="n">
        <f aca="false">D30*B30</f>
        <v>-8.637</v>
      </c>
      <c r="K30" s="0" t="n">
        <v>9</v>
      </c>
      <c r="L30" s="6" t="n">
        <v>0.16</v>
      </c>
      <c r="M30" s="7" t="n">
        <f aca="false">$S$20/B13*C13</f>
        <v>0.28</v>
      </c>
      <c r="N30" s="5" t="n">
        <f aca="false">M30/L30-$B$1</f>
        <v>-2.04</v>
      </c>
      <c r="O30" s="0" t="n">
        <f aca="false">IF(M30&gt;0,1,0)</f>
        <v>1</v>
      </c>
      <c r="P30" s="0" t="n">
        <f aca="false">IF(M30&lt;0,1,0)</f>
        <v>0</v>
      </c>
      <c r="Q30" s="0" t="n">
        <f aca="false">N30*$S$20</f>
        <v>-0.0408</v>
      </c>
    </row>
    <row r="31" customFormat="false" ht="12.8" hidden="false" customHeight="false" outlineLevel="0" collapsed="false">
      <c r="A31" s="0" t="n">
        <v>27</v>
      </c>
      <c r="B31" s="0" t="n">
        <v>0.3</v>
      </c>
      <c r="C31" s="0" t="n">
        <v>3.3</v>
      </c>
      <c r="D31" s="5" t="n">
        <f aca="false">C31/B31-$B$1</f>
        <v>7.21</v>
      </c>
      <c r="E31" s="0" t="n">
        <f aca="false">IF(C31&gt;0,1,0)</f>
        <v>1</v>
      </c>
      <c r="F31" s="0" t="n">
        <f aca="false">IF(C31&lt;0,1,0)</f>
        <v>0</v>
      </c>
      <c r="G31" s="0" t="n">
        <f aca="false">D31*B31</f>
        <v>2.163</v>
      </c>
      <c r="K31" s="0" t="n">
        <v>10</v>
      </c>
      <c r="L31" s="0" t="n">
        <v>0.18</v>
      </c>
      <c r="M31" s="7" t="n">
        <f aca="false">$S$20/B14*C14</f>
        <v>-0.88</v>
      </c>
      <c r="N31" s="5" t="n">
        <f aca="false">M31/L31-$B$1</f>
        <v>-8.67888888888889</v>
      </c>
      <c r="O31" s="0" t="n">
        <f aca="false">IF(M31&gt;0,1,0)</f>
        <v>0</v>
      </c>
      <c r="P31" s="0" t="n">
        <f aca="false">IF(M31&lt;0,1,0)</f>
        <v>1</v>
      </c>
      <c r="Q31" s="0" t="n">
        <f aca="false">N31*$S$20</f>
        <v>-0.173577777777778</v>
      </c>
    </row>
    <row r="32" customFormat="false" ht="12.8" hidden="false" customHeight="false" outlineLevel="0" collapsed="false">
      <c r="A32" s="0" t="n">
        <v>28</v>
      </c>
      <c r="B32" s="0" t="n">
        <v>0.6</v>
      </c>
      <c r="C32" s="0" t="n">
        <v>16.2</v>
      </c>
      <c r="D32" s="5" t="n">
        <f aca="false">C32/B32-$B$1</f>
        <v>23.21</v>
      </c>
      <c r="E32" s="0" t="n">
        <f aca="false">IF(C32&gt;0,1,0)</f>
        <v>1</v>
      </c>
      <c r="F32" s="0" t="n">
        <f aca="false">IF(C32&lt;0,1,0)</f>
        <v>0</v>
      </c>
      <c r="G32" s="0" t="n">
        <f aca="false">D32*B32</f>
        <v>13.926</v>
      </c>
      <c r="K32" s="0" t="n">
        <v>11</v>
      </c>
      <c r="L32" s="0" t="n">
        <v>0.1</v>
      </c>
      <c r="M32" s="7" t="n">
        <f aca="false">$S$20/B15*C15</f>
        <v>0.38</v>
      </c>
      <c r="N32" s="5" t="n">
        <f aca="false">M32/L32-$B$1</f>
        <v>0.00999999999999934</v>
      </c>
      <c r="O32" s="0" t="n">
        <f aca="false">IF(M32&gt;0,1,0)</f>
        <v>1</v>
      </c>
      <c r="P32" s="0" t="n">
        <f aca="false">IF(M32&lt;0,1,0)</f>
        <v>0</v>
      </c>
      <c r="Q32" s="0" t="n">
        <f aca="false">N32*$S$20</f>
        <v>0.000199999999999987</v>
      </c>
    </row>
    <row r="33" customFormat="false" ht="12.8" hidden="false" customHeight="false" outlineLevel="0" collapsed="false">
      <c r="A33" s="0" t="n">
        <v>29</v>
      </c>
      <c r="B33" s="0" t="n">
        <v>0.3</v>
      </c>
      <c r="C33" s="0" t="n">
        <v>-7.8</v>
      </c>
      <c r="D33" s="5" t="n">
        <f aca="false">C33/B33-$B$1</f>
        <v>-29.79</v>
      </c>
      <c r="E33" s="0" t="n">
        <f aca="false">IF(C33&gt;0,1,0)</f>
        <v>0</v>
      </c>
      <c r="F33" s="0" t="n">
        <f aca="false">IF(C33&lt;0,1,0)</f>
        <v>1</v>
      </c>
      <c r="G33" s="0" t="n">
        <f aca="false">D33*B33</f>
        <v>-8.937</v>
      </c>
      <c r="K33" s="0" t="n">
        <v>12</v>
      </c>
      <c r="L33" s="0" t="n">
        <v>0.8</v>
      </c>
      <c r="M33" s="7" t="n">
        <f aca="false">$S$20/B16*C16</f>
        <v>0.44</v>
      </c>
      <c r="N33" s="5" t="n">
        <f aca="false">M33/L33-$B$1</f>
        <v>-3.24</v>
      </c>
      <c r="O33" s="0" t="n">
        <f aca="false">IF(M33&gt;0,1,0)</f>
        <v>1</v>
      </c>
      <c r="P33" s="0" t="n">
        <f aca="false">IF(M33&lt;0,1,0)</f>
        <v>0</v>
      </c>
      <c r="Q33" s="0" t="n">
        <f aca="false">N33*$S$20</f>
        <v>-0.0648</v>
      </c>
    </row>
    <row r="34" customFormat="false" ht="12.8" hidden="false" customHeight="false" outlineLevel="0" collapsed="false">
      <c r="A34" s="0" t="n">
        <v>30</v>
      </c>
      <c r="B34" s="0" t="n">
        <v>0.9</v>
      </c>
      <c r="C34" s="0" t="n">
        <v>32.7</v>
      </c>
      <c r="D34" s="5" t="n">
        <f aca="false">C34/B34-$B$1</f>
        <v>32.5433333333333</v>
      </c>
      <c r="E34" s="0" t="n">
        <f aca="false">IF(C34&gt;0,1,0)</f>
        <v>1</v>
      </c>
      <c r="F34" s="0" t="n">
        <f aca="false">IF(C34&lt;0,1,0)</f>
        <v>0</v>
      </c>
      <c r="G34" s="0" t="n">
        <f aca="false">D34*B34</f>
        <v>29.289</v>
      </c>
      <c r="K34" s="0" t="n">
        <v>13</v>
      </c>
      <c r="L34" s="0" t="n">
        <v>1</v>
      </c>
      <c r="M34" s="7" t="n">
        <f aca="false">$S$20/B17*C17</f>
        <v>0.42</v>
      </c>
      <c r="N34" s="5" t="n">
        <f aca="false">M34/L34-$B$1</f>
        <v>-3.37</v>
      </c>
      <c r="O34" s="0" t="n">
        <f aca="false">IF(M34&gt;0,1,0)</f>
        <v>1</v>
      </c>
      <c r="P34" s="0" t="n">
        <f aca="false">IF(M34&lt;0,1,0)</f>
        <v>0</v>
      </c>
      <c r="Q34" s="0" t="n">
        <f aca="false">N34*$S$20</f>
        <v>-0.0674</v>
      </c>
    </row>
    <row r="35" customFormat="false" ht="12.8" hidden="false" customHeight="false" outlineLevel="0" collapsed="false">
      <c r="A35" s="0" t="n">
        <v>31</v>
      </c>
      <c r="B35" s="0" t="n">
        <v>0.3</v>
      </c>
      <c r="C35" s="0" t="n">
        <v>-7.2</v>
      </c>
      <c r="D35" s="5" t="n">
        <f aca="false">C35/B35-$B$1</f>
        <v>-27.79</v>
      </c>
      <c r="E35" s="0" t="n">
        <f aca="false">IF(C35&gt;0,1,0)</f>
        <v>0</v>
      </c>
      <c r="F35" s="0" t="n">
        <f aca="false">IF(C35&lt;0,1,0)</f>
        <v>1</v>
      </c>
      <c r="G35" s="0" t="n">
        <f aca="false">D35*B35</f>
        <v>-8.337</v>
      </c>
      <c r="K35" s="0" t="n">
        <v>14</v>
      </c>
      <c r="L35" s="0" t="n">
        <v>0.18</v>
      </c>
      <c r="M35" s="7" t="n">
        <f aca="false">$S$20/B18*C18</f>
        <v>0.5</v>
      </c>
      <c r="N35" s="5" t="n">
        <f aca="false">M35/L35-$B$1</f>
        <v>-1.01222222222222</v>
      </c>
      <c r="O35" s="0" t="n">
        <f aca="false">IF(M35&gt;0,1,0)</f>
        <v>1</v>
      </c>
      <c r="P35" s="0" t="n">
        <f aca="false">IF(M35&lt;0,1,0)</f>
        <v>0</v>
      </c>
      <c r="Q35" s="0" t="n">
        <f aca="false">N35*$S$20</f>
        <v>-0.0202444444444444</v>
      </c>
    </row>
    <row r="36" customFormat="false" ht="12.8" hidden="false" customHeight="false" outlineLevel="0" collapsed="false">
      <c r="A36" s="0" t="n">
        <v>32</v>
      </c>
      <c r="B36" s="0" t="n">
        <v>1.2</v>
      </c>
      <c r="C36" s="0" t="n">
        <v>15</v>
      </c>
      <c r="D36" s="5" t="n">
        <f aca="false">C36/B36-$B$1</f>
        <v>8.71</v>
      </c>
      <c r="E36" s="0" t="n">
        <f aca="false">IF(C36&gt;0,1,0)</f>
        <v>1</v>
      </c>
      <c r="F36" s="0" t="n">
        <f aca="false">IF(C36&lt;0,1,0)</f>
        <v>0</v>
      </c>
      <c r="G36" s="0" t="n">
        <f aca="false">D36*B36</f>
        <v>10.452</v>
      </c>
      <c r="K36" s="0" t="n">
        <v>15</v>
      </c>
      <c r="L36" s="0" t="n">
        <v>0.18</v>
      </c>
      <c r="M36" s="7" t="n">
        <f aca="false">$S$20/B19*C19</f>
        <v>-0.08</v>
      </c>
      <c r="N36" s="5" t="n">
        <f aca="false">M36/L36-$B$1</f>
        <v>-4.23444444444445</v>
      </c>
      <c r="O36" s="0" t="n">
        <f aca="false">IF(M36&gt;0,1,0)</f>
        <v>0</v>
      </c>
      <c r="P36" s="0" t="n">
        <f aca="false">IF(M36&lt;0,1,0)</f>
        <v>1</v>
      </c>
      <c r="Q36" s="0" t="n">
        <f aca="false">N36*$S$20</f>
        <v>-0.0846888888888889</v>
      </c>
    </row>
    <row r="37" customFormat="false" ht="12.8" hidden="false" customHeight="false" outlineLevel="0" collapsed="false">
      <c r="B37" s="0" t="n">
        <v>1.4</v>
      </c>
      <c r="C37" s="0" t="n">
        <v>-38.5</v>
      </c>
      <c r="D37" s="5" t="n">
        <f aca="false">C37/B37-$B$1</f>
        <v>-31.29</v>
      </c>
      <c r="E37" s="0" t="n">
        <f aca="false">IF(C37&gt;0,1,0)</f>
        <v>0</v>
      </c>
      <c r="F37" s="0" t="n">
        <f aca="false">IF(C37&lt;0,1,0)</f>
        <v>1</v>
      </c>
      <c r="G37" s="0" t="n">
        <f aca="false">D37*B37</f>
        <v>-43.806</v>
      </c>
      <c r="K37" s="0" t="n">
        <v>16</v>
      </c>
      <c r="L37" s="0" t="n">
        <v>0.36</v>
      </c>
      <c r="M37" s="7" t="n">
        <f aca="false">$S$20/B20*C20</f>
        <v>0.16</v>
      </c>
      <c r="N37" s="5" t="n">
        <f aca="false">M37/L37-$B$1</f>
        <v>-3.34555555555556</v>
      </c>
      <c r="O37" s="0" t="n">
        <f aca="false">IF(M37&gt;0,1,0)</f>
        <v>1</v>
      </c>
      <c r="P37" s="0" t="n">
        <f aca="false">IF(M37&lt;0,1,0)</f>
        <v>0</v>
      </c>
      <c r="Q37" s="0" t="n">
        <f aca="false">N37*$S$20</f>
        <v>-0.0669111111111111</v>
      </c>
    </row>
    <row r="38" customFormat="false" ht="12.8" hidden="false" customHeight="false" outlineLevel="0" collapsed="false">
      <c r="B38" s="0" t="n">
        <v>0.3</v>
      </c>
      <c r="C38" s="0" t="n">
        <v>8.1</v>
      </c>
      <c r="D38" s="5" t="n">
        <f aca="false">C38/B38-$B$1</f>
        <v>23.21</v>
      </c>
      <c r="E38" s="0" t="n">
        <f aca="false">IF(C38&gt;0,1,0)</f>
        <v>1</v>
      </c>
      <c r="F38" s="0" t="n">
        <f aca="false">IF(C38&lt;0,1,0)</f>
        <v>0</v>
      </c>
      <c r="G38" s="0" t="n">
        <f aca="false">D38*B38</f>
        <v>6.963</v>
      </c>
      <c r="K38" s="0" t="n">
        <v>17</v>
      </c>
      <c r="L38" s="0" t="n">
        <v>0.18</v>
      </c>
      <c r="M38" s="7" t="n">
        <f aca="false">$S$20/B21*C21</f>
        <v>0.36</v>
      </c>
      <c r="N38" s="5" t="n">
        <f aca="false">M38/L38-$B$1</f>
        <v>-1.79</v>
      </c>
      <c r="O38" s="0" t="n">
        <f aca="false">IF(M38&gt;0,1,0)</f>
        <v>1</v>
      </c>
      <c r="P38" s="0" t="n">
        <f aca="false">IF(M38&lt;0,1,0)</f>
        <v>0</v>
      </c>
      <c r="Q38" s="0" t="n">
        <f aca="false">N38*$S$20</f>
        <v>-0.0358</v>
      </c>
    </row>
    <row r="39" customFormat="false" ht="12.8" hidden="false" customHeight="false" outlineLevel="0" collapsed="false">
      <c r="B39" s="0" t="n">
        <v>1.4</v>
      </c>
      <c r="C39" s="0" t="n">
        <v>-41.7</v>
      </c>
      <c r="D39" s="5" t="n">
        <f aca="false">C39/B39-$B$1</f>
        <v>-33.5757142857143</v>
      </c>
      <c r="E39" s="0" t="n">
        <f aca="false">IF(C39&gt;0,1,0)</f>
        <v>0</v>
      </c>
      <c r="F39" s="0" t="n">
        <f aca="false">IF(C39&lt;0,1,0)</f>
        <v>1</v>
      </c>
      <c r="G39" s="0" t="n">
        <f aca="false">D39*B39</f>
        <v>-47.006</v>
      </c>
      <c r="K39" s="0" t="n">
        <v>18</v>
      </c>
      <c r="L39" s="0" t="n">
        <v>0.18</v>
      </c>
      <c r="M39" s="7" t="n">
        <f aca="false">$S$20/B22*C22</f>
        <v>-0.28</v>
      </c>
      <c r="N39" s="5" t="n">
        <f aca="false">M39/L39-$B$1</f>
        <v>-5.34555555555556</v>
      </c>
      <c r="O39" s="0" t="n">
        <f aca="false">IF(M39&gt;0,1,0)</f>
        <v>0</v>
      </c>
      <c r="P39" s="0" t="n">
        <f aca="false">IF(M39&lt;0,1,0)</f>
        <v>1</v>
      </c>
      <c r="Q39" s="0" t="n">
        <f aca="false">N39*$S$20</f>
        <v>-0.106911111111111</v>
      </c>
    </row>
    <row r="40" customFormat="false" ht="12.8" hidden="false" customHeight="false" outlineLevel="0" collapsed="false">
      <c r="D40" s="5"/>
      <c r="K40" s="0" t="n">
        <v>19</v>
      </c>
      <c r="L40" s="0" t="n">
        <v>0.36</v>
      </c>
      <c r="M40" s="7" t="n">
        <f aca="false">$S$20/B23*C23</f>
        <v>0.47</v>
      </c>
      <c r="N40" s="5" t="n">
        <f aca="false">M40/L40-$B$1</f>
        <v>-2.48444444444444</v>
      </c>
      <c r="O40" s="0" t="n">
        <f aca="false">IF(M40&gt;0,1,0)</f>
        <v>1</v>
      </c>
      <c r="P40" s="0" t="n">
        <f aca="false">IF(M40&lt;0,1,0)</f>
        <v>0</v>
      </c>
      <c r="Q40" s="0" t="n">
        <f aca="false">N40*$S$20</f>
        <v>-0.0496888888888889</v>
      </c>
    </row>
    <row r="41" customFormat="false" ht="12.8" hidden="false" customHeight="false" outlineLevel="0" collapsed="false">
      <c r="D41" s="5"/>
      <c r="K41" s="0" t="n">
        <v>20</v>
      </c>
      <c r="L41" s="0" t="n">
        <v>0.36</v>
      </c>
      <c r="M41" s="7" t="n">
        <f aca="false">$S$20/B24*C24</f>
        <v>-0.48</v>
      </c>
      <c r="N41" s="5" t="n">
        <f aca="false">M41/L41-$B$1</f>
        <v>-5.12333333333333</v>
      </c>
      <c r="O41" s="0" t="n">
        <f aca="false">IF(M41&gt;0,1,0)</f>
        <v>0</v>
      </c>
      <c r="P41" s="0" t="n">
        <f aca="false">IF(M41&lt;0,1,0)</f>
        <v>1</v>
      </c>
      <c r="Q41" s="0" t="n">
        <f aca="false">N41*$S$20</f>
        <v>-0.102466666666667</v>
      </c>
    </row>
    <row r="42" customFormat="false" ht="12.8" hidden="false" customHeight="false" outlineLevel="0" collapsed="false">
      <c r="D42" s="5"/>
      <c r="K42" s="0" t="n">
        <v>21</v>
      </c>
      <c r="L42" s="0" t="n">
        <v>0.36</v>
      </c>
      <c r="M42" s="7" t="n">
        <f aca="false">$S$20/B25*C25</f>
        <v>-0.5</v>
      </c>
      <c r="N42" s="5" t="n">
        <f aca="false">M42/L42-$B$1</f>
        <v>-5.17888888888889</v>
      </c>
      <c r="O42" s="0" t="n">
        <f aca="false">IF(M42&gt;0,1,0)</f>
        <v>0</v>
      </c>
      <c r="P42" s="0" t="n">
        <f aca="false">IF(M42&lt;0,1,0)</f>
        <v>1</v>
      </c>
      <c r="Q42" s="0" t="n">
        <f aca="false">N42*$S$20</f>
        <v>-0.103577777777778</v>
      </c>
    </row>
    <row r="43" customFormat="false" ht="12.8" hidden="false" customHeight="false" outlineLevel="0" collapsed="false">
      <c r="D43" s="5"/>
      <c r="K43" s="0" t="n">
        <v>22</v>
      </c>
      <c r="L43" s="0" t="n">
        <v>0.33</v>
      </c>
      <c r="M43" s="7" t="n">
        <f aca="false">$S$20/B26*C26</f>
        <v>0.52</v>
      </c>
      <c r="N43" s="5" t="n">
        <f aca="false">M43/L43-$B$1</f>
        <v>-2.21424242424242</v>
      </c>
      <c r="O43" s="0" t="n">
        <f aca="false">IF(M43&gt;0,1,0)</f>
        <v>1</v>
      </c>
      <c r="P43" s="0" t="n">
        <f aca="false">IF(M43&lt;0,1,0)</f>
        <v>0</v>
      </c>
      <c r="Q43" s="0" t="n">
        <f aca="false">N43*$S$20</f>
        <v>-0.0442848484848485</v>
      </c>
    </row>
    <row r="44" customFormat="false" ht="12.8" hidden="false" customHeight="false" outlineLevel="0" collapsed="false">
      <c r="D44" s="5"/>
      <c r="K44" s="0" t="n">
        <v>23</v>
      </c>
      <c r="L44" s="0" t="n">
        <v>0.34</v>
      </c>
      <c r="M44" s="7" t="n">
        <f aca="false">$S$20/B27*C27</f>
        <v>-0.5</v>
      </c>
      <c r="N44" s="5" t="n">
        <f aca="false">M44/L44-$B$1</f>
        <v>-5.26058823529412</v>
      </c>
      <c r="O44" s="0" t="n">
        <f aca="false">IF(M44&gt;0,1,0)</f>
        <v>0</v>
      </c>
      <c r="P44" s="0" t="n">
        <f aca="false">IF(M44&lt;0,1,0)</f>
        <v>1</v>
      </c>
      <c r="Q44" s="0" t="n">
        <f aca="false">N44*$S$20</f>
        <v>-0.105211764705882</v>
      </c>
    </row>
    <row r="45" customFormat="false" ht="12.8" hidden="false" customHeight="false" outlineLevel="0" collapsed="false">
      <c r="D45" s="5"/>
      <c r="K45" s="0" t="n">
        <v>24</v>
      </c>
      <c r="L45" s="0" t="n">
        <v>0.34</v>
      </c>
      <c r="M45" s="7" t="n">
        <f aca="false">$S$20/B28*C28</f>
        <v>-0.56</v>
      </c>
      <c r="N45" s="5" t="n">
        <f aca="false">M45/L45-$B$1</f>
        <v>-5.43705882352941</v>
      </c>
      <c r="O45" s="0" t="n">
        <f aca="false">IF(M45&gt;0,1,0)</f>
        <v>0</v>
      </c>
      <c r="P45" s="0" t="n">
        <f aca="false">IF(M45&lt;0,1,0)</f>
        <v>1</v>
      </c>
      <c r="Q45" s="0" t="n">
        <f aca="false">N45*$S$20</f>
        <v>-0.108741176470588</v>
      </c>
    </row>
    <row r="46" customFormat="false" ht="12.8" hidden="false" customHeight="false" outlineLevel="0" collapsed="false">
      <c r="D46" s="5"/>
      <c r="K46" s="0" t="n">
        <v>25</v>
      </c>
      <c r="L46" s="0" t="n">
        <v>0.3</v>
      </c>
      <c r="M46" s="7" t="n">
        <f aca="false">$S$20/B29*C29</f>
        <v>-0.5</v>
      </c>
      <c r="N46" s="5" t="n">
        <f aca="false">M46/L46-$B$1</f>
        <v>-5.45666666666667</v>
      </c>
      <c r="O46" s="0" t="n">
        <f aca="false">IF(M46&gt;0,1,0)</f>
        <v>0</v>
      </c>
      <c r="P46" s="0" t="n">
        <f aca="false">IF(M46&lt;0,1,0)</f>
        <v>1</v>
      </c>
      <c r="Q46" s="0" t="n">
        <f aca="false">N46*$S$20</f>
        <v>-0.109133333333333</v>
      </c>
    </row>
    <row r="47" customFormat="false" ht="12.8" hidden="false" customHeight="false" outlineLevel="0" collapsed="false">
      <c r="D47" s="5"/>
      <c r="K47" s="0" t="n">
        <v>26</v>
      </c>
      <c r="L47" s="0" t="n">
        <v>0.3</v>
      </c>
      <c r="M47" s="7" t="n">
        <f aca="false">$S$20/B30*C30</f>
        <v>-0.5</v>
      </c>
      <c r="N47" s="5" t="n">
        <f aca="false">M47/L47-$B$1</f>
        <v>-5.45666666666667</v>
      </c>
      <c r="O47" s="0" t="n">
        <f aca="false">IF(M47&gt;0,1,0)</f>
        <v>0</v>
      </c>
      <c r="P47" s="0" t="n">
        <f aca="false">IF(M47&lt;0,1,0)</f>
        <v>1</v>
      </c>
      <c r="Q47" s="0" t="n">
        <f aca="false">N47*$S$20</f>
        <v>-0.109133333333333</v>
      </c>
    </row>
    <row r="48" customFormat="false" ht="12.8" hidden="false" customHeight="false" outlineLevel="0" collapsed="false">
      <c r="D48" s="5"/>
      <c r="K48" s="0" t="n">
        <v>27</v>
      </c>
      <c r="L48" s="0" t="n">
        <v>0.3</v>
      </c>
      <c r="M48" s="7" t="n">
        <f aca="false">$S$20/B31*C31</f>
        <v>0.22</v>
      </c>
      <c r="N48" s="5" t="n">
        <f aca="false">M48/L48-$B$1</f>
        <v>-3.05666666666667</v>
      </c>
      <c r="O48" s="0" t="n">
        <f aca="false">IF(M48&gt;0,1,0)</f>
        <v>1</v>
      </c>
      <c r="P48" s="0" t="n">
        <f aca="false">IF(M48&lt;0,1,0)</f>
        <v>0</v>
      </c>
      <c r="Q48" s="0" t="n">
        <f aca="false">N48*$S$20</f>
        <v>-0.0611333333333333</v>
      </c>
    </row>
    <row r="49" customFormat="false" ht="12.8" hidden="false" customHeight="false" outlineLevel="0" collapsed="false">
      <c r="D49" s="5"/>
      <c r="K49" s="0" t="n">
        <v>28</v>
      </c>
      <c r="L49" s="0" t="n">
        <v>0.6</v>
      </c>
      <c r="M49" s="7" t="n">
        <f aca="false">$S$20/B32*C32</f>
        <v>0.54</v>
      </c>
      <c r="N49" s="5" t="n">
        <f aca="false">M49/L49-$B$1</f>
        <v>-2.89</v>
      </c>
      <c r="O49" s="0" t="n">
        <f aca="false">IF(M49&gt;0,1,0)</f>
        <v>1</v>
      </c>
      <c r="P49" s="0" t="n">
        <f aca="false">IF(M49&lt;0,1,0)</f>
        <v>0</v>
      </c>
      <c r="Q49" s="0" t="n">
        <f aca="false">N49*$S$20</f>
        <v>-0.0578</v>
      </c>
    </row>
    <row r="50" customFormat="false" ht="12.8" hidden="false" customHeight="false" outlineLevel="0" collapsed="false">
      <c r="D50" s="5"/>
      <c r="K50" s="0" t="n">
        <v>29</v>
      </c>
      <c r="L50" s="0" t="n">
        <v>0.3</v>
      </c>
      <c r="M50" s="7" t="n">
        <f aca="false">$S$20/B33*C33</f>
        <v>-0.52</v>
      </c>
      <c r="N50" s="5" t="n">
        <f aca="false">M50/L50-$B$1</f>
        <v>-5.52333333333333</v>
      </c>
      <c r="O50" s="0" t="n">
        <f aca="false">IF(M50&gt;0,1,0)</f>
        <v>0</v>
      </c>
      <c r="P50" s="0" t="n">
        <f aca="false">IF(M50&lt;0,1,0)</f>
        <v>1</v>
      </c>
      <c r="Q50" s="0" t="n">
        <f aca="false">N50*$S$20</f>
        <v>-0.110466666666667</v>
      </c>
    </row>
    <row r="51" customFormat="false" ht="12.8" hidden="false" customHeight="false" outlineLevel="0" collapsed="false">
      <c r="D51" s="5"/>
      <c r="K51" s="0" t="n">
        <v>30</v>
      </c>
      <c r="L51" s="0" t="n">
        <v>0.9</v>
      </c>
      <c r="M51" s="7" t="n">
        <f aca="false">$S$20/B34*C34</f>
        <v>0.726666666666667</v>
      </c>
      <c r="N51" s="5" t="n">
        <f aca="false">M51/L51-$B$1</f>
        <v>-2.98259259259259</v>
      </c>
      <c r="O51" s="0" t="n">
        <f aca="false">IF(M51&gt;0,1,0)</f>
        <v>1</v>
      </c>
      <c r="P51" s="0" t="n">
        <f aca="false">IF(M51&lt;0,1,0)</f>
        <v>0</v>
      </c>
      <c r="Q51" s="0" t="n">
        <f aca="false">N51*$S$20</f>
        <v>-0.0596518518518518</v>
      </c>
    </row>
    <row r="52" customFormat="false" ht="12.8" hidden="false" customHeight="false" outlineLevel="0" collapsed="false">
      <c r="D52" s="5"/>
      <c r="K52" s="0" t="n">
        <v>31</v>
      </c>
      <c r="L52" s="0" t="n">
        <v>0.3</v>
      </c>
      <c r="M52" s="7" t="n">
        <f aca="false">$S$20/B35*C35</f>
        <v>-0.48</v>
      </c>
      <c r="N52" s="5" t="n">
        <f aca="false">M52/L52-$B$1</f>
        <v>-5.39</v>
      </c>
      <c r="O52" s="0" t="n">
        <f aca="false">IF(M52&gt;0,1,0)</f>
        <v>0</v>
      </c>
      <c r="P52" s="0" t="n">
        <f aca="false">IF(M52&lt;0,1,0)</f>
        <v>1</v>
      </c>
      <c r="Q52" s="0" t="n">
        <f aca="false">N52*$S$20</f>
        <v>-0.1078</v>
      </c>
    </row>
    <row r="53" customFormat="false" ht="12.8" hidden="false" customHeight="false" outlineLevel="0" collapsed="false">
      <c r="D53" s="5"/>
      <c r="K53" s="0" t="n">
        <v>32</v>
      </c>
      <c r="L53" s="0" t="n">
        <v>1.2</v>
      </c>
      <c r="M53" s="7" t="n">
        <f aca="false">$S$20/B36*C36</f>
        <v>0.25</v>
      </c>
      <c r="N53" s="5" t="n">
        <f aca="false">M53/L53-$B$1</f>
        <v>-3.58166666666667</v>
      </c>
      <c r="O53" s="0" t="n">
        <f aca="false">IF(M53&gt;0,1,0)</f>
        <v>1</v>
      </c>
      <c r="P53" s="0" t="n">
        <f aca="false">IF(M53&lt;0,1,0)</f>
        <v>0</v>
      </c>
      <c r="Q53" s="0" t="n">
        <f aca="false">N53*$S$20</f>
        <v>-0.0716333333333333</v>
      </c>
    </row>
    <row r="54" customFormat="false" ht="12.8" hidden="false" customHeight="false" outlineLevel="0" collapsed="false">
      <c r="D54" s="5"/>
      <c r="L54" s="0" t="n">
        <v>1.4</v>
      </c>
      <c r="M54" s="7" t="n">
        <f aca="false">$S$20/B37*C37</f>
        <v>-0.55</v>
      </c>
      <c r="N54" s="5" t="n">
        <f aca="false">M54/L54-$B$1</f>
        <v>-4.18285714285714</v>
      </c>
      <c r="O54" s="0" t="n">
        <f aca="false">IF(M54&gt;0,1,0)</f>
        <v>0</v>
      </c>
      <c r="P54" s="0" t="n">
        <f aca="false">IF(M54&lt;0,1,0)</f>
        <v>1</v>
      </c>
      <c r="Q54" s="0" t="n">
        <f aca="false">N54*$S$20</f>
        <v>-0.0836571428571429</v>
      </c>
    </row>
    <row r="55" customFormat="false" ht="12.8" hidden="false" customHeight="false" outlineLevel="0" collapsed="false">
      <c r="D55" s="5"/>
      <c r="L55" s="0" t="n">
        <v>0.3</v>
      </c>
      <c r="M55" s="7" t="n">
        <f aca="false">$S$20/B38*C38</f>
        <v>0.54</v>
      </c>
      <c r="N55" s="5" t="n">
        <f aca="false">M55/L55-$B$1</f>
        <v>-1.99</v>
      </c>
      <c r="O55" s="0" t="n">
        <f aca="false">IF(M55&gt;0,1,0)</f>
        <v>1</v>
      </c>
      <c r="P55" s="0" t="n">
        <f aca="false">IF(M55&lt;0,1,0)</f>
        <v>0</v>
      </c>
      <c r="Q55" s="0" t="n">
        <f aca="false">N55*$S$20</f>
        <v>-0.0398</v>
      </c>
    </row>
    <row r="56" customFormat="false" ht="12.8" hidden="false" customHeight="false" outlineLevel="0" collapsed="false">
      <c r="D56" s="5"/>
      <c r="L56" s="0" t="n">
        <v>1.4</v>
      </c>
      <c r="M56" s="7" t="n">
        <f aca="false">$S$20/B39*C39</f>
        <v>-0.595714285714286</v>
      </c>
      <c r="N56" s="5" t="n">
        <f aca="false">M56/L56-$B$1</f>
        <v>-4.21551020408163</v>
      </c>
      <c r="O56" s="0" t="n">
        <f aca="false">IF(M56&gt;0,1,0)</f>
        <v>0</v>
      </c>
      <c r="P56" s="0" t="n">
        <f aca="false">IF(M56&lt;0,1,0)</f>
        <v>1</v>
      </c>
      <c r="Q56" s="0" t="n">
        <f aca="false">N56*$S$20</f>
        <v>-0.0843102040816327</v>
      </c>
    </row>
    <row r="57" customFormat="false" ht="12.8" hidden="false" customHeight="false" outlineLevel="0" collapsed="false">
      <c r="D57" s="5"/>
      <c r="N57" s="5"/>
    </row>
    <row r="58" customFormat="false" ht="12.8" hidden="false" customHeight="false" outlineLevel="0" collapsed="false">
      <c r="D58" s="5"/>
    </row>
    <row r="59" customFormat="false" ht="12.8" hidden="false" customHeight="false" outlineLevel="0" collapsed="false">
      <c r="D59" s="5"/>
    </row>
    <row r="60" customFormat="false" ht="12.8" hidden="false" customHeight="false" outlineLevel="0" collapsed="false">
      <c r="D60" s="5"/>
    </row>
    <row r="61" customFormat="false" ht="12.8" hidden="false" customHeight="false" outlineLevel="0" collapsed="false">
      <c r="D61" s="5"/>
    </row>
    <row r="62" customFormat="false" ht="12.8" hidden="false" customHeight="false" outlineLevel="0" collapsed="false">
      <c r="D62" s="5"/>
    </row>
    <row r="63" customFormat="false" ht="12.8" hidden="false" customHeight="false" outlineLevel="0" collapsed="false">
      <c r="D63" s="5"/>
    </row>
    <row r="64" customFormat="false" ht="12.8" hidden="false" customHeight="false" outlineLevel="0" collapsed="false">
      <c r="D64" s="5"/>
    </row>
    <row r="65" customFormat="false" ht="12.8" hidden="false" customHeight="false" outlineLevel="0" collapsed="false">
      <c r="D65" s="5"/>
    </row>
    <row r="66" customFormat="false" ht="12.8" hidden="false" customHeight="false" outlineLevel="0" collapsed="false">
      <c r="D66" s="5"/>
    </row>
    <row r="67" customFormat="false" ht="12.8" hidden="false" customHeight="false" outlineLevel="0" collapsed="false">
      <c r="D67" s="5"/>
    </row>
    <row r="68" customFormat="false" ht="12.8" hidden="false" customHeight="false" outlineLevel="0" collapsed="false">
      <c r="D68" s="5"/>
    </row>
    <row r="69" customFormat="false" ht="12.8" hidden="false" customHeight="false" outlineLevel="0" collapsed="false">
      <c r="D69" s="5"/>
    </row>
    <row r="70" customFormat="false" ht="12.8" hidden="false" customHeight="false" outlineLevel="0" collapsed="false">
      <c r="D70" s="5"/>
    </row>
    <row r="71" customFormat="false" ht="12.8" hidden="false" customHeight="false" outlineLevel="0" collapsed="false">
      <c r="D71" s="5"/>
    </row>
    <row r="72" customFormat="false" ht="12.8" hidden="false" customHeight="false" outlineLevel="0" collapsed="false">
      <c r="D72" s="5"/>
    </row>
    <row r="73" customFormat="false" ht="12.8" hidden="false" customHeight="false" outlineLevel="0" collapsed="false">
      <c r="D73" s="5"/>
    </row>
    <row r="74" customFormat="false" ht="12.8" hidden="false" customHeight="false" outlineLevel="0" collapsed="false">
      <c r="D74" s="5"/>
    </row>
    <row r="75" customFormat="false" ht="12.8" hidden="false" customHeight="false" outlineLevel="0" collapsed="false">
      <c r="D75" s="5"/>
    </row>
    <row r="76" customFormat="false" ht="12.8" hidden="false" customHeight="false" outlineLevel="0" collapsed="false">
      <c r="D76" s="5"/>
    </row>
    <row r="77" customFormat="false" ht="12.8" hidden="false" customHeight="false" outlineLevel="0" collapsed="false">
      <c r="D77" s="5"/>
    </row>
    <row r="78" customFormat="false" ht="12.8" hidden="false" customHeight="false" outlineLevel="0" collapsed="false">
      <c r="D78" s="5"/>
    </row>
    <row r="79" customFormat="false" ht="12.8" hidden="false" customHeight="false" outlineLevel="0" collapsed="false">
      <c r="D79" s="5"/>
    </row>
    <row r="80" customFormat="false" ht="12.8" hidden="false" customHeight="false" outlineLevel="0" collapsed="false">
      <c r="D80" s="5"/>
    </row>
    <row r="81" customFormat="false" ht="12.8" hidden="false" customHeight="false" outlineLevel="0" collapsed="false">
      <c r="D81" s="5"/>
    </row>
    <row r="82" customFormat="false" ht="12.8" hidden="false" customHeight="false" outlineLevel="0" collapsed="false">
      <c r="D82" s="5"/>
    </row>
    <row r="83" customFormat="false" ht="12.8" hidden="false" customHeight="false" outlineLevel="0" collapsed="false">
      <c r="D83" s="5"/>
    </row>
    <row r="84" customFormat="false" ht="12.8" hidden="false" customHeight="false" outlineLevel="0" collapsed="false">
      <c r="D84" s="5"/>
    </row>
    <row r="85" customFormat="false" ht="12.8" hidden="false" customHeight="false" outlineLevel="0" collapsed="false">
      <c r="D85" s="5"/>
    </row>
    <row r="86" customFormat="false" ht="12.8" hidden="false" customHeight="false" outlineLevel="0" collapsed="false">
      <c r="D86" s="5"/>
    </row>
    <row r="87" customFormat="false" ht="12.8" hidden="false" customHeight="false" outlineLevel="0" collapsed="false">
      <c r="D87" s="5"/>
    </row>
    <row r="88" customFormat="false" ht="12.8" hidden="false" customHeight="false" outlineLevel="0" collapsed="false">
      <c r="D88" s="5"/>
    </row>
    <row r="89" customFormat="false" ht="12.8" hidden="false" customHeight="false" outlineLevel="0" collapsed="false">
      <c r="D89" s="5"/>
    </row>
    <row r="90" customFormat="false" ht="12.8" hidden="false" customHeight="false" outlineLevel="0" collapsed="false">
      <c r="D90" s="5"/>
    </row>
    <row r="91" customFormat="false" ht="12.8" hidden="false" customHeight="false" outlineLevel="0" collapsed="false">
      <c r="D91" s="5"/>
    </row>
    <row r="92" customFormat="false" ht="12.8" hidden="false" customHeight="false" outlineLevel="0" collapsed="false">
      <c r="D92" s="5"/>
    </row>
    <row r="93" customFormat="false" ht="12.8" hidden="false" customHeight="false" outlineLevel="0" collapsed="false">
      <c r="D93" s="5"/>
    </row>
    <row r="94" customFormat="false" ht="12.8" hidden="false" customHeight="false" outlineLevel="0" collapsed="false">
      <c r="D94" s="5"/>
    </row>
    <row r="95" customFormat="false" ht="12.8" hidden="false" customHeight="false" outlineLevel="0" collapsed="false">
      <c r="D95" s="5"/>
    </row>
    <row r="96" customFormat="false" ht="12.8" hidden="false" customHeight="false" outlineLevel="0" collapsed="false">
      <c r="D96" s="5"/>
    </row>
    <row r="97" customFormat="false" ht="12.8" hidden="false" customHeight="false" outlineLevel="0" collapsed="false">
      <c r="D97" s="5"/>
    </row>
    <row r="98" customFormat="false" ht="12.8" hidden="false" customHeight="false" outlineLevel="0" collapsed="false">
      <c r="D98" s="5"/>
    </row>
    <row r="99" customFormat="false" ht="12.8" hidden="false" customHeight="false" outlineLevel="0" collapsed="false">
      <c r="D99" s="5"/>
    </row>
    <row r="100" customFormat="false" ht="12.8" hidden="false" customHeight="false" outlineLevel="0" collapsed="false">
      <c r="D100" s="5"/>
    </row>
    <row r="101" customFormat="false" ht="12.8" hidden="false" customHeight="false" outlineLevel="0" collapsed="false">
      <c r="D101" s="5"/>
    </row>
    <row r="102" customFormat="false" ht="12.8" hidden="false" customHeight="false" outlineLevel="0" collapsed="false">
      <c r="D102" s="5"/>
    </row>
    <row r="103" customFormat="false" ht="12.8" hidden="false" customHeight="false" outlineLevel="0" collapsed="false">
      <c r="D103" s="5"/>
    </row>
    <row r="104" customFormat="false" ht="12.8" hidden="false" customHeight="false" outlineLevel="0" collapsed="false">
      <c r="D104" s="5"/>
    </row>
    <row r="105" customFormat="false" ht="12.8" hidden="false" customHeight="false" outlineLevel="0" collapsed="false">
      <c r="D105" s="5"/>
    </row>
    <row r="106" customFormat="false" ht="12.8" hidden="false" customHeight="false" outlineLevel="0" collapsed="false">
      <c r="D106" s="5"/>
    </row>
    <row r="107" customFormat="false" ht="12.8" hidden="false" customHeight="false" outlineLevel="0" collapsed="false">
      <c r="D10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n">
        <v>0</v>
      </c>
    </row>
    <row r="2" customFormat="false" ht="12.8" hidden="false" customHeight="false" outlineLevel="0" collapsed="false">
      <c r="A2" s="0" t="s">
        <v>50</v>
      </c>
      <c r="B2" s="0" t="n">
        <v>100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n">
        <v>1</v>
      </c>
      <c r="B4" s="0" t="n">
        <v>0.01</v>
      </c>
      <c r="C4" s="0" t="n">
        <v>-0.35</v>
      </c>
      <c r="D4" s="5" t="n">
        <f aca="false">C4/B4-$B$1</f>
        <v>-35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-0.35</v>
      </c>
      <c r="K4" s="0" t="n">
        <f aca="false">SUM(F4:F117)</f>
        <v>8</v>
      </c>
      <c r="L4" s="0" t="n">
        <f aca="false">SUM(E4:E107)</f>
        <v>19</v>
      </c>
      <c r="M4" s="0" t="n">
        <f aca="false">L4/(L4+K4)</f>
        <v>0.703703703703704</v>
      </c>
      <c r="N4" s="0" t="n">
        <f aca="false">SUMIF(E4:E210,1,D4:D210)/L4</f>
        <v>203.631578947368</v>
      </c>
      <c r="O4" s="0" t="n">
        <f aca="false">ABS(SUMIF(F4:F208,1,D4:D208)/K4)</f>
        <v>255.125</v>
      </c>
      <c r="P4" s="0" t="n">
        <f aca="false">SUM(G4:G58)</f>
        <v>19.5</v>
      </c>
      <c r="Q4" s="0" t="n">
        <f aca="false">B2+P4</f>
        <v>119.5</v>
      </c>
    </row>
    <row r="5" customFormat="false" ht="12.8" hidden="false" customHeight="false" outlineLevel="0" collapsed="false">
      <c r="A5" s="0" t="n">
        <v>2</v>
      </c>
      <c r="B5" s="0" t="n">
        <v>0.01</v>
      </c>
      <c r="C5" s="0" t="n">
        <v>3.27</v>
      </c>
      <c r="D5" s="5" t="n">
        <f aca="false">C5/B5-$B$1</f>
        <v>327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3.27</v>
      </c>
    </row>
    <row r="6" customFormat="false" ht="12.8" hidden="false" customHeight="false" outlineLevel="0" collapsed="false">
      <c r="A6" s="0" t="n">
        <v>3</v>
      </c>
      <c r="B6" s="0" t="n">
        <v>0.01</v>
      </c>
      <c r="C6" s="0" t="n">
        <v>-3.07</v>
      </c>
      <c r="D6" s="5" t="n">
        <f aca="false">C6/B6-$B$1</f>
        <v>-307</v>
      </c>
      <c r="E6" s="0" t="n">
        <f aca="false">IF(C6&gt;0,1,0)</f>
        <v>0</v>
      </c>
      <c r="F6" s="0" t="n">
        <f aca="false">IF(C6&lt;0,1,0)</f>
        <v>1</v>
      </c>
      <c r="G6" s="0" t="n">
        <f aca="false">D6*B6</f>
        <v>-3.07</v>
      </c>
    </row>
    <row r="7" customFormat="false" ht="12.8" hidden="false" customHeight="false" outlineLevel="0" collapsed="false">
      <c r="A7" s="0" t="n">
        <v>4</v>
      </c>
      <c r="B7" s="0" t="n">
        <v>0.01</v>
      </c>
      <c r="C7" s="0" t="n">
        <v>-4.17</v>
      </c>
      <c r="D7" s="5" t="n">
        <f aca="false">C7/B7-$B$1</f>
        <v>-417</v>
      </c>
      <c r="E7" s="0" t="n">
        <f aca="false">IF(C7&gt;0,1,0)</f>
        <v>0</v>
      </c>
      <c r="F7" s="0" t="n">
        <f aca="false">IF(C7&lt;0,1,0)</f>
        <v>1</v>
      </c>
      <c r="G7" s="0" t="n">
        <f aca="false">D7*B7</f>
        <v>-4.17</v>
      </c>
    </row>
    <row r="8" customFormat="false" ht="12.8" hidden="false" customHeight="false" outlineLevel="0" collapsed="false">
      <c r="A8" s="0" t="n">
        <v>5</v>
      </c>
      <c r="B8" s="0" t="n">
        <v>0.02</v>
      </c>
      <c r="C8" s="0" t="n">
        <v>2.44</v>
      </c>
      <c r="D8" s="5" t="n">
        <f aca="false">C8/B8-$B$1</f>
        <v>122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2.44</v>
      </c>
      <c r="K8" s="0" t="s">
        <v>47</v>
      </c>
      <c r="L8" s="0" t="s">
        <v>48</v>
      </c>
      <c r="M8" s="0" t="s">
        <v>49</v>
      </c>
    </row>
    <row r="9" customFormat="false" ht="12.8" hidden="false" customHeight="false" outlineLevel="0" collapsed="false">
      <c r="A9" s="0" t="n">
        <v>6</v>
      </c>
      <c r="B9" s="0" t="n">
        <v>0.01</v>
      </c>
      <c r="C9" s="0" t="n">
        <v>0.28</v>
      </c>
      <c r="D9" s="5" t="n">
        <f aca="false">C9/B9-$B$1</f>
        <v>28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0.28</v>
      </c>
      <c r="K9" s="0" t="n">
        <f aca="false">STDEV(G4:G107)</f>
        <v>2.63834495518765</v>
      </c>
      <c r="L9" s="0" t="n">
        <f aca="false">AVERAGE(G4:G107)</f>
        <v>0.722222222222222</v>
      </c>
      <c r="M9" s="0" t="n">
        <f aca="false">L9/K9</f>
        <v>0.273740634560372</v>
      </c>
    </row>
    <row r="10" customFormat="false" ht="12.8" hidden="false" customHeight="false" outlineLevel="0" collapsed="false">
      <c r="A10" s="0" t="n">
        <v>7</v>
      </c>
      <c r="B10" s="0" t="n">
        <v>0.01</v>
      </c>
      <c r="C10" s="0" t="n">
        <v>-0.58</v>
      </c>
      <c r="D10" s="5" t="n">
        <f aca="false">C10/B10-$B$1</f>
        <v>-58</v>
      </c>
      <c r="E10" s="0" t="n">
        <f aca="false">IF(C10&gt;0,1,0)</f>
        <v>0</v>
      </c>
      <c r="F10" s="0" t="n">
        <f aca="false">IF(C10&lt;0,1,0)</f>
        <v>1</v>
      </c>
      <c r="G10" s="0" t="n">
        <f aca="false">D10*B10</f>
        <v>-0.58</v>
      </c>
    </row>
    <row r="11" customFormat="false" ht="12.8" hidden="false" customHeight="false" outlineLevel="0" collapsed="false">
      <c r="A11" s="0" t="n">
        <v>8</v>
      </c>
      <c r="B11" s="0" t="n">
        <v>0.01</v>
      </c>
      <c r="C11" s="0" t="n">
        <v>0.6</v>
      </c>
      <c r="D11" s="5" t="n">
        <f aca="false">C11/B11-$B$1</f>
        <v>60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0.6</v>
      </c>
    </row>
    <row r="12" customFormat="false" ht="12.8" hidden="false" customHeight="false" outlineLevel="0" collapsed="false">
      <c r="A12" s="0" t="n">
        <v>9</v>
      </c>
      <c r="B12" s="0" t="n">
        <v>0.01</v>
      </c>
      <c r="C12" s="0" t="n">
        <v>0.23</v>
      </c>
      <c r="D12" s="5" t="n">
        <f aca="false">C12/B12-$B$1</f>
        <v>23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0.23</v>
      </c>
    </row>
    <row r="13" customFormat="false" ht="12.8" hidden="false" customHeight="false" outlineLevel="0" collapsed="false">
      <c r="A13" s="0" t="n">
        <v>10</v>
      </c>
      <c r="B13" s="0" t="n">
        <v>0.01</v>
      </c>
      <c r="C13" s="0" t="n">
        <v>-3.28</v>
      </c>
      <c r="D13" s="5" t="n">
        <f aca="false">C13/B13-$B$1</f>
        <v>-328</v>
      </c>
      <c r="E13" s="0" t="n">
        <f aca="false">IF(C13&gt;0,1,0)</f>
        <v>0</v>
      </c>
      <c r="F13" s="0" t="n">
        <f aca="false">IF(C13&lt;0,1,0)</f>
        <v>1</v>
      </c>
      <c r="G13" s="0" t="n">
        <f aca="false">D13*B13</f>
        <v>-3.28</v>
      </c>
    </row>
    <row r="14" customFormat="false" ht="12.8" hidden="false" customHeight="false" outlineLevel="0" collapsed="false">
      <c r="A14" s="0" t="n">
        <v>11</v>
      </c>
      <c r="B14" s="0" t="n">
        <v>0.01</v>
      </c>
      <c r="C14" s="0" t="n">
        <v>4.82</v>
      </c>
      <c r="D14" s="5" t="n">
        <f aca="false">C14/B14-$B$1</f>
        <v>482</v>
      </c>
      <c r="E14" s="0" t="n">
        <f aca="false">IF(C14&gt;0,1,0)</f>
        <v>1</v>
      </c>
      <c r="F14" s="0" t="n">
        <f aca="false">IF(C14&lt;0,1,0)</f>
        <v>0</v>
      </c>
      <c r="G14" s="0" t="n">
        <f aca="false">D14*B14</f>
        <v>4.82</v>
      </c>
    </row>
    <row r="15" customFormat="false" ht="12.8" hidden="false" customHeight="false" outlineLevel="0" collapsed="false">
      <c r="A15" s="0" t="n">
        <v>12</v>
      </c>
      <c r="B15" s="0" t="n">
        <v>0.01</v>
      </c>
      <c r="C15" s="0" t="n">
        <v>3</v>
      </c>
      <c r="D15" s="5" t="n">
        <f aca="false">C15/B15-$B$1</f>
        <v>300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3</v>
      </c>
    </row>
    <row r="16" customFormat="false" ht="12.8" hidden="false" customHeight="false" outlineLevel="0" collapsed="false">
      <c r="A16" s="0" t="n">
        <v>13</v>
      </c>
      <c r="B16" s="0" t="n">
        <v>0.01</v>
      </c>
      <c r="C16" s="0" t="n">
        <v>-2.28</v>
      </c>
      <c r="D16" s="5" t="n">
        <f aca="false">C16/B16-$B$1</f>
        <v>-228</v>
      </c>
      <c r="E16" s="0" t="n">
        <f aca="false">IF(C16&gt;0,1,0)</f>
        <v>0</v>
      </c>
      <c r="F16" s="0" t="n">
        <f aca="false">IF(C16&lt;0,1,0)</f>
        <v>1</v>
      </c>
      <c r="G16" s="0" t="n">
        <f aca="false">D16*B16</f>
        <v>-2.28</v>
      </c>
    </row>
    <row r="17" customFormat="false" ht="12.8" hidden="false" customHeight="false" outlineLevel="0" collapsed="false">
      <c r="A17" s="0" t="n">
        <v>14</v>
      </c>
      <c r="B17" s="0" t="n">
        <v>0.01</v>
      </c>
      <c r="C17" s="0" t="n">
        <v>-4.63</v>
      </c>
      <c r="D17" s="5" t="n">
        <f aca="false">C17/B17-$B$1</f>
        <v>-463</v>
      </c>
      <c r="E17" s="0" t="n">
        <f aca="false">IF(C17&gt;0,1,0)</f>
        <v>0</v>
      </c>
      <c r="F17" s="0" t="n">
        <f aca="false">IF(C17&lt;0,1,0)</f>
        <v>1</v>
      </c>
      <c r="G17" s="0" t="n">
        <f aca="false">D17*B17</f>
        <v>-4.63</v>
      </c>
    </row>
    <row r="18" customFormat="false" ht="12.8" hidden="false" customHeight="false" outlineLevel="0" collapsed="false">
      <c r="A18" s="0" t="n">
        <v>15</v>
      </c>
      <c r="B18" s="0" t="n">
        <v>0.01</v>
      </c>
      <c r="C18" s="0" t="n">
        <v>3.44</v>
      </c>
      <c r="D18" s="5" t="n">
        <f aca="false">C18/B18-$B$1</f>
        <v>344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3.44</v>
      </c>
    </row>
    <row r="19" customFormat="false" ht="12.8" hidden="false" customHeight="false" outlineLevel="0" collapsed="false">
      <c r="A19" s="0" t="n">
        <v>16</v>
      </c>
      <c r="B19" s="0" t="n">
        <v>0.01</v>
      </c>
      <c r="C19" s="0" t="n">
        <v>1.5</v>
      </c>
      <c r="D19" s="5" t="n">
        <f aca="false">C19/B19-$B$1</f>
        <v>150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1.5</v>
      </c>
    </row>
    <row r="20" customFormat="false" ht="12.8" hidden="false" customHeight="false" outlineLevel="0" collapsed="false">
      <c r="A20" s="0" t="n">
        <v>17</v>
      </c>
      <c r="B20" s="0" t="n">
        <v>0.01</v>
      </c>
      <c r="C20" s="0" t="n">
        <v>2.51</v>
      </c>
      <c r="D20" s="5" t="n">
        <f aca="false">C20/B20-$B$1</f>
        <v>251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2.51</v>
      </c>
    </row>
    <row r="21" customFormat="false" ht="12.8" hidden="false" customHeight="false" outlineLevel="0" collapsed="false">
      <c r="A21" s="0" t="n">
        <v>18</v>
      </c>
      <c r="B21" s="0" t="n">
        <v>0.01</v>
      </c>
      <c r="C21" s="0" t="n">
        <v>2.54</v>
      </c>
      <c r="D21" s="5" t="n">
        <f aca="false">C21/B21-$B$1</f>
        <v>254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2.54</v>
      </c>
    </row>
    <row r="22" customFormat="false" ht="12.8" hidden="false" customHeight="false" outlineLevel="0" collapsed="false">
      <c r="A22" s="0" t="n">
        <v>19</v>
      </c>
      <c r="B22" s="0" t="n">
        <v>0.01</v>
      </c>
      <c r="C22" s="0" t="n">
        <v>1.78</v>
      </c>
      <c r="D22" s="5" t="n">
        <f aca="false">C22/B22-$B$1</f>
        <v>178</v>
      </c>
      <c r="E22" s="0" t="n">
        <f aca="false">IF(C22&gt;0,1,0)</f>
        <v>1</v>
      </c>
      <c r="F22" s="0" t="n">
        <f aca="false">IF(C22&lt;0,1,0)</f>
        <v>0</v>
      </c>
      <c r="G22" s="0" t="n">
        <f aca="false">D22*B22</f>
        <v>1.78</v>
      </c>
    </row>
    <row r="23" customFormat="false" ht="12.8" hidden="false" customHeight="false" outlineLevel="0" collapsed="false">
      <c r="A23" s="0" t="n">
        <v>20</v>
      </c>
      <c r="B23" s="0" t="n">
        <v>0.01</v>
      </c>
      <c r="C23" s="0" t="n">
        <v>2</v>
      </c>
      <c r="D23" s="5" t="n">
        <f aca="false">C23/B23-$B$1</f>
        <v>200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2</v>
      </c>
    </row>
    <row r="24" customFormat="false" ht="12.8" hidden="false" customHeight="false" outlineLevel="0" collapsed="false">
      <c r="A24" s="0" t="n">
        <v>21</v>
      </c>
      <c r="B24" s="0" t="n">
        <v>0.01</v>
      </c>
      <c r="C24" s="0" t="n">
        <v>5.73</v>
      </c>
      <c r="D24" s="5" t="n">
        <f aca="false">C24/B24-$B$1</f>
        <v>573</v>
      </c>
      <c r="E24" s="0" t="n">
        <f aca="false">IF(C24&gt;0,1,0)</f>
        <v>1</v>
      </c>
      <c r="F24" s="0" t="n">
        <f aca="false">IF(C24&lt;0,1,0)</f>
        <v>0</v>
      </c>
      <c r="G24" s="0" t="n">
        <f aca="false">D24*B24</f>
        <v>5.73</v>
      </c>
    </row>
    <row r="25" customFormat="false" ht="12.8" hidden="false" customHeight="false" outlineLevel="0" collapsed="false">
      <c r="A25" s="0" t="n">
        <v>22</v>
      </c>
      <c r="B25" s="0" t="n">
        <v>0.01</v>
      </c>
      <c r="C25" s="0" t="n">
        <v>0.38</v>
      </c>
      <c r="D25" s="5" t="n">
        <f aca="false">C25/B25-$B$1</f>
        <v>38</v>
      </c>
      <c r="E25" s="0" t="n">
        <f aca="false">IF(C25&gt;0,1,0)</f>
        <v>1</v>
      </c>
      <c r="F25" s="0" t="n">
        <f aca="false">IF(C25&lt;0,1,0)</f>
        <v>0</v>
      </c>
      <c r="G25" s="0" t="n">
        <f aca="false">D25*B25</f>
        <v>0.38</v>
      </c>
    </row>
    <row r="26" customFormat="false" ht="12.8" hidden="false" customHeight="false" outlineLevel="0" collapsed="false">
      <c r="A26" s="0" t="n">
        <v>23</v>
      </c>
      <c r="B26" s="0" t="n">
        <v>0.01</v>
      </c>
      <c r="C26" s="0" t="n">
        <v>1.48</v>
      </c>
      <c r="D26" s="5" t="n">
        <f aca="false">C26/B26-$B$1</f>
        <v>148</v>
      </c>
      <c r="E26" s="0" t="n">
        <f aca="false">IF(C26&gt;0,1,0)</f>
        <v>1</v>
      </c>
      <c r="F26" s="0" t="n">
        <f aca="false">IF(C26&lt;0,1,0)</f>
        <v>0</v>
      </c>
      <c r="G26" s="0" t="n">
        <f aca="false">D26*B26</f>
        <v>1.48</v>
      </c>
    </row>
    <row r="27" customFormat="false" ht="12.8" hidden="false" customHeight="false" outlineLevel="0" collapsed="false">
      <c r="A27" s="0" t="n">
        <v>24</v>
      </c>
      <c r="B27" s="0" t="n">
        <v>0.01</v>
      </c>
      <c r="C27" s="0" t="n">
        <v>1.44</v>
      </c>
      <c r="D27" s="5" t="n">
        <f aca="false">C27/B27-$B$1</f>
        <v>144</v>
      </c>
      <c r="E27" s="0" t="n">
        <f aca="false">IF(C27&gt;0,1,0)</f>
        <v>1</v>
      </c>
      <c r="F27" s="0" t="n">
        <f aca="false">IF(C27&lt;0,1,0)</f>
        <v>0</v>
      </c>
      <c r="G27" s="0" t="n">
        <f aca="false">D27*B27</f>
        <v>1.44</v>
      </c>
    </row>
    <row r="28" customFormat="false" ht="12.8" hidden="false" customHeight="false" outlineLevel="0" collapsed="false">
      <c r="A28" s="0" t="n">
        <v>25</v>
      </c>
      <c r="B28" s="0" t="n">
        <v>0.01</v>
      </c>
      <c r="C28" s="0" t="n">
        <v>2.36</v>
      </c>
      <c r="D28" s="5" t="n">
        <f aca="false">C28/B28-$B$1</f>
        <v>236</v>
      </c>
      <c r="E28" s="0" t="n">
        <f aca="false">IF(C28&gt;0,1,0)</f>
        <v>1</v>
      </c>
      <c r="F28" s="0" t="n">
        <f aca="false">IF(C28&lt;0,1,0)</f>
        <v>0</v>
      </c>
      <c r="G28" s="0" t="n">
        <f aca="false">D28*B28</f>
        <v>2.36</v>
      </c>
    </row>
    <row r="29" customFormat="false" ht="12.8" hidden="false" customHeight="false" outlineLevel="0" collapsed="false">
      <c r="A29" s="0" t="n">
        <v>26</v>
      </c>
      <c r="B29" s="0" t="n">
        <v>0.01</v>
      </c>
      <c r="C29" s="0" t="n">
        <v>0.11</v>
      </c>
      <c r="D29" s="5" t="n">
        <f aca="false">C29/B29-$B$1</f>
        <v>11</v>
      </c>
      <c r="E29" s="0" t="n">
        <f aca="false">IF(C29&gt;0,1,0)</f>
        <v>1</v>
      </c>
      <c r="F29" s="0" t="n">
        <f aca="false">IF(C29&lt;0,1,0)</f>
        <v>0</v>
      </c>
      <c r="G29" s="0" t="n">
        <f aca="false">D29*B29</f>
        <v>0.11</v>
      </c>
    </row>
    <row r="30" customFormat="false" ht="12.8" hidden="false" customHeight="false" outlineLevel="0" collapsed="false">
      <c r="A30" s="0" t="n">
        <v>27</v>
      </c>
      <c r="B30" s="0" t="n">
        <v>0.01</v>
      </c>
      <c r="C30" s="0" t="n">
        <v>-2.05</v>
      </c>
      <c r="D30" s="5" t="n">
        <f aca="false">C30/B30-$B$1</f>
        <v>-205</v>
      </c>
      <c r="E30" s="0" t="n">
        <f aca="false">IF(C30&gt;0,1,0)</f>
        <v>0</v>
      </c>
      <c r="F30" s="0" t="n">
        <f aca="false">IF(C30&lt;0,1,0)</f>
        <v>1</v>
      </c>
      <c r="G30" s="0" t="n">
        <f aca="false">D30*B30</f>
        <v>-2.05</v>
      </c>
    </row>
    <row r="31" customFormat="false" ht="12.8" hidden="false" customHeight="false" outlineLevel="0" collapsed="false">
      <c r="D31" s="5"/>
    </row>
    <row r="32" customFormat="false" ht="12.8" hidden="false" customHeight="false" outlineLevel="0" collapsed="false">
      <c r="D32" s="5"/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  <row r="36" customFormat="false" ht="12.8" hidden="false" customHeight="false" outlineLevel="0" collapsed="false">
      <c r="D36" s="5"/>
    </row>
    <row r="37" customFormat="false" ht="12.8" hidden="false" customHeight="false" outlineLevel="0" collapsed="false">
      <c r="D37" s="5"/>
    </row>
    <row r="38" customFormat="false" ht="12.8" hidden="false" customHeight="false" outlineLevel="0" collapsed="false">
      <c r="D38" s="5"/>
    </row>
    <row r="39" customFormat="false" ht="12.8" hidden="false" customHeight="false" outlineLevel="0" collapsed="false">
      <c r="D39" s="5"/>
    </row>
    <row r="40" customFormat="false" ht="12.8" hidden="false" customHeight="false" outlineLevel="0" collapsed="false">
      <c r="D40" s="5"/>
    </row>
    <row r="41" customFormat="false" ht="12.8" hidden="false" customHeight="false" outlineLevel="0" collapsed="false">
      <c r="D41" s="5"/>
    </row>
    <row r="42" customFormat="false" ht="12.8" hidden="false" customHeight="false" outlineLevel="0" collapsed="false">
      <c r="D42" s="5"/>
    </row>
    <row r="43" customFormat="false" ht="12.8" hidden="false" customHeight="false" outlineLevel="0" collapsed="false">
      <c r="D43" s="5"/>
    </row>
    <row r="44" customFormat="false" ht="12.8" hidden="false" customHeight="false" outlineLevel="0" collapsed="false">
      <c r="D44" s="5"/>
    </row>
    <row r="45" customFormat="false" ht="12.8" hidden="false" customHeight="false" outlineLevel="0" collapsed="false">
      <c r="D45" s="5"/>
    </row>
    <row r="46" customFormat="false" ht="12.8" hidden="false" customHeight="false" outlineLevel="0" collapsed="false">
      <c r="D46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6"/>
    <col collapsed="false" customWidth="true" hidden="false" outlineLevel="0" max="11" min="11" style="0" width="20.16"/>
    <col collapsed="false" customWidth="true" hidden="false" outlineLevel="0" max="12" min="12" style="0" width="14.56"/>
    <col collapsed="false" customWidth="true" hidden="false" outlineLevel="0" max="16" min="16" style="0" width="14.69"/>
  </cols>
  <sheetData>
    <row r="1" customFormat="false" ht="12.8" hidden="false" customHeight="false" outlineLevel="0" collapsed="false">
      <c r="A1" s="0" t="s">
        <v>34</v>
      </c>
      <c r="B1" s="0" t="n">
        <v>3.79</v>
      </c>
    </row>
    <row r="2" customFormat="false" ht="12.8" hidden="false" customHeight="false" outlineLevel="0" collapsed="false">
      <c r="A2" s="0" t="s">
        <v>50</v>
      </c>
      <c r="B2" s="0" t="n">
        <v>400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s">
        <v>53</v>
      </c>
      <c r="B4" s="6" t="n">
        <v>0.2</v>
      </c>
      <c r="C4" s="7" t="n">
        <f aca="false">-B2*Sheet1!G5/100</f>
        <v>-8</v>
      </c>
      <c r="D4" s="5" t="n">
        <f aca="false">C4/B4-$B$1</f>
        <v>-43.79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-8.758</v>
      </c>
      <c r="K4" s="0" t="n">
        <f aca="false">SUM(F5:F118)</f>
        <v>1</v>
      </c>
      <c r="L4" s="0" t="n">
        <f aca="false">SUM(E5:E108)</f>
        <v>16</v>
      </c>
      <c r="M4" s="0" t="n">
        <f aca="false">L4/(L4+K4)</f>
        <v>0.941176470588235</v>
      </c>
      <c r="N4" s="0" t="n">
        <f aca="false">SUMIF(E5:E211,1,D5:D211)/L4</f>
        <v>16.5225</v>
      </c>
      <c r="O4" s="0" t="n">
        <f aca="false">ABS(SUMIF(F4:F208,1,D4:D208)/K4)</f>
        <v>95.58</v>
      </c>
      <c r="P4" s="0" t="n">
        <f aca="false">SUM(G5:G59)</f>
        <v>212.57</v>
      </c>
      <c r="Q4" s="0" t="n">
        <f aca="false">B2+P4</f>
        <v>612.57</v>
      </c>
      <c r="R4" s="0" t="n">
        <f aca="false">Q4-G4</f>
        <v>621.328</v>
      </c>
    </row>
    <row r="5" customFormat="false" ht="12.8" hidden="false" customHeight="false" outlineLevel="0" collapsed="false">
      <c r="A5" s="0" t="n">
        <v>1</v>
      </c>
      <c r="B5" s="6" t="n">
        <v>1</v>
      </c>
      <c r="C5" s="7" t="n">
        <v>16</v>
      </c>
      <c r="D5" s="5" t="n">
        <f aca="false">C5/B5-$B$1</f>
        <v>12.21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12.21</v>
      </c>
    </row>
    <row r="6" customFormat="false" ht="12.8" hidden="false" customHeight="false" outlineLevel="0" collapsed="false">
      <c r="A6" s="0" t="n">
        <v>2</v>
      </c>
      <c r="B6" s="8" t="n">
        <v>1</v>
      </c>
      <c r="C6" s="9" t="n">
        <v>5</v>
      </c>
      <c r="D6" s="5" t="n">
        <f aca="false">C6/B6-$B$1</f>
        <v>1.21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1.21</v>
      </c>
    </row>
    <row r="7" customFormat="false" ht="12.8" hidden="false" customHeight="false" outlineLevel="0" collapsed="false">
      <c r="A7" s="0" t="n">
        <v>3</v>
      </c>
      <c r="B7" s="6" t="n">
        <v>1</v>
      </c>
      <c r="C7" s="7" t="n">
        <v>19</v>
      </c>
      <c r="D7" s="5" t="n">
        <f aca="false">C7/B7-$B$1</f>
        <v>15.21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15.21</v>
      </c>
    </row>
    <row r="8" customFormat="false" ht="12.8" hidden="false" customHeight="false" outlineLevel="0" collapsed="false">
      <c r="A8" s="0" t="n">
        <v>4</v>
      </c>
      <c r="B8" s="8" t="n">
        <v>1</v>
      </c>
      <c r="C8" s="9" t="n">
        <v>23</v>
      </c>
      <c r="D8" s="5" t="n">
        <f aca="false">C8/B8-$B$1</f>
        <v>19.21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19.21</v>
      </c>
      <c r="K8" s="0" t="s">
        <v>47</v>
      </c>
      <c r="L8" s="0" t="s">
        <v>48</v>
      </c>
      <c r="M8" s="0" t="s">
        <v>49</v>
      </c>
      <c r="O8" s="0" t="s">
        <v>54</v>
      </c>
    </row>
    <row r="9" customFormat="false" ht="12.8" hidden="false" customHeight="false" outlineLevel="0" collapsed="false">
      <c r="A9" s="0" t="n">
        <v>5</v>
      </c>
      <c r="B9" s="6" t="n">
        <v>1</v>
      </c>
      <c r="C9" s="7" t="n">
        <v>10</v>
      </c>
      <c r="D9" s="5" t="n">
        <f aca="false">C9/B9-$B$1</f>
        <v>6.21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6.21</v>
      </c>
      <c r="K9" s="0" t="n">
        <f aca="false">STDEV(G4:G107)</f>
        <v>19.6296468964942</v>
      </c>
      <c r="L9" s="0" t="n">
        <f aca="false">AVERAGE(G4:G107)</f>
        <v>11.3228888888889</v>
      </c>
      <c r="M9" s="0" t="n">
        <f aca="false">L9/K9</f>
        <v>0.576825907699395</v>
      </c>
      <c r="O9" s="0" t="n">
        <f aca="false">AVERAGE(B5:B43)</f>
        <v>1</v>
      </c>
    </row>
    <row r="10" customFormat="false" ht="12.8" hidden="false" customHeight="false" outlineLevel="0" collapsed="false">
      <c r="A10" s="0" t="n">
        <v>6</v>
      </c>
      <c r="B10" s="8" t="n">
        <v>1</v>
      </c>
      <c r="C10" s="9" t="n">
        <v>10</v>
      </c>
      <c r="D10" s="5" t="n">
        <f aca="false">C10/B10-$B$1</f>
        <v>6.21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6.21</v>
      </c>
    </row>
    <row r="11" customFormat="false" ht="12.8" hidden="false" customHeight="false" outlineLevel="0" collapsed="false">
      <c r="A11" s="0" t="n">
        <v>7</v>
      </c>
      <c r="B11" s="6" t="n">
        <v>1</v>
      </c>
      <c r="C11" s="7" t="n">
        <v>18</v>
      </c>
      <c r="D11" s="5" t="n">
        <f aca="false">C11/B11-$B$1</f>
        <v>14.21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14.21</v>
      </c>
    </row>
    <row r="12" customFormat="false" ht="12.8" hidden="false" customHeight="false" outlineLevel="0" collapsed="false">
      <c r="A12" s="0" t="n">
        <v>8</v>
      </c>
      <c r="B12" s="8" t="n">
        <v>1</v>
      </c>
      <c r="C12" s="9" t="n">
        <v>21</v>
      </c>
      <c r="D12" s="5" t="n">
        <f aca="false">C12/B12-$B$1</f>
        <v>17.21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17.21</v>
      </c>
    </row>
    <row r="13" customFormat="false" ht="12.8" hidden="false" customHeight="false" outlineLevel="0" collapsed="false">
      <c r="A13" s="0" t="n">
        <v>9</v>
      </c>
      <c r="B13" s="6" t="n">
        <v>1</v>
      </c>
      <c r="C13" s="7" t="n">
        <v>18</v>
      </c>
      <c r="D13" s="5" t="n">
        <f aca="false">C13/B13-$B$1</f>
        <v>14.21</v>
      </c>
      <c r="E13" s="0" t="n">
        <f aca="false">IF(C13&gt;0,1,0)</f>
        <v>1</v>
      </c>
      <c r="F13" s="0" t="n">
        <f aca="false">IF(C13&lt;0,1,0)</f>
        <v>0</v>
      </c>
      <c r="G13" s="0" t="n">
        <f aca="false">D13*B13</f>
        <v>14.21</v>
      </c>
    </row>
    <row r="14" customFormat="false" ht="12.8" hidden="false" customHeight="false" outlineLevel="0" collapsed="false">
      <c r="A14" s="0" t="n">
        <v>10</v>
      </c>
      <c r="B14" s="0" t="n">
        <v>1</v>
      </c>
      <c r="C14" s="0" t="n">
        <v>-48</v>
      </c>
      <c r="D14" s="5" t="n">
        <f aca="false">C14/B14-$B$1</f>
        <v>-51.79</v>
      </c>
      <c r="E14" s="0" t="n">
        <f aca="false">IF(C14&gt;0,1,0)</f>
        <v>0</v>
      </c>
      <c r="F14" s="0" t="n">
        <f aca="false">IF(C14&lt;0,1,0)</f>
        <v>1</v>
      </c>
      <c r="G14" s="0" t="n">
        <f aca="false">D14*B14</f>
        <v>-51.79</v>
      </c>
    </row>
    <row r="15" customFormat="false" ht="12.8" hidden="false" customHeight="false" outlineLevel="0" collapsed="false">
      <c r="A15" s="0" t="n">
        <v>11</v>
      </c>
      <c r="B15" s="6" t="n">
        <v>1</v>
      </c>
      <c r="C15" s="0" t="n">
        <v>22</v>
      </c>
      <c r="D15" s="5" t="n">
        <f aca="false">C15/B15-$B$1</f>
        <v>18.21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18.21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38</v>
      </c>
      <c r="D16" s="5" t="n">
        <f aca="false">C16/B16-$B$1</f>
        <v>34.21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34.21</v>
      </c>
    </row>
    <row r="17" customFormat="false" ht="12.8" hidden="false" customHeight="false" outlineLevel="0" collapsed="false">
      <c r="A17" s="0" t="n">
        <v>13</v>
      </c>
      <c r="B17" s="6" t="n">
        <v>1</v>
      </c>
      <c r="C17" s="0" t="n">
        <v>25</v>
      </c>
      <c r="D17" s="5" t="n">
        <f aca="false">C17/B17-$B$1</f>
        <v>21.21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21.21</v>
      </c>
    </row>
    <row r="18" customFormat="false" ht="12.8" hidden="false" customHeight="false" outlineLevel="0" collapsed="false">
      <c r="A18" s="0" t="n">
        <v>14</v>
      </c>
      <c r="B18" s="0" t="n">
        <v>1</v>
      </c>
      <c r="C18" s="0" t="n">
        <v>48</v>
      </c>
      <c r="D18" s="5" t="n">
        <f aca="false">C18/B18-$B$1</f>
        <v>44.21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44.21</v>
      </c>
    </row>
    <row r="19" customFormat="false" ht="12.8" hidden="false" customHeight="false" outlineLevel="0" collapsed="false">
      <c r="A19" s="0" t="n">
        <v>15</v>
      </c>
      <c r="B19" s="6" t="n">
        <v>1</v>
      </c>
      <c r="C19" s="0" t="n">
        <v>14</v>
      </c>
      <c r="D19" s="5" t="n">
        <f aca="false">C19/B19-$B$1</f>
        <v>10.21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10.21</v>
      </c>
    </row>
    <row r="20" customFormat="false" ht="12.8" hidden="false" customHeight="false" outlineLevel="0" collapsed="false">
      <c r="A20" s="0" t="n">
        <v>16</v>
      </c>
      <c r="B20" s="0" t="n">
        <v>1</v>
      </c>
      <c r="C20" s="0" t="n">
        <v>12</v>
      </c>
      <c r="D20" s="5" t="n">
        <f aca="false">C20/B20-$B$1</f>
        <v>8.21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8.21</v>
      </c>
    </row>
    <row r="21" customFormat="false" ht="12.8" hidden="false" customHeight="false" outlineLevel="0" collapsed="false">
      <c r="A21" s="0" t="n">
        <v>17</v>
      </c>
      <c r="B21" s="6" t="n">
        <v>1</v>
      </c>
      <c r="C21" s="0" t="n">
        <v>26</v>
      </c>
      <c r="D21" s="5" t="n">
        <f aca="false">C21/B21-$B$1</f>
        <v>22.21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22.21</v>
      </c>
    </row>
    <row r="22" customFormat="false" ht="12.8" hidden="false" customHeight="false" outlineLevel="0" collapsed="false">
      <c r="D22" s="5"/>
    </row>
    <row r="23" customFormat="false" ht="12.8" hidden="false" customHeight="false" outlineLevel="0" collapsed="false">
      <c r="D23" s="5"/>
    </row>
    <row r="24" customFormat="false" ht="12.8" hidden="false" customHeight="false" outlineLevel="0" collapsed="false">
      <c r="D24" s="5"/>
    </row>
    <row r="25" customFormat="false" ht="12.8" hidden="false" customHeight="false" outlineLevel="0" collapsed="false">
      <c r="D25" s="5"/>
    </row>
    <row r="26" customFormat="false" ht="12.8" hidden="false" customHeight="false" outlineLevel="0" collapsed="false">
      <c r="D26" s="5"/>
    </row>
    <row r="27" customFormat="false" ht="12.8" hidden="false" customHeight="false" outlineLevel="0" collapsed="false">
      <c r="D27" s="5"/>
    </row>
    <row r="28" customFormat="false" ht="12.8" hidden="false" customHeight="false" outlineLevel="0" collapsed="false">
      <c r="D28" s="5"/>
    </row>
    <row r="29" customFormat="false" ht="12.8" hidden="false" customHeight="false" outlineLevel="0" collapsed="false">
      <c r="D29" s="5"/>
    </row>
    <row r="30" customFormat="false" ht="12.8" hidden="false" customHeight="false" outlineLevel="0" collapsed="false">
      <c r="D30" s="5"/>
    </row>
    <row r="31" customFormat="false" ht="12.8" hidden="false" customHeight="false" outlineLevel="0" collapsed="false">
      <c r="D31" s="5"/>
    </row>
    <row r="32" customFormat="false" ht="12.8" hidden="false" customHeight="false" outlineLevel="0" collapsed="false">
      <c r="D32" s="5"/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  <row r="36" customFormat="false" ht="12.8" hidden="false" customHeight="false" outlineLevel="0" collapsed="false">
      <c r="D36" s="5"/>
    </row>
    <row r="37" customFormat="false" ht="12.8" hidden="false" customHeight="false" outlineLevel="0" collapsed="false">
      <c r="D37" s="5"/>
    </row>
    <row r="38" customFormat="false" ht="12.8" hidden="false" customHeight="false" outlineLevel="0" collapsed="false">
      <c r="D38" s="5"/>
    </row>
    <row r="39" customFormat="false" ht="12.8" hidden="false" customHeight="false" outlineLevel="0" collapsed="false">
      <c r="D39" s="5"/>
    </row>
    <row r="40" customFormat="false" ht="12.8" hidden="false" customHeight="false" outlineLevel="0" collapsed="false">
      <c r="D40" s="5"/>
    </row>
    <row r="41" customFormat="false" ht="12.8" hidden="false" customHeight="false" outlineLevel="0" collapsed="false">
      <c r="D41" s="5"/>
    </row>
    <row r="42" customFormat="false" ht="12.8" hidden="false" customHeight="false" outlineLevel="0" collapsed="false">
      <c r="D42" s="5"/>
    </row>
    <row r="43" customFormat="false" ht="12.8" hidden="false" customHeight="false" outlineLevel="0" collapsed="false">
      <c r="D43" s="5"/>
    </row>
    <row r="44" customFormat="false" ht="12.8" hidden="false" customHeight="false" outlineLevel="0" collapsed="false">
      <c r="D44" s="5"/>
    </row>
    <row r="45" customFormat="false" ht="12.8" hidden="false" customHeight="false" outlineLevel="0" collapsed="false">
      <c r="D45" s="5"/>
    </row>
    <row r="46" customFormat="false" ht="12.8" hidden="false" customHeight="false" outlineLevel="0" collapsed="false">
      <c r="D46" s="5"/>
    </row>
    <row r="47" customFormat="false" ht="12.8" hidden="false" customHeight="false" outlineLevel="0" collapsed="false">
      <c r="D47" s="5"/>
    </row>
    <row r="48" customFormat="false" ht="12.8" hidden="false" customHeight="false" outlineLevel="0" collapsed="false">
      <c r="D48" s="5"/>
    </row>
    <row r="49" customFormat="false" ht="12.8" hidden="false" customHeight="false" outlineLevel="0" collapsed="false">
      <c r="D49" s="5"/>
    </row>
    <row r="50" customFormat="false" ht="12.8" hidden="false" customHeight="false" outlineLevel="0" collapsed="false">
      <c r="D50" s="5"/>
    </row>
    <row r="51" customFormat="false" ht="12.8" hidden="false" customHeight="false" outlineLevel="0" collapsed="false">
      <c r="D51" s="5"/>
    </row>
    <row r="52" customFormat="false" ht="12.8" hidden="false" customHeight="false" outlineLevel="0" collapsed="false">
      <c r="D52" s="5"/>
    </row>
    <row r="53" customFormat="false" ht="12.8" hidden="false" customHeight="false" outlineLevel="0" collapsed="false">
      <c r="D53" s="5"/>
    </row>
    <row r="54" customFormat="false" ht="12.8" hidden="false" customHeight="false" outlineLevel="0" collapsed="false">
      <c r="D54" s="5"/>
    </row>
    <row r="55" customFormat="false" ht="12.8" hidden="false" customHeight="false" outlineLevel="0" collapsed="false">
      <c r="D55" s="5"/>
    </row>
    <row r="56" customFormat="false" ht="12.8" hidden="false" customHeight="false" outlineLevel="0" collapsed="false">
      <c r="D56" s="5"/>
    </row>
    <row r="57" customFormat="false" ht="12.8" hidden="false" customHeight="false" outlineLevel="0" collapsed="false">
      <c r="D57" s="5"/>
    </row>
    <row r="58" customFormat="false" ht="12.8" hidden="false" customHeight="false" outlineLevel="0" collapsed="false">
      <c r="D58" s="5"/>
    </row>
    <row r="59" customFormat="false" ht="12.8" hidden="false" customHeight="false" outlineLevel="0" collapsed="false">
      <c r="D59" s="5"/>
    </row>
    <row r="60" customFormat="false" ht="12.8" hidden="false" customHeight="false" outlineLevel="0" collapsed="false">
      <c r="D60" s="5"/>
    </row>
    <row r="61" customFormat="false" ht="12.8" hidden="false" customHeight="false" outlineLevel="0" collapsed="false">
      <c r="D61" s="5"/>
    </row>
    <row r="62" customFormat="false" ht="12.8" hidden="false" customHeight="false" outlineLevel="0" collapsed="false">
      <c r="D62" s="5"/>
    </row>
    <row r="63" customFormat="false" ht="12.8" hidden="false" customHeight="false" outlineLevel="0" collapsed="false">
      <c r="D63" s="5"/>
    </row>
    <row r="64" customFormat="false" ht="12.8" hidden="false" customHeight="false" outlineLevel="0" collapsed="false">
      <c r="D64" s="5"/>
    </row>
    <row r="65" customFormat="false" ht="12.8" hidden="false" customHeight="false" outlineLevel="0" collapsed="false">
      <c r="D65" s="5"/>
    </row>
    <row r="66" customFormat="false" ht="12.8" hidden="false" customHeight="false" outlineLevel="0" collapsed="false">
      <c r="D66" s="5"/>
    </row>
    <row r="67" customFormat="false" ht="12.8" hidden="false" customHeight="false" outlineLevel="0" collapsed="false">
      <c r="D67" s="5"/>
    </row>
    <row r="68" customFormat="false" ht="12.8" hidden="false" customHeight="false" outlineLevel="0" collapsed="false">
      <c r="D68" s="5"/>
    </row>
    <row r="69" customFormat="false" ht="12.8" hidden="false" customHeight="false" outlineLevel="0" collapsed="false">
      <c r="D69" s="5"/>
    </row>
    <row r="70" customFormat="false" ht="12.8" hidden="false" customHeight="false" outlineLevel="0" collapsed="false">
      <c r="D70" s="5"/>
    </row>
    <row r="71" customFormat="false" ht="12.8" hidden="false" customHeight="false" outlineLevel="0" collapsed="false">
      <c r="D71" s="5"/>
    </row>
    <row r="72" customFormat="false" ht="12.8" hidden="false" customHeight="false" outlineLevel="0" collapsed="false">
      <c r="D72" s="5"/>
    </row>
    <row r="73" customFormat="false" ht="12.8" hidden="false" customHeight="false" outlineLevel="0" collapsed="false">
      <c r="D73" s="5"/>
    </row>
    <row r="74" customFormat="false" ht="12.8" hidden="false" customHeight="false" outlineLevel="0" collapsed="false">
      <c r="D74" s="5"/>
    </row>
    <row r="75" customFormat="false" ht="12.8" hidden="false" customHeight="false" outlineLevel="0" collapsed="false">
      <c r="D75" s="5"/>
    </row>
    <row r="76" customFormat="false" ht="12.8" hidden="false" customHeight="false" outlineLevel="0" collapsed="false">
      <c r="D76" s="5"/>
    </row>
    <row r="77" customFormat="false" ht="12.8" hidden="false" customHeight="false" outlineLevel="0" collapsed="false">
      <c r="D77" s="5"/>
    </row>
    <row r="78" customFormat="false" ht="12.8" hidden="false" customHeight="false" outlineLevel="0" collapsed="false">
      <c r="D78" s="5"/>
    </row>
    <row r="79" customFormat="false" ht="12.8" hidden="false" customHeight="false" outlineLevel="0" collapsed="false">
      <c r="D79" s="5"/>
    </row>
    <row r="80" customFormat="false" ht="12.8" hidden="false" customHeight="false" outlineLevel="0" collapsed="false">
      <c r="D80" s="5"/>
    </row>
    <row r="81" customFormat="false" ht="12.8" hidden="false" customHeight="false" outlineLevel="0" collapsed="false">
      <c r="D81" s="5"/>
    </row>
    <row r="82" customFormat="false" ht="12.8" hidden="false" customHeight="false" outlineLevel="0" collapsed="false">
      <c r="D82" s="5"/>
    </row>
    <row r="83" customFormat="false" ht="12.8" hidden="false" customHeight="false" outlineLevel="0" collapsed="false">
      <c r="D83" s="5"/>
    </row>
    <row r="84" customFormat="false" ht="12.8" hidden="false" customHeight="false" outlineLevel="0" collapsed="false">
      <c r="D84" s="5"/>
    </row>
    <row r="85" customFormat="false" ht="12.8" hidden="false" customHeight="false" outlineLevel="0" collapsed="false">
      <c r="D85" s="5"/>
    </row>
    <row r="86" customFormat="false" ht="12.8" hidden="false" customHeight="false" outlineLevel="0" collapsed="false">
      <c r="D86" s="5"/>
    </row>
    <row r="87" customFormat="false" ht="12.8" hidden="false" customHeight="false" outlineLevel="0" collapsed="false">
      <c r="D87" s="5"/>
    </row>
    <row r="88" customFormat="false" ht="12.8" hidden="false" customHeight="false" outlineLevel="0" collapsed="false">
      <c r="D88" s="5"/>
    </row>
    <row r="89" customFormat="false" ht="12.8" hidden="false" customHeight="false" outlineLevel="0" collapsed="false">
      <c r="D89" s="5"/>
    </row>
    <row r="90" customFormat="false" ht="12.8" hidden="false" customHeight="false" outlineLevel="0" collapsed="false">
      <c r="D90" s="5"/>
    </row>
    <row r="91" customFormat="false" ht="12.8" hidden="false" customHeight="false" outlineLevel="0" collapsed="false">
      <c r="D91" s="5"/>
    </row>
    <row r="92" customFormat="false" ht="12.8" hidden="false" customHeight="false" outlineLevel="0" collapsed="false">
      <c r="D92" s="5"/>
    </row>
    <row r="93" customFormat="false" ht="12.8" hidden="false" customHeight="false" outlineLevel="0" collapsed="false">
      <c r="D93" s="5"/>
    </row>
    <row r="94" customFormat="false" ht="12.8" hidden="false" customHeight="false" outlineLevel="0" collapsed="false">
      <c r="D94" s="5"/>
    </row>
    <row r="95" customFormat="false" ht="12.8" hidden="false" customHeight="false" outlineLevel="0" collapsed="false">
      <c r="D95" s="5"/>
    </row>
    <row r="96" customFormat="false" ht="12.8" hidden="false" customHeight="false" outlineLevel="0" collapsed="false">
      <c r="D96" s="5"/>
    </row>
    <row r="97" customFormat="false" ht="12.8" hidden="false" customHeight="false" outlineLevel="0" collapsed="false">
      <c r="D97" s="5"/>
    </row>
    <row r="98" customFormat="false" ht="12.8" hidden="false" customHeight="false" outlineLevel="0" collapsed="false">
      <c r="D98" s="5"/>
    </row>
    <row r="99" customFormat="false" ht="12.8" hidden="false" customHeight="false" outlineLevel="0" collapsed="false">
      <c r="D99" s="5"/>
    </row>
    <row r="100" customFormat="false" ht="12.8" hidden="false" customHeight="false" outlineLevel="0" collapsed="false">
      <c r="D100" s="5"/>
    </row>
    <row r="101" customFormat="false" ht="12.8" hidden="false" customHeight="false" outlineLevel="0" collapsed="false">
      <c r="D101" s="5"/>
    </row>
    <row r="102" customFormat="false" ht="12.8" hidden="false" customHeight="false" outlineLevel="0" collapsed="false">
      <c r="D102" s="5"/>
    </row>
    <row r="103" customFormat="false" ht="12.8" hidden="false" customHeight="false" outlineLevel="0" collapsed="false">
      <c r="D103" s="5"/>
    </row>
    <row r="104" customFormat="false" ht="12.8" hidden="false" customHeight="false" outlineLevel="0" collapsed="false">
      <c r="D104" s="5"/>
    </row>
    <row r="105" customFormat="false" ht="12.8" hidden="false" customHeight="false" outlineLevel="0" collapsed="false">
      <c r="D105" s="5"/>
    </row>
    <row r="106" customFormat="false" ht="12.8" hidden="false" customHeight="false" outlineLevel="0" collapsed="false">
      <c r="D106" s="5"/>
    </row>
    <row r="107" customFormat="false" ht="12.8" hidden="false" customHeight="false" outlineLevel="0" collapsed="false">
      <c r="D10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2021-06-15T15:13:21Z</dcterms:created>
  <dc:creator/>
  <dc:description/>
  <dc:language>en-US</dc:language>
  <cp:lastModifiedBy/>
  <dcterms:modified xsi:type="dcterms:W3CDTF">2021-07-16T22:18:21Z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