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6.xml" ContentType="application/vnd.openxmlformats-officedocument.drawing+xml"/>
  <Override PartName="/xl/slicers/slicer1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Çağan Demir\Downloads\"/>
    </mc:Choice>
  </mc:AlternateContent>
  <xr:revisionPtr revIDLastSave="0" documentId="8_{5C581D38-01F2-4DCD-A53B-DA4AD22CA745}" xr6:coauthVersionLast="47" xr6:coauthVersionMax="47" xr10:uidLastSave="{00000000-0000-0000-0000-000000000000}"/>
  <bookViews>
    <workbookView xWindow="-108" yWindow="-108" windowWidth="23256" windowHeight="12576" firstSheet="5" activeTab="9" xr2:uid="{00000000-000D-0000-FFFF-FFFF00000000}"/>
  </bookViews>
  <sheets>
    <sheet name="Dim_cities" sheetId="1" r:id="rId1"/>
    <sheet name="Dim_Date" sheetId="2" r:id="rId2"/>
    <sheet name="dim_plan" sheetId="3" r:id="rId3"/>
    <sheet name="Fact_atliqo_metric" sheetId="4" r:id="rId4"/>
    <sheet name="Fact_market_share" sheetId="5" r:id="rId5"/>
    <sheet name="Fact_market_share(copy)" sheetId="10" r:id="rId6"/>
    <sheet name="Pivot_Tables" sheetId="8" r:id="rId7"/>
    <sheet name="fact_market_revenue" sheetId="6" r:id="rId8"/>
    <sheet name="Aggregate" sheetId="7" r:id="rId9"/>
    <sheet name="Dashboard" sheetId="9" r:id="rId10"/>
  </sheets>
  <definedNames>
    <definedName name="_xlnm._FilterDatabase" localSheetId="7" hidden="1">fact_market_revenue!$L$2:$AC$18</definedName>
    <definedName name="_xlnm._FilterDatabase" localSheetId="5" hidden="1">'Fact_market_share(copy)'!$A$1:$F$601</definedName>
    <definedName name="Dilimleyici_Cıty">#N/A</definedName>
    <definedName name="Dilimleyici_date">#N/A</definedName>
    <definedName name="Dilimleyici_Status_of_5G">#N/A</definedName>
  </definedNames>
  <calcPr calcId="191029" calcMode="manual"/>
  <pivotCaches>
    <pivotCache cacheId="0" r:id="rId11"/>
    <pivotCache cacheId="1" r:id="rId12"/>
    <pivotCache cacheId="2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2" i="10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F123" i="6"/>
  <c r="I123" i="6" s="1"/>
  <c r="F124" i="6"/>
  <c r="I124" i="6" s="1"/>
  <c r="F125" i="6"/>
  <c r="I125" i="6" s="1"/>
  <c r="F126" i="6"/>
  <c r="I126" i="6" s="1"/>
  <c r="F127" i="6"/>
  <c r="I127" i="6" s="1"/>
  <c r="F128" i="6"/>
  <c r="I128" i="6" s="1"/>
  <c r="F129" i="6"/>
  <c r="I129" i="6" s="1"/>
  <c r="F130" i="6"/>
  <c r="I130" i="6" s="1"/>
  <c r="F131" i="6"/>
  <c r="I131" i="6" s="1"/>
  <c r="F132" i="6"/>
  <c r="I132" i="6" s="1"/>
  <c r="F133" i="6"/>
  <c r="I133" i="6" s="1"/>
  <c r="F134" i="6"/>
  <c r="I134" i="6" s="1"/>
  <c r="F135" i="6"/>
  <c r="I135" i="6" s="1"/>
  <c r="F136" i="6"/>
  <c r="I136" i="6" s="1"/>
  <c r="F137" i="6"/>
  <c r="I137" i="6" s="1"/>
  <c r="F138" i="6"/>
  <c r="I138" i="6" s="1"/>
  <c r="F139" i="6"/>
  <c r="I139" i="6" s="1"/>
  <c r="F140" i="6"/>
  <c r="I140" i="6" s="1"/>
  <c r="F141" i="6"/>
  <c r="I141" i="6" s="1"/>
  <c r="F142" i="6"/>
  <c r="I142" i="6" s="1"/>
  <c r="F143" i="6"/>
  <c r="I143" i="6" s="1"/>
  <c r="F144" i="6"/>
  <c r="I144" i="6" s="1"/>
  <c r="F145" i="6"/>
  <c r="I145" i="6" s="1"/>
  <c r="F146" i="6"/>
  <c r="I146" i="6" s="1"/>
  <c r="F147" i="6"/>
  <c r="I147" i="6" s="1"/>
  <c r="F148" i="6"/>
  <c r="I148" i="6" s="1"/>
  <c r="F149" i="6"/>
  <c r="I149" i="6" s="1"/>
  <c r="F150" i="6"/>
  <c r="I150" i="6" s="1"/>
  <c r="F151" i="6"/>
  <c r="I151" i="6" s="1"/>
  <c r="F152" i="6"/>
  <c r="I152" i="6" s="1"/>
  <c r="F153" i="6"/>
  <c r="I153" i="6" s="1"/>
  <c r="F154" i="6"/>
  <c r="I154" i="6" s="1"/>
  <c r="F155" i="6"/>
  <c r="I155" i="6" s="1"/>
  <c r="F156" i="6"/>
  <c r="I156" i="6" s="1"/>
  <c r="F157" i="6"/>
  <c r="I157" i="6" s="1"/>
  <c r="F158" i="6"/>
  <c r="I158" i="6" s="1"/>
  <c r="F159" i="6"/>
  <c r="I159" i="6" s="1"/>
  <c r="F160" i="6"/>
  <c r="I160" i="6" s="1"/>
  <c r="F161" i="6"/>
  <c r="I161" i="6" s="1"/>
  <c r="F162" i="6"/>
  <c r="I162" i="6" s="1"/>
  <c r="F163" i="6"/>
  <c r="I163" i="6" s="1"/>
  <c r="F164" i="6"/>
  <c r="I164" i="6" s="1"/>
  <c r="F165" i="6"/>
  <c r="I165" i="6" s="1"/>
  <c r="F166" i="6"/>
  <c r="I166" i="6" s="1"/>
  <c r="F167" i="6"/>
  <c r="I167" i="6" s="1"/>
  <c r="F168" i="6"/>
  <c r="I168" i="6" s="1"/>
  <c r="F169" i="6"/>
  <c r="I169" i="6" s="1"/>
  <c r="F170" i="6"/>
  <c r="I170" i="6" s="1"/>
  <c r="F171" i="6"/>
  <c r="I171" i="6" s="1"/>
  <c r="F172" i="6"/>
  <c r="I172" i="6" s="1"/>
  <c r="F173" i="6"/>
  <c r="I173" i="6" s="1"/>
  <c r="F174" i="6"/>
  <c r="I174" i="6" s="1"/>
  <c r="F175" i="6"/>
  <c r="I175" i="6" s="1"/>
  <c r="F176" i="6"/>
  <c r="I176" i="6" s="1"/>
  <c r="F177" i="6"/>
  <c r="I177" i="6" s="1"/>
  <c r="F178" i="6"/>
  <c r="I178" i="6" s="1"/>
  <c r="F179" i="6"/>
  <c r="I179" i="6" s="1"/>
  <c r="F180" i="6"/>
  <c r="I180" i="6" s="1"/>
  <c r="F181" i="6"/>
  <c r="I181" i="6" s="1"/>
  <c r="F182" i="6"/>
  <c r="I182" i="6" s="1"/>
  <c r="F183" i="6"/>
  <c r="I183" i="6" s="1"/>
  <c r="F184" i="6"/>
  <c r="I184" i="6" s="1"/>
  <c r="F185" i="6"/>
  <c r="I185" i="6" s="1"/>
  <c r="F186" i="6"/>
  <c r="I186" i="6" s="1"/>
  <c r="F187" i="6"/>
  <c r="I187" i="6" s="1"/>
  <c r="F188" i="6"/>
  <c r="I188" i="6" s="1"/>
  <c r="F189" i="6"/>
  <c r="I189" i="6" s="1"/>
  <c r="F190" i="6"/>
  <c r="I190" i="6" s="1"/>
  <c r="F191" i="6"/>
  <c r="I191" i="6" s="1"/>
  <c r="F192" i="6"/>
  <c r="I192" i="6" s="1"/>
  <c r="F193" i="6"/>
  <c r="I193" i="6" s="1"/>
  <c r="F194" i="6"/>
  <c r="I194" i="6" s="1"/>
  <c r="F195" i="6"/>
  <c r="I195" i="6" s="1"/>
  <c r="F196" i="6"/>
  <c r="I196" i="6" s="1"/>
  <c r="F197" i="6"/>
  <c r="I197" i="6" s="1"/>
  <c r="F198" i="6"/>
  <c r="I198" i="6" s="1"/>
  <c r="F199" i="6"/>
  <c r="I199" i="6" s="1"/>
  <c r="F200" i="6"/>
  <c r="I200" i="6" s="1"/>
  <c r="F201" i="6"/>
  <c r="I201" i="6" s="1"/>
  <c r="F202" i="6"/>
  <c r="I202" i="6" s="1"/>
  <c r="F203" i="6"/>
  <c r="I203" i="6" s="1"/>
  <c r="F204" i="6"/>
  <c r="I204" i="6" s="1"/>
  <c r="F205" i="6"/>
  <c r="I205" i="6" s="1"/>
  <c r="F206" i="6"/>
  <c r="I206" i="6" s="1"/>
  <c r="F207" i="6"/>
  <c r="I207" i="6" s="1"/>
  <c r="F208" i="6"/>
  <c r="I208" i="6" s="1"/>
  <c r="F209" i="6"/>
  <c r="I209" i="6" s="1"/>
  <c r="F210" i="6"/>
  <c r="I210" i="6" s="1"/>
  <c r="F211" i="6"/>
  <c r="I211" i="6" s="1"/>
  <c r="F212" i="6"/>
  <c r="I212" i="6" s="1"/>
  <c r="F213" i="6"/>
  <c r="I213" i="6" s="1"/>
  <c r="F214" i="6"/>
  <c r="I214" i="6" s="1"/>
  <c r="F215" i="6"/>
  <c r="I215" i="6" s="1"/>
  <c r="F216" i="6"/>
  <c r="I216" i="6" s="1"/>
  <c r="F217" i="6"/>
  <c r="I217" i="6" s="1"/>
  <c r="F218" i="6"/>
  <c r="I218" i="6" s="1"/>
  <c r="F219" i="6"/>
  <c r="I219" i="6" s="1"/>
  <c r="F220" i="6"/>
  <c r="I220" i="6" s="1"/>
  <c r="F221" i="6"/>
  <c r="I221" i="6" s="1"/>
  <c r="F222" i="6"/>
  <c r="I222" i="6" s="1"/>
  <c r="F223" i="6"/>
  <c r="I223" i="6" s="1"/>
  <c r="F224" i="6"/>
  <c r="I224" i="6" s="1"/>
  <c r="F225" i="6"/>
  <c r="I225" i="6" s="1"/>
  <c r="F226" i="6"/>
  <c r="I226" i="6" s="1"/>
  <c r="F227" i="6"/>
  <c r="I227" i="6" s="1"/>
  <c r="F228" i="6"/>
  <c r="I228" i="6" s="1"/>
  <c r="F229" i="6"/>
  <c r="I229" i="6" s="1"/>
  <c r="F230" i="6"/>
  <c r="I230" i="6" s="1"/>
  <c r="F231" i="6"/>
  <c r="I231" i="6" s="1"/>
  <c r="F232" i="6"/>
  <c r="I232" i="6" s="1"/>
  <c r="F233" i="6"/>
  <c r="I233" i="6" s="1"/>
  <c r="F234" i="6"/>
  <c r="I234" i="6" s="1"/>
  <c r="F235" i="6"/>
  <c r="I235" i="6" s="1"/>
  <c r="F236" i="6"/>
  <c r="I236" i="6" s="1"/>
  <c r="F237" i="6"/>
  <c r="I237" i="6" s="1"/>
  <c r="F238" i="6"/>
  <c r="I238" i="6" s="1"/>
  <c r="F239" i="6"/>
  <c r="I239" i="6" s="1"/>
  <c r="F240" i="6"/>
  <c r="I240" i="6" s="1"/>
  <c r="F241" i="6"/>
  <c r="I241" i="6" s="1"/>
  <c r="F122" i="6"/>
  <c r="I122" i="6" s="1"/>
  <c r="F3" i="6"/>
  <c r="I3" i="6" s="1"/>
  <c r="F4" i="6"/>
  <c r="I4" i="6" s="1"/>
  <c r="F5" i="6"/>
  <c r="I5" i="6" s="1"/>
  <c r="F6" i="6"/>
  <c r="I6" i="6" s="1"/>
  <c r="F7" i="6"/>
  <c r="I7" i="6" s="1"/>
  <c r="F8" i="6"/>
  <c r="I8" i="6" s="1"/>
  <c r="F9" i="6"/>
  <c r="I9" i="6" s="1"/>
  <c r="F10" i="6"/>
  <c r="I10" i="6" s="1"/>
  <c r="F11" i="6"/>
  <c r="I11" i="6" s="1"/>
  <c r="F12" i="6"/>
  <c r="I12" i="6" s="1"/>
  <c r="F13" i="6"/>
  <c r="I13" i="6" s="1"/>
  <c r="F14" i="6"/>
  <c r="I14" i="6" s="1"/>
  <c r="F15" i="6"/>
  <c r="I15" i="6" s="1"/>
  <c r="F16" i="6"/>
  <c r="I16" i="6" s="1"/>
  <c r="F17" i="6"/>
  <c r="I17" i="6" s="1"/>
  <c r="F18" i="6"/>
  <c r="I18" i="6" s="1"/>
  <c r="F19" i="6"/>
  <c r="I19" i="6" s="1"/>
  <c r="F20" i="6"/>
  <c r="I20" i="6" s="1"/>
  <c r="F21" i="6"/>
  <c r="I21" i="6" s="1"/>
  <c r="F22" i="6"/>
  <c r="I22" i="6" s="1"/>
  <c r="F23" i="6"/>
  <c r="I23" i="6" s="1"/>
  <c r="F24" i="6"/>
  <c r="I24" i="6" s="1"/>
  <c r="F25" i="6"/>
  <c r="I25" i="6" s="1"/>
  <c r="F26" i="6"/>
  <c r="I26" i="6" s="1"/>
  <c r="F27" i="6"/>
  <c r="I27" i="6" s="1"/>
  <c r="F28" i="6"/>
  <c r="I28" i="6" s="1"/>
  <c r="F29" i="6"/>
  <c r="I29" i="6" s="1"/>
  <c r="F30" i="6"/>
  <c r="I30" i="6" s="1"/>
  <c r="F31" i="6"/>
  <c r="I31" i="6" s="1"/>
  <c r="F32" i="6"/>
  <c r="I32" i="6" s="1"/>
  <c r="F33" i="6"/>
  <c r="I33" i="6" s="1"/>
  <c r="F34" i="6"/>
  <c r="I34" i="6" s="1"/>
  <c r="F35" i="6"/>
  <c r="I35" i="6" s="1"/>
  <c r="F36" i="6"/>
  <c r="I36" i="6" s="1"/>
  <c r="F37" i="6"/>
  <c r="I37" i="6" s="1"/>
  <c r="F38" i="6"/>
  <c r="I38" i="6" s="1"/>
  <c r="F39" i="6"/>
  <c r="I39" i="6" s="1"/>
  <c r="F40" i="6"/>
  <c r="I40" i="6" s="1"/>
  <c r="F41" i="6"/>
  <c r="I41" i="6" s="1"/>
  <c r="F42" i="6"/>
  <c r="I42" i="6" s="1"/>
  <c r="F43" i="6"/>
  <c r="I43" i="6" s="1"/>
  <c r="F44" i="6"/>
  <c r="I44" i="6" s="1"/>
  <c r="F45" i="6"/>
  <c r="I45" i="6" s="1"/>
  <c r="F46" i="6"/>
  <c r="I46" i="6" s="1"/>
  <c r="F47" i="6"/>
  <c r="I47" i="6" s="1"/>
  <c r="F48" i="6"/>
  <c r="I48" i="6" s="1"/>
  <c r="F49" i="6"/>
  <c r="I49" i="6" s="1"/>
  <c r="F50" i="6"/>
  <c r="I50" i="6" s="1"/>
  <c r="F51" i="6"/>
  <c r="I51" i="6" s="1"/>
  <c r="F52" i="6"/>
  <c r="I52" i="6" s="1"/>
  <c r="F53" i="6"/>
  <c r="I53" i="6" s="1"/>
  <c r="F54" i="6"/>
  <c r="I54" i="6" s="1"/>
  <c r="F55" i="6"/>
  <c r="I55" i="6" s="1"/>
  <c r="F56" i="6"/>
  <c r="I56" i="6" s="1"/>
  <c r="F57" i="6"/>
  <c r="I57" i="6" s="1"/>
  <c r="F58" i="6"/>
  <c r="I58" i="6" s="1"/>
  <c r="F59" i="6"/>
  <c r="I59" i="6" s="1"/>
  <c r="F60" i="6"/>
  <c r="I60" i="6" s="1"/>
  <c r="F61" i="6"/>
  <c r="I61" i="6" s="1"/>
  <c r="F62" i="6"/>
  <c r="I62" i="6" s="1"/>
  <c r="F63" i="6"/>
  <c r="I63" i="6" s="1"/>
  <c r="F64" i="6"/>
  <c r="I64" i="6" s="1"/>
  <c r="F65" i="6"/>
  <c r="I65" i="6" s="1"/>
  <c r="F66" i="6"/>
  <c r="I66" i="6" s="1"/>
  <c r="F67" i="6"/>
  <c r="I67" i="6" s="1"/>
  <c r="F68" i="6"/>
  <c r="I68" i="6" s="1"/>
  <c r="F69" i="6"/>
  <c r="I69" i="6" s="1"/>
  <c r="F70" i="6"/>
  <c r="I70" i="6" s="1"/>
  <c r="F71" i="6"/>
  <c r="I71" i="6" s="1"/>
  <c r="F72" i="6"/>
  <c r="I72" i="6" s="1"/>
  <c r="F73" i="6"/>
  <c r="I73" i="6" s="1"/>
  <c r="F74" i="6"/>
  <c r="I74" i="6" s="1"/>
  <c r="F75" i="6"/>
  <c r="I75" i="6" s="1"/>
  <c r="F76" i="6"/>
  <c r="I76" i="6" s="1"/>
  <c r="F77" i="6"/>
  <c r="I77" i="6" s="1"/>
  <c r="F78" i="6"/>
  <c r="I78" i="6" s="1"/>
  <c r="F79" i="6"/>
  <c r="I79" i="6" s="1"/>
  <c r="F80" i="6"/>
  <c r="I80" i="6" s="1"/>
  <c r="F81" i="6"/>
  <c r="I81" i="6" s="1"/>
  <c r="F82" i="6"/>
  <c r="I82" i="6" s="1"/>
  <c r="F83" i="6"/>
  <c r="I83" i="6" s="1"/>
  <c r="F84" i="6"/>
  <c r="I84" i="6" s="1"/>
  <c r="F85" i="6"/>
  <c r="I85" i="6" s="1"/>
  <c r="F86" i="6"/>
  <c r="I86" i="6" s="1"/>
  <c r="F87" i="6"/>
  <c r="I87" i="6" s="1"/>
  <c r="F88" i="6"/>
  <c r="I88" i="6" s="1"/>
  <c r="F89" i="6"/>
  <c r="I89" i="6" s="1"/>
  <c r="F90" i="6"/>
  <c r="I90" i="6" s="1"/>
  <c r="F91" i="6"/>
  <c r="I91" i="6" s="1"/>
  <c r="F92" i="6"/>
  <c r="I92" i="6" s="1"/>
  <c r="F93" i="6"/>
  <c r="I93" i="6" s="1"/>
  <c r="F94" i="6"/>
  <c r="I94" i="6" s="1"/>
  <c r="F95" i="6"/>
  <c r="I95" i="6" s="1"/>
  <c r="F96" i="6"/>
  <c r="I96" i="6" s="1"/>
  <c r="F97" i="6"/>
  <c r="I97" i="6" s="1"/>
  <c r="F98" i="6"/>
  <c r="I98" i="6" s="1"/>
  <c r="F99" i="6"/>
  <c r="I99" i="6" s="1"/>
  <c r="F100" i="6"/>
  <c r="I100" i="6" s="1"/>
  <c r="F101" i="6"/>
  <c r="I101" i="6" s="1"/>
  <c r="F102" i="6"/>
  <c r="I102" i="6" s="1"/>
  <c r="F103" i="6"/>
  <c r="I103" i="6" s="1"/>
  <c r="F104" i="6"/>
  <c r="I104" i="6" s="1"/>
  <c r="F105" i="6"/>
  <c r="I105" i="6" s="1"/>
  <c r="F106" i="6"/>
  <c r="I106" i="6" s="1"/>
  <c r="F107" i="6"/>
  <c r="I107" i="6" s="1"/>
  <c r="F108" i="6"/>
  <c r="I108" i="6" s="1"/>
  <c r="F109" i="6"/>
  <c r="I109" i="6" s="1"/>
  <c r="F110" i="6"/>
  <c r="I110" i="6" s="1"/>
  <c r="F111" i="6"/>
  <c r="I111" i="6" s="1"/>
  <c r="F112" i="6"/>
  <c r="I112" i="6" s="1"/>
  <c r="F113" i="6"/>
  <c r="I113" i="6" s="1"/>
  <c r="F114" i="6"/>
  <c r="I114" i="6" s="1"/>
  <c r="F115" i="6"/>
  <c r="I115" i="6" s="1"/>
  <c r="F116" i="6"/>
  <c r="I116" i="6" s="1"/>
  <c r="F117" i="6"/>
  <c r="I117" i="6" s="1"/>
  <c r="F118" i="6"/>
  <c r="I118" i="6" s="1"/>
  <c r="F119" i="6"/>
  <c r="I119" i="6" s="1"/>
  <c r="F120" i="6"/>
  <c r="I120" i="6" s="1"/>
  <c r="F121" i="6"/>
  <c r="I121" i="6" s="1"/>
  <c r="F242" i="6"/>
  <c r="I242" i="6" s="1"/>
  <c r="F243" i="6"/>
  <c r="I243" i="6" s="1"/>
  <c r="F244" i="6"/>
  <c r="I244" i="6" s="1"/>
  <c r="F245" i="6"/>
  <c r="I245" i="6" s="1"/>
  <c r="F246" i="6"/>
  <c r="I246" i="6" s="1"/>
  <c r="F247" i="6"/>
  <c r="I247" i="6" s="1"/>
  <c r="F248" i="6"/>
  <c r="I248" i="6" s="1"/>
  <c r="F249" i="6"/>
  <c r="I249" i="6" s="1"/>
  <c r="F250" i="6"/>
  <c r="I250" i="6" s="1"/>
  <c r="F251" i="6"/>
  <c r="I251" i="6" s="1"/>
  <c r="F252" i="6"/>
  <c r="I252" i="6" s="1"/>
  <c r="F253" i="6"/>
  <c r="I253" i="6" s="1"/>
  <c r="F254" i="6"/>
  <c r="I254" i="6" s="1"/>
  <c r="F255" i="6"/>
  <c r="I255" i="6" s="1"/>
  <c r="F256" i="6"/>
  <c r="I256" i="6" s="1"/>
  <c r="F257" i="6"/>
  <c r="I257" i="6" s="1"/>
  <c r="F258" i="6"/>
  <c r="I258" i="6" s="1"/>
  <c r="F259" i="6"/>
  <c r="I259" i="6" s="1"/>
  <c r="F260" i="6"/>
  <c r="I260" i="6" s="1"/>
  <c r="F261" i="6"/>
  <c r="I261" i="6" s="1"/>
  <c r="F262" i="6"/>
  <c r="I262" i="6" s="1"/>
  <c r="F263" i="6"/>
  <c r="I263" i="6" s="1"/>
  <c r="F264" i="6"/>
  <c r="I264" i="6" s="1"/>
  <c r="F265" i="6"/>
  <c r="I265" i="6" s="1"/>
  <c r="F266" i="6"/>
  <c r="I266" i="6" s="1"/>
  <c r="F267" i="6"/>
  <c r="I267" i="6" s="1"/>
  <c r="F268" i="6"/>
  <c r="I268" i="6" s="1"/>
  <c r="F269" i="6"/>
  <c r="I269" i="6" s="1"/>
  <c r="F270" i="6"/>
  <c r="I270" i="6" s="1"/>
  <c r="F271" i="6"/>
  <c r="I271" i="6" s="1"/>
  <c r="F272" i="6"/>
  <c r="I272" i="6" s="1"/>
  <c r="F273" i="6"/>
  <c r="I273" i="6" s="1"/>
  <c r="F274" i="6"/>
  <c r="I274" i="6" s="1"/>
  <c r="F275" i="6"/>
  <c r="I275" i="6" s="1"/>
  <c r="F276" i="6"/>
  <c r="I276" i="6" s="1"/>
  <c r="F277" i="6"/>
  <c r="I277" i="6" s="1"/>
  <c r="F278" i="6"/>
  <c r="I278" i="6" s="1"/>
  <c r="F279" i="6"/>
  <c r="I279" i="6" s="1"/>
  <c r="F280" i="6"/>
  <c r="I280" i="6" s="1"/>
  <c r="F281" i="6"/>
  <c r="I281" i="6" s="1"/>
  <c r="F282" i="6"/>
  <c r="I282" i="6" s="1"/>
  <c r="F283" i="6"/>
  <c r="I283" i="6" s="1"/>
  <c r="F284" i="6"/>
  <c r="I284" i="6" s="1"/>
  <c r="F285" i="6"/>
  <c r="I285" i="6" s="1"/>
  <c r="F286" i="6"/>
  <c r="I286" i="6" s="1"/>
  <c r="F287" i="6"/>
  <c r="I287" i="6" s="1"/>
  <c r="F288" i="6"/>
  <c r="I288" i="6" s="1"/>
  <c r="F289" i="6"/>
  <c r="I289" i="6" s="1"/>
  <c r="F290" i="6"/>
  <c r="I290" i="6" s="1"/>
  <c r="F291" i="6"/>
  <c r="I291" i="6" s="1"/>
  <c r="F292" i="6"/>
  <c r="I292" i="6" s="1"/>
  <c r="F293" i="6"/>
  <c r="I293" i="6" s="1"/>
  <c r="F294" i="6"/>
  <c r="I294" i="6" s="1"/>
  <c r="F295" i="6"/>
  <c r="I295" i="6" s="1"/>
  <c r="F296" i="6"/>
  <c r="I296" i="6" s="1"/>
  <c r="F297" i="6"/>
  <c r="I297" i="6" s="1"/>
  <c r="F298" i="6"/>
  <c r="I298" i="6" s="1"/>
  <c r="F299" i="6"/>
  <c r="I299" i="6" s="1"/>
  <c r="F300" i="6"/>
  <c r="I300" i="6" s="1"/>
  <c r="F301" i="6"/>
  <c r="I301" i="6" s="1"/>
  <c r="F302" i="6"/>
  <c r="I302" i="6" s="1"/>
  <c r="F303" i="6"/>
  <c r="I303" i="6" s="1"/>
  <c r="F304" i="6"/>
  <c r="I304" i="6" s="1"/>
  <c r="F305" i="6"/>
  <c r="I305" i="6" s="1"/>
  <c r="F306" i="6"/>
  <c r="I306" i="6" s="1"/>
  <c r="F307" i="6"/>
  <c r="I307" i="6" s="1"/>
  <c r="F308" i="6"/>
  <c r="I308" i="6" s="1"/>
  <c r="F309" i="6"/>
  <c r="I309" i="6" s="1"/>
  <c r="F310" i="6"/>
  <c r="I310" i="6" s="1"/>
  <c r="F311" i="6"/>
  <c r="I311" i="6" s="1"/>
  <c r="F312" i="6"/>
  <c r="I312" i="6" s="1"/>
  <c r="F313" i="6"/>
  <c r="I313" i="6" s="1"/>
  <c r="F314" i="6"/>
  <c r="I314" i="6" s="1"/>
  <c r="F315" i="6"/>
  <c r="I315" i="6" s="1"/>
  <c r="F316" i="6"/>
  <c r="I316" i="6" s="1"/>
  <c r="F317" i="6"/>
  <c r="I317" i="6" s="1"/>
  <c r="F318" i="6"/>
  <c r="I318" i="6" s="1"/>
  <c r="F319" i="6"/>
  <c r="I319" i="6" s="1"/>
  <c r="F320" i="6"/>
  <c r="I320" i="6" s="1"/>
  <c r="F321" i="6"/>
  <c r="I321" i="6" s="1"/>
  <c r="F322" i="6"/>
  <c r="I322" i="6" s="1"/>
  <c r="F323" i="6"/>
  <c r="I323" i="6" s="1"/>
  <c r="F324" i="6"/>
  <c r="I324" i="6" s="1"/>
  <c r="F325" i="6"/>
  <c r="I325" i="6" s="1"/>
  <c r="F326" i="6"/>
  <c r="I326" i="6" s="1"/>
  <c r="F327" i="6"/>
  <c r="I327" i="6" s="1"/>
  <c r="F328" i="6"/>
  <c r="I328" i="6" s="1"/>
  <c r="F329" i="6"/>
  <c r="I329" i="6" s="1"/>
  <c r="F330" i="6"/>
  <c r="I330" i="6" s="1"/>
  <c r="F331" i="6"/>
  <c r="I331" i="6" s="1"/>
  <c r="F332" i="6"/>
  <c r="I332" i="6" s="1"/>
  <c r="F333" i="6"/>
  <c r="I333" i="6" s="1"/>
  <c r="F334" i="6"/>
  <c r="I334" i="6" s="1"/>
  <c r="F335" i="6"/>
  <c r="I335" i="6" s="1"/>
  <c r="F336" i="6"/>
  <c r="I336" i="6" s="1"/>
  <c r="F337" i="6"/>
  <c r="I337" i="6" s="1"/>
  <c r="F338" i="6"/>
  <c r="I338" i="6" s="1"/>
  <c r="F339" i="6"/>
  <c r="I339" i="6" s="1"/>
  <c r="F340" i="6"/>
  <c r="I340" i="6" s="1"/>
  <c r="F341" i="6"/>
  <c r="I341" i="6" s="1"/>
  <c r="F342" i="6"/>
  <c r="I342" i="6" s="1"/>
  <c r="F343" i="6"/>
  <c r="I343" i="6" s="1"/>
  <c r="F344" i="6"/>
  <c r="I344" i="6" s="1"/>
  <c r="F345" i="6"/>
  <c r="I345" i="6" s="1"/>
  <c r="F346" i="6"/>
  <c r="I346" i="6" s="1"/>
  <c r="F347" i="6"/>
  <c r="I347" i="6" s="1"/>
  <c r="F348" i="6"/>
  <c r="I348" i="6" s="1"/>
  <c r="F349" i="6"/>
  <c r="I349" i="6" s="1"/>
  <c r="F350" i="6"/>
  <c r="I350" i="6" s="1"/>
  <c r="F351" i="6"/>
  <c r="I351" i="6" s="1"/>
  <c r="F352" i="6"/>
  <c r="I352" i="6" s="1"/>
  <c r="F353" i="6"/>
  <c r="I353" i="6" s="1"/>
  <c r="F354" i="6"/>
  <c r="I354" i="6" s="1"/>
  <c r="F355" i="6"/>
  <c r="I355" i="6" s="1"/>
  <c r="F356" i="6"/>
  <c r="I356" i="6" s="1"/>
  <c r="F357" i="6"/>
  <c r="I357" i="6" s="1"/>
  <c r="F358" i="6"/>
  <c r="I358" i="6" s="1"/>
  <c r="F359" i="6"/>
  <c r="I359" i="6" s="1"/>
  <c r="F360" i="6"/>
  <c r="I360" i="6" s="1"/>
  <c r="F361" i="6"/>
  <c r="I361" i="6" s="1"/>
  <c r="F362" i="6"/>
  <c r="I362" i="6" s="1"/>
  <c r="F363" i="6"/>
  <c r="I363" i="6" s="1"/>
  <c r="F364" i="6"/>
  <c r="I364" i="6" s="1"/>
  <c r="F365" i="6"/>
  <c r="I365" i="6" s="1"/>
  <c r="F366" i="6"/>
  <c r="I366" i="6" s="1"/>
  <c r="F367" i="6"/>
  <c r="I367" i="6" s="1"/>
  <c r="F368" i="6"/>
  <c r="I368" i="6" s="1"/>
  <c r="F369" i="6"/>
  <c r="I369" i="6" s="1"/>
  <c r="F370" i="6"/>
  <c r="I370" i="6" s="1"/>
  <c r="F371" i="6"/>
  <c r="I371" i="6" s="1"/>
  <c r="F372" i="6"/>
  <c r="I372" i="6" s="1"/>
  <c r="F373" i="6"/>
  <c r="I373" i="6" s="1"/>
  <c r="F374" i="6"/>
  <c r="I374" i="6" s="1"/>
  <c r="F375" i="6"/>
  <c r="G375" i="6" s="1"/>
  <c r="F376" i="6"/>
  <c r="I376" i="6" s="1"/>
  <c r="F377" i="6"/>
  <c r="I377" i="6" s="1"/>
  <c r="F378" i="6"/>
  <c r="I378" i="6" s="1"/>
  <c r="F379" i="6"/>
  <c r="I379" i="6" s="1"/>
  <c r="F380" i="6"/>
  <c r="I380" i="6" s="1"/>
  <c r="F381" i="6"/>
  <c r="I381" i="6" s="1"/>
  <c r="F382" i="6"/>
  <c r="I382" i="6" s="1"/>
  <c r="F383" i="6"/>
  <c r="I383" i="6" s="1"/>
  <c r="F384" i="6"/>
  <c r="I384" i="6" s="1"/>
  <c r="F385" i="6"/>
  <c r="I385" i="6" s="1"/>
  <c r="F386" i="6"/>
  <c r="I386" i="6" s="1"/>
  <c r="F387" i="6"/>
  <c r="I387" i="6" s="1"/>
  <c r="F388" i="6"/>
  <c r="I388" i="6" s="1"/>
  <c r="F389" i="6"/>
  <c r="I389" i="6" s="1"/>
  <c r="F390" i="6"/>
  <c r="I390" i="6" s="1"/>
  <c r="F391" i="6"/>
  <c r="G391" i="6" s="1"/>
  <c r="F392" i="6"/>
  <c r="I392" i="6" s="1"/>
  <c r="F393" i="6"/>
  <c r="I393" i="6" s="1"/>
  <c r="F394" i="6"/>
  <c r="I394" i="6" s="1"/>
  <c r="F395" i="6"/>
  <c r="I395" i="6" s="1"/>
  <c r="F396" i="6"/>
  <c r="I396" i="6" s="1"/>
  <c r="F397" i="6"/>
  <c r="I397" i="6" s="1"/>
  <c r="F398" i="6"/>
  <c r="I398" i="6" s="1"/>
  <c r="F399" i="6"/>
  <c r="I399" i="6" s="1"/>
  <c r="F400" i="6"/>
  <c r="I400" i="6" s="1"/>
  <c r="F401" i="6"/>
  <c r="I401" i="6" s="1"/>
  <c r="F402" i="6"/>
  <c r="I402" i="6" s="1"/>
  <c r="F403" i="6"/>
  <c r="I403" i="6" s="1"/>
  <c r="F404" i="6"/>
  <c r="I404" i="6" s="1"/>
  <c r="F405" i="6"/>
  <c r="I405" i="6" s="1"/>
  <c r="F406" i="6"/>
  <c r="I406" i="6" s="1"/>
  <c r="F407" i="6"/>
  <c r="I407" i="6" s="1"/>
  <c r="F408" i="6"/>
  <c r="I408" i="6" s="1"/>
  <c r="F409" i="6"/>
  <c r="I409" i="6" s="1"/>
  <c r="F410" i="6"/>
  <c r="I410" i="6" s="1"/>
  <c r="F411" i="6"/>
  <c r="I411" i="6" s="1"/>
  <c r="F412" i="6"/>
  <c r="I412" i="6" s="1"/>
  <c r="F413" i="6"/>
  <c r="I413" i="6" s="1"/>
  <c r="F414" i="6"/>
  <c r="I414" i="6" s="1"/>
  <c r="F415" i="6"/>
  <c r="I415" i="6" s="1"/>
  <c r="F416" i="6"/>
  <c r="I416" i="6" s="1"/>
  <c r="F417" i="6"/>
  <c r="I417" i="6" s="1"/>
  <c r="F418" i="6"/>
  <c r="I418" i="6" s="1"/>
  <c r="F419" i="6"/>
  <c r="I419" i="6" s="1"/>
  <c r="F420" i="6"/>
  <c r="I420" i="6" s="1"/>
  <c r="F421" i="6"/>
  <c r="I421" i="6" s="1"/>
  <c r="F422" i="6"/>
  <c r="I422" i="6" s="1"/>
  <c r="F423" i="6"/>
  <c r="I423" i="6" s="1"/>
  <c r="F424" i="6"/>
  <c r="I424" i="6" s="1"/>
  <c r="F425" i="6"/>
  <c r="I425" i="6" s="1"/>
  <c r="F426" i="6"/>
  <c r="I426" i="6" s="1"/>
  <c r="F427" i="6"/>
  <c r="I427" i="6" s="1"/>
  <c r="F428" i="6"/>
  <c r="I428" i="6" s="1"/>
  <c r="F429" i="6"/>
  <c r="I429" i="6" s="1"/>
  <c r="F430" i="6"/>
  <c r="I430" i="6" s="1"/>
  <c r="F431" i="6"/>
  <c r="I431" i="6" s="1"/>
  <c r="F432" i="6"/>
  <c r="I432" i="6" s="1"/>
  <c r="F433" i="6"/>
  <c r="I433" i="6" s="1"/>
  <c r="F434" i="6"/>
  <c r="I434" i="6" s="1"/>
  <c r="F435" i="6"/>
  <c r="I435" i="6" s="1"/>
  <c r="F436" i="6"/>
  <c r="I436" i="6" s="1"/>
  <c r="F437" i="6"/>
  <c r="I437" i="6" s="1"/>
  <c r="F438" i="6"/>
  <c r="I438" i="6" s="1"/>
  <c r="F439" i="6"/>
  <c r="I439" i="6" s="1"/>
  <c r="F440" i="6"/>
  <c r="I440" i="6" s="1"/>
  <c r="F441" i="6"/>
  <c r="I441" i="6" s="1"/>
  <c r="F442" i="6"/>
  <c r="I442" i="6" s="1"/>
  <c r="F443" i="6"/>
  <c r="I443" i="6" s="1"/>
  <c r="F444" i="6"/>
  <c r="I444" i="6" s="1"/>
  <c r="F445" i="6"/>
  <c r="I445" i="6" s="1"/>
  <c r="F446" i="6"/>
  <c r="I446" i="6" s="1"/>
  <c r="F447" i="6"/>
  <c r="I447" i="6" s="1"/>
  <c r="F448" i="6"/>
  <c r="I448" i="6" s="1"/>
  <c r="F449" i="6"/>
  <c r="I449" i="6" s="1"/>
  <c r="F450" i="6"/>
  <c r="I450" i="6" s="1"/>
  <c r="F451" i="6"/>
  <c r="I451" i="6" s="1"/>
  <c r="F452" i="6"/>
  <c r="I452" i="6" s="1"/>
  <c r="F453" i="6"/>
  <c r="I453" i="6" s="1"/>
  <c r="F454" i="6"/>
  <c r="I454" i="6" s="1"/>
  <c r="F455" i="6"/>
  <c r="I455" i="6" s="1"/>
  <c r="F456" i="6"/>
  <c r="I456" i="6" s="1"/>
  <c r="F457" i="6"/>
  <c r="I457" i="6" s="1"/>
  <c r="F458" i="6"/>
  <c r="I458" i="6" s="1"/>
  <c r="F459" i="6"/>
  <c r="I459" i="6" s="1"/>
  <c r="F460" i="6"/>
  <c r="I460" i="6" s="1"/>
  <c r="F461" i="6"/>
  <c r="I461" i="6" s="1"/>
  <c r="F462" i="6"/>
  <c r="I462" i="6" s="1"/>
  <c r="F463" i="6"/>
  <c r="I463" i="6" s="1"/>
  <c r="F464" i="6"/>
  <c r="I464" i="6" s="1"/>
  <c r="F465" i="6"/>
  <c r="I465" i="6" s="1"/>
  <c r="F466" i="6"/>
  <c r="I466" i="6" s="1"/>
  <c r="F467" i="6"/>
  <c r="I467" i="6" s="1"/>
  <c r="F468" i="6"/>
  <c r="I468" i="6" s="1"/>
  <c r="F469" i="6"/>
  <c r="I469" i="6" s="1"/>
  <c r="F470" i="6"/>
  <c r="I470" i="6" s="1"/>
  <c r="F471" i="6"/>
  <c r="I471" i="6" s="1"/>
  <c r="F472" i="6"/>
  <c r="I472" i="6" s="1"/>
  <c r="F473" i="6"/>
  <c r="I473" i="6" s="1"/>
  <c r="F474" i="6"/>
  <c r="I474" i="6" s="1"/>
  <c r="F475" i="6"/>
  <c r="I475" i="6" s="1"/>
  <c r="F476" i="6"/>
  <c r="I476" i="6" s="1"/>
  <c r="F477" i="6"/>
  <c r="I477" i="6" s="1"/>
  <c r="F478" i="6"/>
  <c r="I478" i="6" s="1"/>
  <c r="F479" i="6"/>
  <c r="I479" i="6" s="1"/>
  <c r="F480" i="6"/>
  <c r="I480" i="6" s="1"/>
  <c r="F481" i="6"/>
  <c r="I481" i="6" s="1"/>
  <c r="F482" i="6"/>
  <c r="I482" i="6" s="1"/>
  <c r="F483" i="6"/>
  <c r="I483" i="6" s="1"/>
  <c r="F484" i="6"/>
  <c r="I484" i="6" s="1"/>
  <c r="F485" i="6"/>
  <c r="I485" i="6" s="1"/>
  <c r="F486" i="6"/>
  <c r="I486" i="6" s="1"/>
  <c r="F487" i="6"/>
  <c r="I487" i="6" s="1"/>
  <c r="F488" i="6"/>
  <c r="I488" i="6" s="1"/>
  <c r="F489" i="6"/>
  <c r="I489" i="6" s="1"/>
  <c r="F490" i="6"/>
  <c r="I490" i="6" s="1"/>
  <c r="F491" i="6"/>
  <c r="I491" i="6" s="1"/>
  <c r="F492" i="6"/>
  <c r="I492" i="6" s="1"/>
  <c r="F493" i="6"/>
  <c r="I493" i="6" s="1"/>
  <c r="F494" i="6"/>
  <c r="I494" i="6" s="1"/>
  <c r="F495" i="6"/>
  <c r="I495" i="6" s="1"/>
  <c r="F496" i="6"/>
  <c r="I496" i="6" s="1"/>
  <c r="F497" i="6"/>
  <c r="I497" i="6" s="1"/>
  <c r="F498" i="6"/>
  <c r="I498" i="6" s="1"/>
  <c r="F499" i="6"/>
  <c r="I499" i="6" s="1"/>
  <c r="F500" i="6"/>
  <c r="I500" i="6" s="1"/>
  <c r="F501" i="6"/>
  <c r="I501" i="6" s="1"/>
  <c r="F502" i="6"/>
  <c r="I502" i="6" s="1"/>
  <c r="F503" i="6"/>
  <c r="I503" i="6" s="1"/>
  <c r="F504" i="6"/>
  <c r="I504" i="6" s="1"/>
  <c r="F505" i="6"/>
  <c r="I505" i="6" s="1"/>
  <c r="F506" i="6"/>
  <c r="I506" i="6" s="1"/>
  <c r="F507" i="6"/>
  <c r="I507" i="6" s="1"/>
  <c r="F508" i="6"/>
  <c r="I508" i="6" s="1"/>
  <c r="F509" i="6"/>
  <c r="I509" i="6" s="1"/>
  <c r="F510" i="6"/>
  <c r="I510" i="6" s="1"/>
  <c r="F511" i="6"/>
  <c r="I511" i="6" s="1"/>
  <c r="F512" i="6"/>
  <c r="I512" i="6" s="1"/>
  <c r="F513" i="6"/>
  <c r="I513" i="6" s="1"/>
  <c r="F514" i="6"/>
  <c r="I514" i="6" s="1"/>
  <c r="F515" i="6"/>
  <c r="I515" i="6" s="1"/>
  <c r="F516" i="6"/>
  <c r="I516" i="6" s="1"/>
  <c r="F517" i="6"/>
  <c r="I517" i="6" s="1"/>
  <c r="F518" i="6"/>
  <c r="I518" i="6" s="1"/>
  <c r="F519" i="6"/>
  <c r="I519" i="6" s="1"/>
  <c r="F520" i="6"/>
  <c r="I520" i="6" s="1"/>
  <c r="F521" i="6"/>
  <c r="I521" i="6" s="1"/>
  <c r="F522" i="6"/>
  <c r="I522" i="6" s="1"/>
  <c r="F523" i="6"/>
  <c r="I523" i="6" s="1"/>
  <c r="F524" i="6"/>
  <c r="I524" i="6" s="1"/>
  <c r="F525" i="6"/>
  <c r="I525" i="6" s="1"/>
  <c r="F526" i="6"/>
  <c r="I526" i="6" s="1"/>
  <c r="F527" i="6"/>
  <c r="I527" i="6" s="1"/>
  <c r="F528" i="6"/>
  <c r="I528" i="6" s="1"/>
  <c r="F529" i="6"/>
  <c r="I529" i="6" s="1"/>
  <c r="F530" i="6"/>
  <c r="I530" i="6" s="1"/>
  <c r="F531" i="6"/>
  <c r="I531" i="6" s="1"/>
  <c r="F532" i="6"/>
  <c r="I532" i="6" s="1"/>
  <c r="F533" i="6"/>
  <c r="I533" i="6" s="1"/>
  <c r="F534" i="6"/>
  <c r="I534" i="6" s="1"/>
  <c r="F535" i="6"/>
  <c r="I535" i="6" s="1"/>
  <c r="F536" i="6"/>
  <c r="I536" i="6" s="1"/>
  <c r="F537" i="6"/>
  <c r="I537" i="6" s="1"/>
  <c r="F538" i="6"/>
  <c r="I538" i="6" s="1"/>
  <c r="F539" i="6"/>
  <c r="I539" i="6" s="1"/>
  <c r="F540" i="6"/>
  <c r="I540" i="6" s="1"/>
  <c r="F541" i="6"/>
  <c r="I541" i="6" s="1"/>
  <c r="F542" i="6"/>
  <c r="I542" i="6" s="1"/>
  <c r="F543" i="6"/>
  <c r="I543" i="6" s="1"/>
  <c r="F544" i="6"/>
  <c r="I544" i="6" s="1"/>
  <c r="F545" i="6"/>
  <c r="I545" i="6" s="1"/>
  <c r="F546" i="6"/>
  <c r="I546" i="6" s="1"/>
  <c r="F547" i="6"/>
  <c r="I547" i="6" s="1"/>
  <c r="F548" i="6"/>
  <c r="I548" i="6" s="1"/>
  <c r="F549" i="6"/>
  <c r="I549" i="6" s="1"/>
  <c r="F550" i="6"/>
  <c r="I550" i="6" s="1"/>
  <c r="F551" i="6"/>
  <c r="I551" i="6" s="1"/>
  <c r="F552" i="6"/>
  <c r="I552" i="6" s="1"/>
  <c r="F553" i="6"/>
  <c r="I553" i="6" s="1"/>
  <c r="F554" i="6"/>
  <c r="I554" i="6" s="1"/>
  <c r="F555" i="6"/>
  <c r="I555" i="6" s="1"/>
  <c r="F556" i="6"/>
  <c r="I556" i="6" s="1"/>
  <c r="F557" i="6"/>
  <c r="I557" i="6" s="1"/>
  <c r="F558" i="6"/>
  <c r="I558" i="6" s="1"/>
  <c r="F559" i="6"/>
  <c r="F560" i="6"/>
  <c r="I560" i="6" s="1"/>
  <c r="F561" i="6"/>
  <c r="I561" i="6" s="1"/>
  <c r="F562" i="6"/>
  <c r="I562" i="6" s="1"/>
  <c r="F563" i="6"/>
  <c r="I563" i="6" s="1"/>
  <c r="F564" i="6"/>
  <c r="F565" i="6"/>
  <c r="I565" i="6" s="1"/>
  <c r="F566" i="6"/>
  <c r="I566" i="6" s="1"/>
  <c r="F567" i="6"/>
  <c r="F568" i="6"/>
  <c r="I568" i="6" s="1"/>
  <c r="F569" i="6"/>
  <c r="F570" i="6"/>
  <c r="I570" i="6" s="1"/>
  <c r="F571" i="6"/>
  <c r="I571" i="6" s="1"/>
  <c r="F572" i="6"/>
  <c r="F573" i="6"/>
  <c r="I573" i="6" s="1"/>
  <c r="F574" i="6"/>
  <c r="I574" i="6" s="1"/>
  <c r="F575" i="6"/>
  <c r="F576" i="6"/>
  <c r="I576" i="6" s="1"/>
  <c r="F577" i="6"/>
  <c r="F578" i="6"/>
  <c r="I578" i="6" s="1"/>
  <c r="F579" i="6"/>
  <c r="I579" i="6" s="1"/>
  <c r="F580" i="6"/>
  <c r="F581" i="6"/>
  <c r="I581" i="6" s="1"/>
  <c r="F582" i="6"/>
  <c r="I582" i="6" s="1"/>
  <c r="F583" i="6"/>
  <c r="F584" i="6"/>
  <c r="I584" i="6" s="1"/>
  <c r="F585" i="6"/>
  <c r="F586" i="6"/>
  <c r="I586" i="6" s="1"/>
  <c r="F587" i="6"/>
  <c r="I587" i="6" s="1"/>
  <c r="F588" i="6"/>
  <c r="F589" i="6"/>
  <c r="I589" i="6" s="1"/>
  <c r="F590" i="6"/>
  <c r="I590" i="6" s="1"/>
  <c r="F591" i="6"/>
  <c r="F592" i="6"/>
  <c r="I592" i="6" s="1"/>
  <c r="F593" i="6"/>
  <c r="F594" i="6"/>
  <c r="I594" i="6" s="1"/>
  <c r="F595" i="6"/>
  <c r="I595" i="6" s="1"/>
  <c r="F596" i="6"/>
  <c r="F597" i="6"/>
  <c r="I597" i="6" s="1"/>
  <c r="F598" i="6"/>
  <c r="I598" i="6" s="1"/>
  <c r="F599" i="6"/>
  <c r="F600" i="6"/>
  <c r="I600" i="6" s="1"/>
  <c r="F601" i="6"/>
  <c r="F602" i="6"/>
  <c r="I602" i="6" s="1"/>
  <c r="F603" i="6"/>
  <c r="I603" i="6" s="1"/>
  <c r="F604" i="6"/>
  <c r="F605" i="6"/>
  <c r="I605" i="6" s="1"/>
  <c r="F606" i="6"/>
  <c r="I606" i="6" s="1"/>
  <c r="F607" i="6"/>
  <c r="F608" i="6"/>
  <c r="I608" i="6" s="1"/>
  <c r="F609" i="6"/>
  <c r="F610" i="6"/>
  <c r="I610" i="6" s="1"/>
  <c r="F611" i="6"/>
  <c r="I611" i="6" s="1"/>
  <c r="F612" i="6"/>
  <c r="F613" i="6"/>
  <c r="I613" i="6" s="1"/>
  <c r="F614" i="6"/>
  <c r="I614" i="6" s="1"/>
  <c r="F615" i="6"/>
  <c r="F616" i="6"/>
  <c r="I616" i="6" s="1"/>
  <c r="F617" i="6"/>
  <c r="F618" i="6"/>
  <c r="I618" i="6" s="1"/>
  <c r="F619" i="6"/>
  <c r="I619" i="6" s="1"/>
  <c r="F620" i="6"/>
  <c r="F621" i="6"/>
  <c r="I621" i="6" s="1"/>
  <c r="F622" i="6"/>
  <c r="I622" i="6" s="1"/>
  <c r="F623" i="6"/>
  <c r="F624" i="6"/>
  <c r="I624" i="6" s="1"/>
  <c r="F625" i="6"/>
  <c r="F626" i="6"/>
  <c r="I626" i="6" s="1"/>
  <c r="F627" i="6"/>
  <c r="I627" i="6" s="1"/>
  <c r="F628" i="6"/>
  <c r="F629" i="6"/>
  <c r="I629" i="6" s="1"/>
  <c r="F630" i="6"/>
  <c r="I630" i="6" s="1"/>
  <c r="F631" i="6"/>
  <c r="G631" i="6" s="1"/>
  <c r="F632" i="6"/>
  <c r="I632" i="6" s="1"/>
  <c r="F633" i="6"/>
  <c r="F634" i="6"/>
  <c r="I634" i="6" s="1"/>
  <c r="F635" i="6"/>
  <c r="I635" i="6" s="1"/>
  <c r="F636" i="6"/>
  <c r="F637" i="6"/>
  <c r="I637" i="6" s="1"/>
  <c r="F638" i="6"/>
  <c r="I638" i="6" s="1"/>
  <c r="F639" i="6"/>
  <c r="F640" i="6"/>
  <c r="I640" i="6" s="1"/>
  <c r="F641" i="6"/>
  <c r="F642" i="6"/>
  <c r="I642" i="6" s="1"/>
  <c r="F643" i="6"/>
  <c r="I643" i="6" s="1"/>
  <c r="F644" i="6"/>
  <c r="F645" i="6"/>
  <c r="I645" i="6" s="1"/>
  <c r="F646" i="6"/>
  <c r="I646" i="6" s="1"/>
  <c r="F647" i="6"/>
  <c r="F648" i="6"/>
  <c r="I648" i="6" s="1"/>
  <c r="F649" i="6"/>
  <c r="F650" i="6"/>
  <c r="I650" i="6" s="1"/>
  <c r="F651" i="6"/>
  <c r="I651" i="6" s="1"/>
  <c r="F652" i="6"/>
  <c r="F653" i="6"/>
  <c r="I653" i="6" s="1"/>
  <c r="F654" i="6"/>
  <c r="I654" i="6" s="1"/>
  <c r="F655" i="6"/>
  <c r="G655" i="6" s="1"/>
  <c r="F656" i="6"/>
  <c r="I656" i="6" s="1"/>
  <c r="F657" i="6"/>
  <c r="F658" i="6"/>
  <c r="I658" i="6" s="1"/>
  <c r="F659" i="6"/>
  <c r="I659" i="6" s="1"/>
  <c r="F660" i="6"/>
  <c r="F661" i="6"/>
  <c r="I661" i="6" s="1"/>
  <c r="F662" i="6"/>
  <c r="I662" i="6" s="1"/>
  <c r="F663" i="6"/>
  <c r="F664" i="6"/>
  <c r="I664" i="6" s="1"/>
  <c r="F665" i="6"/>
  <c r="F666" i="6"/>
  <c r="I666" i="6" s="1"/>
  <c r="F667" i="6"/>
  <c r="F668" i="6"/>
  <c r="F669" i="6"/>
  <c r="I669" i="6" s="1"/>
  <c r="F670" i="6"/>
  <c r="I670" i="6" s="1"/>
  <c r="F671" i="6"/>
  <c r="F672" i="6"/>
  <c r="I672" i="6" s="1"/>
  <c r="F673" i="6"/>
  <c r="F674" i="6"/>
  <c r="I674" i="6" s="1"/>
  <c r="F675" i="6"/>
  <c r="F676" i="6"/>
  <c r="F677" i="6"/>
  <c r="I677" i="6" s="1"/>
  <c r="F678" i="6"/>
  <c r="I678" i="6" s="1"/>
  <c r="F679" i="6"/>
  <c r="F680" i="6"/>
  <c r="I680" i="6" s="1"/>
  <c r="F681" i="6"/>
  <c r="F682" i="6"/>
  <c r="I682" i="6" s="1"/>
  <c r="F683" i="6"/>
  <c r="F684" i="6"/>
  <c r="F685" i="6"/>
  <c r="I685" i="6" s="1"/>
  <c r="F686" i="6"/>
  <c r="I686" i="6" s="1"/>
  <c r="F687" i="6"/>
  <c r="F688" i="6"/>
  <c r="I688" i="6" s="1"/>
  <c r="F689" i="6"/>
  <c r="F690" i="6"/>
  <c r="I690" i="6" s="1"/>
  <c r="F691" i="6"/>
  <c r="F692" i="6"/>
  <c r="F693" i="6"/>
  <c r="I693" i="6" s="1"/>
  <c r="F694" i="6"/>
  <c r="I694" i="6" s="1"/>
  <c r="F695" i="6"/>
  <c r="F696" i="6"/>
  <c r="G696" i="6" s="1"/>
  <c r="F697" i="6"/>
  <c r="F698" i="6"/>
  <c r="I698" i="6" s="1"/>
  <c r="F699" i="6"/>
  <c r="F700" i="6"/>
  <c r="G700" i="6" s="1"/>
  <c r="F701" i="6"/>
  <c r="I701" i="6" s="1"/>
  <c r="F702" i="6"/>
  <c r="I702" i="6" s="1"/>
  <c r="F703" i="6"/>
  <c r="F704" i="6"/>
  <c r="I704" i="6" s="1"/>
  <c r="F705" i="6"/>
  <c r="F706" i="6"/>
  <c r="I706" i="6" s="1"/>
  <c r="F707" i="6"/>
  <c r="F708" i="6"/>
  <c r="F709" i="6"/>
  <c r="I709" i="6" s="1"/>
  <c r="F710" i="6"/>
  <c r="I710" i="6" s="1"/>
  <c r="F711" i="6"/>
  <c r="F712" i="6"/>
  <c r="I712" i="6" s="1"/>
  <c r="F713" i="6"/>
  <c r="F714" i="6"/>
  <c r="I714" i="6" s="1"/>
  <c r="F715" i="6"/>
  <c r="F716" i="6"/>
  <c r="F717" i="6"/>
  <c r="I717" i="6" s="1"/>
  <c r="F718" i="6"/>
  <c r="I718" i="6" s="1"/>
  <c r="F719" i="6"/>
  <c r="F720" i="6"/>
  <c r="I720" i="6" s="1"/>
  <c r="F721" i="6"/>
  <c r="F722" i="6"/>
  <c r="I722" i="6" s="1"/>
  <c r="F723" i="6"/>
  <c r="F724" i="6"/>
  <c r="F725" i="6"/>
  <c r="I725" i="6" s="1"/>
  <c r="F726" i="6"/>
  <c r="I726" i="6" s="1"/>
  <c r="F727" i="6"/>
  <c r="F728" i="6"/>
  <c r="G728" i="6" s="1"/>
  <c r="F729" i="6"/>
  <c r="F730" i="6"/>
  <c r="I730" i="6" s="1"/>
  <c r="F731" i="6"/>
  <c r="F732" i="6"/>
  <c r="G732" i="6" s="1"/>
  <c r="F733" i="6"/>
  <c r="I733" i="6" s="1"/>
  <c r="F734" i="6"/>
  <c r="I734" i="6" s="1"/>
  <c r="F735" i="6"/>
  <c r="F736" i="6"/>
  <c r="I736" i="6" s="1"/>
  <c r="F737" i="6"/>
  <c r="F738" i="6"/>
  <c r="I738" i="6" s="1"/>
  <c r="F739" i="6"/>
  <c r="F740" i="6"/>
  <c r="F741" i="6"/>
  <c r="I741" i="6" s="1"/>
  <c r="F742" i="6"/>
  <c r="I742" i="6" s="1"/>
  <c r="F743" i="6"/>
  <c r="F744" i="6"/>
  <c r="I744" i="6" s="1"/>
  <c r="F745" i="6"/>
  <c r="F746" i="6"/>
  <c r="I746" i="6" s="1"/>
  <c r="F747" i="6"/>
  <c r="F748" i="6"/>
  <c r="F749" i="6"/>
  <c r="I749" i="6" s="1"/>
  <c r="F750" i="6"/>
  <c r="I750" i="6" s="1"/>
  <c r="F751" i="6"/>
  <c r="F752" i="6"/>
  <c r="I752" i="6" s="1"/>
  <c r="F753" i="6"/>
  <c r="F754" i="6"/>
  <c r="I754" i="6" s="1"/>
  <c r="F755" i="6"/>
  <c r="F756" i="6"/>
  <c r="F757" i="6"/>
  <c r="I757" i="6" s="1"/>
  <c r="F758" i="6"/>
  <c r="I758" i="6" s="1"/>
  <c r="F759" i="6"/>
  <c r="F760" i="6"/>
  <c r="G760" i="6" s="1"/>
  <c r="F761" i="6"/>
  <c r="F762" i="6"/>
  <c r="I762" i="6" s="1"/>
  <c r="F763" i="6"/>
  <c r="F764" i="6"/>
  <c r="G764" i="6" s="1"/>
  <c r="F765" i="6"/>
  <c r="I765" i="6" s="1"/>
  <c r="F766" i="6"/>
  <c r="I766" i="6" s="1"/>
  <c r="F767" i="6"/>
  <c r="F768" i="6"/>
  <c r="G768" i="6" s="1"/>
  <c r="F769" i="6"/>
  <c r="F770" i="6"/>
  <c r="I770" i="6" s="1"/>
  <c r="F771" i="6"/>
  <c r="F772" i="6"/>
  <c r="F773" i="6"/>
  <c r="I773" i="6" s="1"/>
  <c r="F774" i="6"/>
  <c r="I774" i="6" s="1"/>
  <c r="F775" i="6"/>
  <c r="F776" i="6"/>
  <c r="I776" i="6" s="1"/>
  <c r="F777" i="6"/>
  <c r="F778" i="6"/>
  <c r="I778" i="6" s="1"/>
  <c r="F779" i="6"/>
  <c r="F780" i="6"/>
  <c r="G780" i="6" s="1"/>
  <c r="F781" i="6"/>
  <c r="I781" i="6" s="1"/>
  <c r="F782" i="6"/>
  <c r="I782" i="6" s="1"/>
  <c r="F783" i="6"/>
  <c r="F784" i="6"/>
  <c r="I784" i="6" s="1"/>
  <c r="F785" i="6"/>
  <c r="F786" i="6"/>
  <c r="I786" i="6" s="1"/>
  <c r="F787" i="6"/>
  <c r="F788" i="6"/>
  <c r="F789" i="6"/>
  <c r="I789" i="6" s="1"/>
  <c r="F790" i="6"/>
  <c r="I790" i="6" s="1"/>
  <c r="F791" i="6"/>
  <c r="F792" i="6"/>
  <c r="I792" i="6" s="1"/>
  <c r="F793" i="6"/>
  <c r="F794" i="6"/>
  <c r="I794" i="6" s="1"/>
  <c r="F795" i="6"/>
  <c r="F796" i="6"/>
  <c r="G796" i="6" s="1"/>
  <c r="F797" i="6"/>
  <c r="I797" i="6" s="1"/>
  <c r="F798" i="6"/>
  <c r="I798" i="6" s="1"/>
  <c r="F799" i="6"/>
  <c r="F800" i="6"/>
  <c r="I800" i="6" s="1"/>
  <c r="F801" i="6"/>
  <c r="F802" i="6"/>
  <c r="I802" i="6" s="1"/>
  <c r="F803" i="6"/>
  <c r="F804" i="6"/>
  <c r="F805" i="6"/>
  <c r="I805" i="6" s="1"/>
  <c r="F806" i="6"/>
  <c r="I806" i="6" s="1"/>
  <c r="F807" i="6"/>
  <c r="F808" i="6"/>
  <c r="I808" i="6" s="1"/>
  <c r="F809" i="6"/>
  <c r="F810" i="6"/>
  <c r="I810" i="6" s="1"/>
  <c r="F811" i="6"/>
  <c r="F812" i="6"/>
  <c r="G812" i="6" s="1"/>
  <c r="F813" i="6"/>
  <c r="I813" i="6" s="1"/>
  <c r="F814" i="6"/>
  <c r="I814" i="6" s="1"/>
  <c r="F815" i="6"/>
  <c r="F816" i="6"/>
  <c r="I816" i="6" s="1"/>
  <c r="F817" i="6"/>
  <c r="F818" i="6"/>
  <c r="I818" i="6" s="1"/>
  <c r="F819" i="6"/>
  <c r="F820" i="6"/>
  <c r="F821" i="6"/>
  <c r="I821" i="6" s="1"/>
  <c r="F822" i="6"/>
  <c r="I822" i="6" s="1"/>
  <c r="F823" i="6"/>
  <c r="F824" i="6"/>
  <c r="G824" i="6" s="1"/>
  <c r="F825" i="6"/>
  <c r="F826" i="6"/>
  <c r="I826" i="6" s="1"/>
  <c r="F827" i="6"/>
  <c r="F828" i="6"/>
  <c r="G828" i="6" s="1"/>
  <c r="F829" i="6"/>
  <c r="I829" i="6" s="1"/>
  <c r="F830" i="6"/>
  <c r="I830" i="6" s="1"/>
  <c r="F831" i="6"/>
  <c r="F832" i="6"/>
  <c r="G832" i="6" s="1"/>
  <c r="F833" i="6"/>
  <c r="F834" i="6"/>
  <c r="I834" i="6" s="1"/>
  <c r="F835" i="6"/>
  <c r="F836" i="6"/>
  <c r="F837" i="6"/>
  <c r="I837" i="6" s="1"/>
  <c r="F838" i="6"/>
  <c r="I838" i="6" s="1"/>
  <c r="F839" i="6"/>
  <c r="F840" i="6"/>
  <c r="I840" i="6" s="1"/>
  <c r="F841" i="6"/>
  <c r="F842" i="6"/>
  <c r="I842" i="6" s="1"/>
  <c r="F843" i="6"/>
  <c r="F844" i="6"/>
  <c r="G844" i="6" s="1"/>
  <c r="F845" i="6"/>
  <c r="I845" i="6" s="1"/>
  <c r="F846" i="6"/>
  <c r="I846" i="6" s="1"/>
  <c r="F847" i="6"/>
  <c r="F848" i="6"/>
  <c r="I848" i="6" s="1"/>
  <c r="F849" i="6"/>
  <c r="F850" i="6"/>
  <c r="I850" i="6" s="1"/>
  <c r="F851" i="6"/>
  <c r="F852" i="6"/>
  <c r="F853" i="6"/>
  <c r="I853" i="6" s="1"/>
  <c r="F854" i="6"/>
  <c r="I854" i="6" s="1"/>
  <c r="F855" i="6"/>
  <c r="F856" i="6"/>
  <c r="I856" i="6" s="1"/>
  <c r="F857" i="6"/>
  <c r="F858" i="6"/>
  <c r="I858" i="6" s="1"/>
  <c r="F859" i="6"/>
  <c r="F860" i="6"/>
  <c r="G860" i="6" s="1"/>
  <c r="F861" i="6"/>
  <c r="I861" i="6" s="1"/>
  <c r="F862" i="6"/>
  <c r="I862" i="6" s="1"/>
  <c r="F863" i="6"/>
  <c r="F864" i="6"/>
  <c r="I864" i="6" s="1"/>
  <c r="F865" i="6"/>
  <c r="F866" i="6"/>
  <c r="I866" i="6" s="1"/>
  <c r="F867" i="6"/>
  <c r="F868" i="6"/>
  <c r="F869" i="6"/>
  <c r="I869" i="6" s="1"/>
  <c r="F870" i="6"/>
  <c r="I870" i="6" s="1"/>
  <c r="F871" i="6"/>
  <c r="F872" i="6"/>
  <c r="I872" i="6" s="1"/>
  <c r="F873" i="6"/>
  <c r="F874" i="6"/>
  <c r="I874" i="6" s="1"/>
  <c r="F875" i="6"/>
  <c r="F876" i="6"/>
  <c r="G876" i="6" s="1"/>
  <c r="F877" i="6"/>
  <c r="I877" i="6" s="1"/>
  <c r="F878" i="6"/>
  <c r="I878" i="6" s="1"/>
  <c r="F879" i="6"/>
  <c r="F880" i="6"/>
  <c r="F881" i="6"/>
  <c r="I881" i="6" s="1"/>
  <c r="F882" i="6"/>
  <c r="F883" i="6"/>
  <c r="F884" i="6"/>
  <c r="I884" i="6" s="1"/>
  <c r="F885" i="6"/>
  <c r="F886" i="6"/>
  <c r="F887" i="6"/>
  <c r="F888" i="6"/>
  <c r="G888" i="6" s="1"/>
  <c r="F889" i="6"/>
  <c r="I889" i="6" s="1"/>
  <c r="F890" i="6"/>
  <c r="F891" i="6"/>
  <c r="F892" i="6"/>
  <c r="G892" i="6" s="1"/>
  <c r="F893" i="6"/>
  <c r="F894" i="6"/>
  <c r="I894" i="6" s="1"/>
  <c r="F895" i="6"/>
  <c r="F896" i="6"/>
  <c r="G896" i="6" s="1"/>
  <c r="F897" i="6"/>
  <c r="F898" i="6"/>
  <c r="F899" i="6"/>
  <c r="I899" i="6" s="1"/>
  <c r="F900" i="6"/>
  <c r="I900" i="6" s="1"/>
  <c r="F901" i="6"/>
  <c r="F902" i="6"/>
  <c r="I902" i="6" s="1"/>
  <c r="F903" i="6"/>
  <c r="F904" i="6"/>
  <c r="F905" i="6"/>
  <c r="I905" i="6" s="1"/>
  <c r="F906" i="6"/>
  <c r="F907" i="6"/>
  <c r="F908" i="6"/>
  <c r="G908" i="6" s="1"/>
  <c r="F909" i="6"/>
  <c r="I909" i="6" s="1"/>
  <c r="F910" i="6"/>
  <c r="I910" i="6" s="1"/>
  <c r="F911" i="6"/>
  <c r="F912" i="6"/>
  <c r="F913" i="6"/>
  <c r="I913" i="6" s="1"/>
  <c r="F914" i="6"/>
  <c r="F915" i="6"/>
  <c r="F916" i="6"/>
  <c r="I916" i="6" s="1"/>
  <c r="F917" i="6"/>
  <c r="F918" i="6"/>
  <c r="F919" i="6"/>
  <c r="F920" i="6"/>
  <c r="I920" i="6" s="1"/>
  <c r="F921" i="6"/>
  <c r="I921" i="6" s="1"/>
  <c r="F922" i="6"/>
  <c r="F923" i="6"/>
  <c r="F924" i="6"/>
  <c r="I924" i="6" s="1"/>
  <c r="F925" i="6"/>
  <c r="F926" i="6"/>
  <c r="I926" i="6" s="1"/>
  <c r="F927" i="6"/>
  <c r="F928" i="6"/>
  <c r="G928" i="6" s="1"/>
  <c r="F929" i="6"/>
  <c r="F930" i="6"/>
  <c r="F931" i="6"/>
  <c r="I931" i="6" s="1"/>
  <c r="F932" i="6"/>
  <c r="I932" i="6" s="1"/>
  <c r="F933" i="6"/>
  <c r="F934" i="6"/>
  <c r="I934" i="6" s="1"/>
  <c r="F935" i="6"/>
  <c r="F936" i="6"/>
  <c r="F937" i="6"/>
  <c r="I937" i="6" s="1"/>
  <c r="F938" i="6"/>
  <c r="F939" i="6"/>
  <c r="F940" i="6"/>
  <c r="G940" i="6" s="1"/>
  <c r="F941" i="6"/>
  <c r="I941" i="6" s="1"/>
  <c r="F942" i="6"/>
  <c r="I942" i="6" s="1"/>
  <c r="F943" i="6"/>
  <c r="F944" i="6"/>
  <c r="F945" i="6"/>
  <c r="I945" i="6" s="1"/>
  <c r="F946" i="6"/>
  <c r="F947" i="6"/>
  <c r="F948" i="6"/>
  <c r="I948" i="6" s="1"/>
  <c r="F949" i="6"/>
  <c r="F950" i="6"/>
  <c r="F951" i="6"/>
  <c r="F952" i="6"/>
  <c r="G952" i="6" s="1"/>
  <c r="F953" i="6"/>
  <c r="I953" i="6" s="1"/>
  <c r="F954" i="6"/>
  <c r="F955" i="6"/>
  <c r="F956" i="6"/>
  <c r="G956" i="6" s="1"/>
  <c r="F957" i="6"/>
  <c r="F958" i="6"/>
  <c r="I958" i="6" s="1"/>
  <c r="F959" i="6"/>
  <c r="F960" i="6"/>
  <c r="G960" i="6" s="1"/>
  <c r="F961" i="6"/>
  <c r="F962" i="6"/>
  <c r="F963" i="6"/>
  <c r="I963" i="6" s="1"/>
  <c r="F964" i="6"/>
  <c r="I964" i="6" s="1"/>
  <c r="F965" i="6"/>
  <c r="F966" i="6"/>
  <c r="I966" i="6" s="1"/>
  <c r="F967" i="6"/>
  <c r="F968" i="6"/>
  <c r="F969" i="6"/>
  <c r="I969" i="6" s="1"/>
  <c r="F970" i="6"/>
  <c r="F971" i="6"/>
  <c r="F972" i="6"/>
  <c r="G972" i="6" s="1"/>
  <c r="F973" i="6"/>
  <c r="I973" i="6" s="1"/>
  <c r="F974" i="6"/>
  <c r="I974" i="6" s="1"/>
  <c r="F975" i="6"/>
  <c r="F976" i="6"/>
  <c r="F977" i="6"/>
  <c r="I977" i="6" s="1"/>
  <c r="F978" i="6"/>
  <c r="F979" i="6"/>
  <c r="F980" i="6"/>
  <c r="I980" i="6" s="1"/>
  <c r="F981" i="6"/>
  <c r="F982" i="6"/>
  <c r="F983" i="6"/>
  <c r="F984" i="6"/>
  <c r="I984" i="6" s="1"/>
  <c r="F985" i="6"/>
  <c r="I985" i="6" s="1"/>
  <c r="F986" i="6"/>
  <c r="F987" i="6"/>
  <c r="F988" i="6"/>
  <c r="I988" i="6" s="1"/>
  <c r="F989" i="6"/>
  <c r="F990" i="6"/>
  <c r="F991" i="6"/>
  <c r="F992" i="6"/>
  <c r="G992" i="6" s="1"/>
  <c r="F993" i="6"/>
  <c r="I993" i="6" s="1"/>
  <c r="F994" i="6"/>
  <c r="F995" i="6"/>
  <c r="F996" i="6"/>
  <c r="F997" i="6"/>
  <c r="F998" i="6"/>
  <c r="F999" i="6"/>
  <c r="F1000" i="6"/>
  <c r="I1000" i="6" s="1"/>
  <c r="F1001" i="6"/>
  <c r="I1001" i="6" s="1"/>
  <c r="F1002" i="6"/>
  <c r="F1003" i="6"/>
  <c r="F1004" i="6"/>
  <c r="G1004" i="6" s="1"/>
  <c r="F1005" i="6"/>
  <c r="F1006" i="6"/>
  <c r="F1007" i="6"/>
  <c r="F1008" i="6"/>
  <c r="F1009" i="6"/>
  <c r="I1009" i="6" s="1"/>
  <c r="F1010" i="6"/>
  <c r="F1011" i="6"/>
  <c r="F1012" i="6"/>
  <c r="F1013" i="6"/>
  <c r="F1014" i="6"/>
  <c r="F1015" i="6"/>
  <c r="F1016" i="6"/>
  <c r="I1016" i="6" s="1"/>
  <c r="F1017" i="6"/>
  <c r="I1017" i="6" s="1"/>
  <c r="F1018" i="6"/>
  <c r="F1019" i="6"/>
  <c r="F1020" i="6"/>
  <c r="G1020" i="6" s="1"/>
  <c r="F1021" i="6"/>
  <c r="F1022" i="6"/>
  <c r="F1023" i="6"/>
  <c r="F1024" i="6"/>
  <c r="G1024" i="6" s="1"/>
  <c r="F1025" i="6"/>
  <c r="I1025" i="6" s="1"/>
  <c r="F1026" i="6"/>
  <c r="F1027" i="6"/>
  <c r="F1028" i="6"/>
  <c r="F1029" i="6"/>
  <c r="F1030" i="6"/>
  <c r="F1031" i="6"/>
  <c r="F1032" i="6"/>
  <c r="I1032" i="6" s="1"/>
  <c r="F1033" i="6"/>
  <c r="I1033" i="6" s="1"/>
  <c r="F1034" i="6"/>
  <c r="F1035" i="6"/>
  <c r="F1036" i="6"/>
  <c r="I1036" i="6" s="1"/>
  <c r="F1037" i="6"/>
  <c r="F1038" i="6"/>
  <c r="F1039" i="6"/>
  <c r="F1040" i="6"/>
  <c r="F1041" i="6"/>
  <c r="I1041" i="6" s="1"/>
  <c r="F1042" i="6"/>
  <c r="F1043" i="6"/>
  <c r="F1044" i="6"/>
  <c r="F1045" i="6"/>
  <c r="F1046" i="6"/>
  <c r="F1047" i="6"/>
  <c r="F1048" i="6"/>
  <c r="I1048" i="6" s="1"/>
  <c r="F1049" i="6"/>
  <c r="I1049" i="6" s="1"/>
  <c r="F1050" i="6"/>
  <c r="F1051" i="6"/>
  <c r="F1052" i="6"/>
  <c r="I1052" i="6" s="1"/>
  <c r="F1053" i="6"/>
  <c r="F1054" i="6"/>
  <c r="F1055" i="6"/>
  <c r="F1056" i="6"/>
  <c r="G1056" i="6" s="1"/>
  <c r="F1057" i="6"/>
  <c r="I1057" i="6" s="1"/>
  <c r="F1058" i="6"/>
  <c r="F1059" i="6"/>
  <c r="F1060" i="6"/>
  <c r="F1061" i="6"/>
  <c r="F1062" i="6"/>
  <c r="F1063" i="6"/>
  <c r="F1064" i="6"/>
  <c r="I1064" i="6" s="1"/>
  <c r="F1065" i="6"/>
  <c r="I1065" i="6" s="1"/>
  <c r="F1066" i="6"/>
  <c r="F1067" i="6"/>
  <c r="F1068" i="6"/>
  <c r="G1068" i="6" s="1"/>
  <c r="F1069" i="6"/>
  <c r="F1070" i="6"/>
  <c r="F1071" i="6"/>
  <c r="F1072" i="6"/>
  <c r="F1073" i="6"/>
  <c r="I1073" i="6" s="1"/>
  <c r="F1074" i="6"/>
  <c r="F1075" i="6"/>
  <c r="F1076" i="6"/>
  <c r="F1077" i="6"/>
  <c r="F1078" i="6"/>
  <c r="F1079" i="6"/>
  <c r="F1080" i="6"/>
  <c r="I1080" i="6" s="1"/>
  <c r="F1081" i="6"/>
  <c r="I1081" i="6" s="1"/>
  <c r="F1082" i="6"/>
  <c r="F1083" i="6"/>
  <c r="F1084" i="6"/>
  <c r="G1084" i="6" s="1"/>
  <c r="F1085" i="6"/>
  <c r="F1086" i="6"/>
  <c r="F1087" i="6"/>
  <c r="F1088" i="6"/>
  <c r="G1088" i="6" s="1"/>
  <c r="F1089" i="6"/>
  <c r="I1089" i="6" s="1"/>
  <c r="F1090" i="6"/>
  <c r="F1091" i="6"/>
  <c r="F1092" i="6"/>
  <c r="F1093" i="6"/>
  <c r="F1094" i="6"/>
  <c r="F1095" i="6"/>
  <c r="F1096" i="6"/>
  <c r="I1096" i="6" s="1"/>
  <c r="F1097" i="6"/>
  <c r="I1097" i="6" s="1"/>
  <c r="F1098" i="6"/>
  <c r="F1099" i="6"/>
  <c r="F1100" i="6"/>
  <c r="I1100" i="6" s="1"/>
  <c r="F1101" i="6"/>
  <c r="F1102" i="6"/>
  <c r="F1103" i="6"/>
  <c r="F1104" i="6"/>
  <c r="F1105" i="6"/>
  <c r="I1105" i="6" s="1"/>
  <c r="F1106" i="6"/>
  <c r="F1107" i="6"/>
  <c r="F1108" i="6"/>
  <c r="F1109" i="6"/>
  <c r="F1110" i="6"/>
  <c r="F1111" i="6"/>
  <c r="F1112" i="6"/>
  <c r="I1112" i="6" s="1"/>
  <c r="F1113" i="6"/>
  <c r="I1113" i="6" s="1"/>
  <c r="F1114" i="6"/>
  <c r="F1115" i="6"/>
  <c r="F1116" i="6"/>
  <c r="I1116" i="6" s="1"/>
  <c r="F1117" i="6"/>
  <c r="F1118" i="6"/>
  <c r="F1119" i="6"/>
  <c r="F1120" i="6"/>
  <c r="G1120" i="6" s="1"/>
  <c r="F1121" i="6"/>
  <c r="I1121" i="6" s="1"/>
  <c r="F1122" i="6"/>
  <c r="F1123" i="6"/>
  <c r="F1124" i="6"/>
  <c r="F1125" i="6"/>
  <c r="F1126" i="6"/>
  <c r="F1127" i="6"/>
  <c r="F1128" i="6"/>
  <c r="I1128" i="6" s="1"/>
  <c r="F1129" i="6"/>
  <c r="I1129" i="6" s="1"/>
  <c r="F1130" i="6"/>
  <c r="F1131" i="6"/>
  <c r="F1132" i="6"/>
  <c r="G1132" i="6" s="1"/>
  <c r="F1133" i="6"/>
  <c r="F1134" i="6"/>
  <c r="F1135" i="6"/>
  <c r="F1136" i="6"/>
  <c r="F1137" i="6"/>
  <c r="I1137" i="6" s="1"/>
  <c r="F1138" i="6"/>
  <c r="F1139" i="6"/>
  <c r="F1140" i="6"/>
  <c r="F1141" i="6"/>
  <c r="F1142" i="6"/>
  <c r="F1143" i="6"/>
  <c r="F1144" i="6"/>
  <c r="I1144" i="6" s="1"/>
  <c r="F1145" i="6"/>
  <c r="I1145" i="6" s="1"/>
  <c r="F1146" i="6"/>
  <c r="F1147" i="6"/>
  <c r="G1147" i="6" s="1"/>
  <c r="F1148" i="6"/>
  <c r="G1148" i="6" s="1"/>
  <c r="F1149" i="6"/>
  <c r="F1150" i="6"/>
  <c r="F1151" i="6"/>
  <c r="F1152" i="6"/>
  <c r="F1153" i="6"/>
  <c r="I1153" i="6" s="1"/>
  <c r="F1154" i="6"/>
  <c r="F1155" i="6"/>
  <c r="F1156" i="6"/>
  <c r="F1157" i="6"/>
  <c r="F1158" i="6"/>
  <c r="F1159" i="6"/>
  <c r="F1160" i="6"/>
  <c r="I1160" i="6" s="1"/>
  <c r="F1161" i="6"/>
  <c r="I1161" i="6" s="1"/>
  <c r="F1162" i="6"/>
  <c r="F1163" i="6"/>
  <c r="F1164" i="6"/>
  <c r="I1164" i="6" s="1"/>
  <c r="F1165" i="6"/>
  <c r="F1166" i="6"/>
  <c r="F1167" i="6"/>
  <c r="F1168" i="6"/>
  <c r="F1169" i="6"/>
  <c r="G1169" i="6" s="1"/>
  <c r="F1170" i="6"/>
  <c r="F1171" i="6"/>
  <c r="F1172" i="6"/>
  <c r="G1172" i="6" s="1"/>
  <c r="F1173" i="6"/>
  <c r="F1174" i="6"/>
  <c r="F1175" i="6"/>
  <c r="F1176" i="6"/>
  <c r="I1176" i="6" s="1"/>
  <c r="F1177" i="6"/>
  <c r="I1177" i="6" s="1"/>
  <c r="F1178" i="6"/>
  <c r="F1179" i="6"/>
  <c r="F1180" i="6"/>
  <c r="I1180" i="6" s="1"/>
  <c r="F1181" i="6"/>
  <c r="F1182" i="6"/>
  <c r="F1183" i="6"/>
  <c r="F1184" i="6"/>
  <c r="F1185" i="6"/>
  <c r="I1185" i="6" s="1"/>
  <c r="F1186" i="6"/>
  <c r="G1186" i="6" s="1"/>
  <c r="F1187" i="6"/>
  <c r="F1188" i="6"/>
  <c r="F1189" i="6"/>
  <c r="F1190" i="6"/>
  <c r="F1191" i="6"/>
  <c r="G1191" i="6" s="1"/>
  <c r="F1192" i="6"/>
  <c r="I1192" i="6" s="1"/>
  <c r="F1193" i="6"/>
  <c r="I1193" i="6" s="1"/>
  <c r="F1194" i="6"/>
  <c r="G1194" i="6" s="1"/>
  <c r="F1195" i="6"/>
  <c r="G1195" i="6" s="1"/>
  <c r="F1196" i="6"/>
  <c r="I1196" i="6" s="1"/>
  <c r="F1197" i="6"/>
  <c r="F1198" i="6"/>
  <c r="F1199" i="6"/>
  <c r="F1200" i="6"/>
  <c r="F1201" i="6"/>
  <c r="I1201" i="6" s="1"/>
  <c r="F2" i="6"/>
  <c r="I2" i="6" s="1"/>
  <c r="O66" i="6"/>
  <c r="O65" i="6"/>
  <c r="O64" i="6"/>
  <c r="O61" i="6"/>
  <c r="O60" i="6"/>
  <c r="O59" i="6"/>
  <c r="G2" i="5"/>
  <c r="F2" i="7" a="1"/>
  <c r="F2" i="7"/>
  <c r="F3" i="7" a="1"/>
  <c r="F3" i="7" s="1"/>
  <c r="F4" i="7" a="1"/>
  <c r="F4" i="7" s="1"/>
  <c r="F5" i="7" a="1"/>
  <c r="F5" i="7" s="1"/>
  <c r="F6" i="7" a="1"/>
  <c r="F6" i="7"/>
  <c r="F7" i="7" a="1"/>
  <c r="F7" i="7" s="1"/>
  <c r="F8" i="7" a="1"/>
  <c r="F8" i="7" s="1"/>
  <c r="F9" i="7" a="1"/>
  <c r="F9" i="7" s="1"/>
  <c r="F10" i="7" a="1"/>
  <c r="F10" i="7"/>
  <c r="F11" i="7" a="1"/>
  <c r="F11" i="7" s="1"/>
  <c r="F12" i="7" a="1"/>
  <c r="F12" i="7" s="1"/>
  <c r="F13" i="7" a="1"/>
  <c r="F13" i="7" s="1"/>
  <c r="F14" i="7" a="1"/>
  <c r="F14" i="7"/>
  <c r="F15" i="7" a="1"/>
  <c r="F15" i="7" s="1"/>
  <c r="F16" i="7" a="1"/>
  <c r="F16" i="7" s="1"/>
  <c r="F17" i="7" a="1"/>
  <c r="F17" i="7" s="1"/>
  <c r="F18" i="7" a="1"/>
  <c r="F18" i="7"/>
  <c r="F19" i="7" a="1"/>
  <c r="F19" i="7" s="1"/>
  <c r="F20" i="7" a="1"/>
  <c r="F20" i="7" s="1"/>
  <c r="F21" i="7" a="1"/>
  <c r="F21" i="7" s="1"/>
  <c r="F22" i="7" a="1"/>
  <c r="F22" i="7"/>
  <c r="F23" i="7" a="1"/>
  <c r="F23" i="7" s="1"/>
  <c r="F24" i="7" a="1"/>
  <c r="F24" i="7" s="1"/>
  <c r="F25" i="7" a="1"/>
  <c r="F25" i="7" s="1"/>
  <c r="F26" i="7" a="1"/>
  <c r="F26" i="7"/>
  <c r="F27" i="7" a="1"/>
  <c r="F27" i="7" s="1"/>
  <c r="F28" i="7" a="1"/>
  <c r="F28" i="7" s="1"/>
  <c r="F29" i="7" a="1"/>
  <c r="F29" i="7" s="1"/>
  <c r="F30" i="7" a="1"/>
  <c r="F30" i="7"/>
  <c r="F31" i="7" a="1"/>
  <c r="F31" i="7" s="1"/>
  <c r="F32" i="7" a="1"/>
  <c r="F32" i="7" s="1"/>
  <c r="F33" i="7" a="1"/>
  <c r="F33" i="7" s="1"/>
  <c r="F34" i="7" a="1"/>
  <c r="F34" i="7"/>
  <c r="F35" i="7" a="1"/>
  <c r="F35" i="7" s="1"/>
  <c r="F36" i="7" a="1"/>
  <c r="F36" i="7" s="1"/>
  <c r="F37" i="7" a="1"/>
  <c r="F37" i="7" s="1"/>
  <c r="F38" i="7" a="1"/>
  <c r="F38" i="7"/>
  <c r="F39" i="7" a="1"/>
  <c r="F39" i="7" s="1"/>
  <c r="F40" i="7" a="1"/>
  <c r="F40" i="7" s="1"/>
  <c r="F41" i="7" a="1"/>
  <c r="F41" i="7" s="1"/>
  <c r="F42" i="7" a="1"/>
  <c r="F42" i="7"/>
  <c r="F43" i="7" a="1"/>
  <c r="F43" i="7" s="1"/>
  <c r="F44" i="7" a="1"/>
  <c r="F44" i="7" s="1"/>
  <c r="F45" i="7" a="1"/>
  <c r="F45" i="7" s="1"/>
  <c r="F46" i="7" a="1"/>
  <c r="F46" i="7"/>
  <c r="F47" i="7" a="1"/>
  <c r="F47" i="7" s="1"/>
  <c r="F48" i="7" a="1"/>
  <c r="F48" i="7" s="1"/>
  <c r="F49" i="7" a="1"/>
  <c r="F49" i="7" s="1"/>
  <c r="F50" i="7" a="1"/>
  <c r="F50" i="7"/>
  <c r="F51" i="7" a="1"/>
  <c r="F51" i="7" s="1"/>
  <c r="F52" i="7" a="1"/>
  <c r="F52" i="7" s="1"/>
  <c r="F53" i="7" a="1"/>
  <c r="F53" i="7" s="1"/>
  <c r="F54" i="7" a="1"/>
  <c r="F54" i="7"/>
  <c r="F55" i="7" a="1"/>
  <c r="F55" i="7" s="1"/>
  <c r="F56" i="7" a="1"/>
  <c r="F56" i="7" s="1"/>
  <c r="F57" i="7" a="1"/>
  <c r="F57" i="7" s="1"/>
  <c r="F58" i="7" a="1"/>
  <c r="F58" i="7"/>
  <c r="F59" i="7" a="1"/>
  <c r="F59" i="7" s="1"/>
  <c r="F60" i="7" a="1"/>
  <c r="F60" i="7" s="1"/>
  <c r="F61" i="7" a="1"/>
  <c r="F61" i="7" s="1"/>
  <c r="F62" i="7" a="1"/>
  <c r="F62" i="7"/>
  <c r="F63" i="7" a="1"/>
  <c r="F63" i="7" s="1"/>
  <c r="F64" i="7" a="1"/>
  <c r="F64" i="7" s="1"/>
  <c r="F65" i="7" a="1"/>
  <c r="F65" i="7" s="1"/>
  <c r="F66" i="7" a="1"/>
  <c r="F66" i="7"/>
  <c r="F67" i="7" a="1"/>
  <c r="F67" i="7" s="1"/>
  <c r="F68" i="7" a="1"/>
  <c r="F68" i="7" s="1"/>
  <c r="F69" i="7" a="1"/>
  <c r="F69" i="7" s="1"/>
  <c r="F70" i="7" a="1"/>
  <c r="F70" i="7"/>
  <c r="F71" i="7" a="1"/>
  <c r="F71" i="7" s="1"/>
  <c r="F72" i="7" a="1"/>
  <c r="F72" i="7" s="1"/>
  <c r="F73" i="7" a="1"/>
  <c r="F73" i="7" s="1"/>
  <c r="F74" i="7" a="1"/>
  <c r="F74" i="7"/>
  <c r="F75" i="7" a="1"/>
  <c r="F75" i="7" s="1"/>
  <c r="F76" i="7" a="1"/>
  <c r="F76" i="7" s="1"/>
  <c r="F77" i="7" a="1"/>
  <c r="F77" i="7" s="1"/>
  <c r="F78" i="7" a="1"/>
  <c r="F78" i="7"/>
  <c r="F79" i="7" a="1"/>
  <c r="F79" i="7" s="1"/>
  <c r="F80" i="7" a="1"/>
  <c r="F80" i="7" s="1"/>
  <c r="F81" i="7" a="1"/>
  <c r="F81" i="7" s="1"/>
  <c r="F82" i="7" a="1"/>
  <c r="F82" i="7"/>
  <c r="F83" i="7" a="1"/>
  <c r="F83" i="7" s="1"/>
  <c r="F84" i="7" a="1"/>
  <c r="F84" i="7" s="1"/>
  <c r="F85" i="7" a="1"/>
  <c r="F85" i="7" s="1"/>
  <c r="F86" i="7" a="1"/>
  <c r="F86" i="7"/>
  <c r="F87" i="7" a="1"/>
  <c r="F87" i="7" s="1"/>
  <c r="F88" i="7" a="1"/>
  <c r="F88" i="7" s="1"/>
  <c r="F89" i="7" a="1"/>
  <c r="F89" i="7" s="1"/>
  <c r="F90" i="7" a="1"/>
  <c r="F90" i="7"/>
  <c r="F91" i="7" a="1"/>
  <c r="F91" i="7" s="1"/>
  <c r="F92" i="7" a="1"/>
  <c r="F92" i="7" s="1"/>
  <c r="F93" i="7" a="1"/>
  <c r="F93" i="7" s="1"/>
  <c r="F94" i="7" a="1"/>
  <c r="F94" i="7"/>
  <c r="F95" i="7" a="1"/>
  <c r="F95" i="7" s="1"/>
  <c r="F96" i="7" a="1"/>
  <c r="F96" i="7" s="1"/>
  <c r="F97" i="7" a="1"/>
  <c r="F97" i="7" s="1"/>
  <c r="F98" i="7" a="1"/>
  <c r="F98" i="7"/>
  <c r="F99" i="7" a="1"/>
  <c r="F99" i="7" s="1"/>
  <c r="F100" i="7" a="1"/>
  <c r="F100" i="7" s="1"/>
  <c r="F101" i="7" a="1"/>
  <c r="F101" i="7" s="1"/>
  <c r="F102" i="7" a="1"/>
  <c r="F102" i="7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E2" i="7"/>
  <c r="L9" i="7" s="1"/>
  <c r="E3" i="7"/>
  <c r="E4" i="7"/>
  <c r="M9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G35" i="6" l="1"/>
  <c r="G86" i="6"/>
  <c r="G206" i="6"/>
  <c r="G315" i="6"/>
  <c r="G438" i="6"/>
  <c r="G674" i="6"/>
  <c r="G143" i="6"/>
  <c r="G38" i="6"/>
  <c r="G99" i="6"/>
  <c r="G150" i="6"/>
  <c r="G207" i="6"/>
  <c r="G270" i="6"/>
  <c r="G339" i="6"/>
  <c r="G467" i="6"/>
  <c r="G738" i="6"/>
  <c r="G43" i="6"/>
  <c r="G102" i="6"/>
  <c r="G163" i="6"/>
  <c r="G214" i="6"/>
  <c r="G271" i="6"/>
  <c r="G342" i="6"/>
  <c r="G470" i="6"/>
  <c r="G802" i="6"/>
  <c r="G255" i="6"/>
  <c r="G55" i="6"/>
  <c r="G107" i="6"/>
  <c r="G166" i="6"/>
  <c r="G227" i="6"/>
  <c r="G278" i="6"/>
  <c r="G371" i="6"/>
  <c r="G499" i="6"/>
  <c r="G866" i="6"/>
  <c r="G59" i="6"/>
  <c r="G119" i="6"/>
  <c r="G171" i="6"/>
  <c r="G230" i="6"/>
  <c r="G291" i="6"/>
  <c r="G374" i="6"/>
  <c r="G502" i="6"/>
  <c r="G1048" i="6"/>
  <c r="G14" i="6"/>
  <c r="G63" i="6"/>
  <c r="G123" i="6"/>
  <c r="G183" i="6"/>
  <c r="G235" i="6"/>
  <c r="G294" i="6"/>
  <c r="G403" i="6"/>
  <c r="G531" i="6"/>
  <c r="G1080" i="6"/>
  <c r="G15" i="6"/>
  <c r="G78" i="6"/>
  <c r="G127" i="6"/>
  <c r="G187" i="6"/>
  <c r="G247" i="6"/>
  <c r="G299" i="6"/>
  <c r="G406" i="6"/>
  <c r="G534" i="6"/>
  <c r="I960" i="6"/>
  <c r="G22" i="6"/>
  <c r="G79" i="6"/>
  <c r="G142" i="6"/>
  <c r="G191" i="6"/>
  <c r="G251" i="6"/>
  <c r="G311" i="6"/>
  <c r="G435" i="6"/>
  <c r="G570" i="6"/>
  <c r="I896" i="6"/>
  <c r="G565" i="6"/>
  <c r="G629" i="6"/>
  <c r="G685" i="6"/>
  <c r="G749" i="6"/>
  <c r="G813" i="6"/>
  <c r="G877" i="6"/>
  <c r="G19" i="6"/>
  <c r="G39" i="6"/>
  <c r="G62" i="6"/>
  <c r="G83" i="6"/>
  <c r="G103" i="6"/>
  <c r="G126" i="6"/>
  <c r="G147" i="6"/>
  <c r="G167" i="6"/>
  <c r="G190" i="6"/>
  <c r="G211" i="6"/>
  <c r="G231" i="6"/>
  <c r="G254" i="6"/>
  <c r="G275" i="6"/>
  <c r="G295" i="6"/>
  <c r="G318" i="6"/>
  <c r="G347" i="6"/>
  <c r="G379" i="6"/>
  <c r="G411" i="6"/>
  <c r="G443" i="6"/>
  <c r="G475" i="6"/>
  <c r="G507" i="6"/>
  <c r="G539" i="6"/>
  <c r="G578" i="6"/>
  <c r="G634" i="6"/>
  <c r="G690" i="6"/>
  <c r="G754" i="6"/>
  <c r="G818" i="6"/>
  <c r="G899" i="6"/>
  <c r="G1112" i="6"/>
  <c r="I832" i="6"/>
  <c r="G319" i="6"/>
  <c r="G350" i="6"/>
  <c r="G382" i="6"/>
  <c r="G414" i="6"/>
  <c r="G446" i="6"/>
  <c r="G478" i="6"/>
  <c r="G510" i="6"/>
  <c r="G542" i="6"/>
  <c r="G582" i="6"/>
  <c r="G642" i="6"/>
  <c r="G701" i="6"/>
  <c r="G765" i="6"/>
  <c r="G829" i="6"/>
  <c r="G920" i="6"/>
  <c r="G1144" i="6"/>
  <c r="I768" i="6"/>
  <c r="G621" i="6"/>
  <c r="G3" i="6"/>
  <c r="G23" i="6"/>
  <c r="G46" i="6"/>
  <c r="G67" i="6"/>
  <c r="G87" i="6"/>
  <c r="G110" i="6"/>
  <c r="G131" i="6"/>
  <c r="G151" i="6"/>
  <c r="G174" i="6"/>
  <c r="G195" i="6"/>
  <c r="G215" i="6"/>
  <c r="G238" i="6"/>
  <c r="G259" i="6"/>
  <c r="G279" i="6"/>
  <c r="G302" i="6"/>
  <c r="G323" i="6"/>
  <c r="G355" i="6"/>
  <c r="G387" i="6"/>
  <c r="G419" i="6"/>
  <c r="G451" i="6"/>
  <c r="G483" i="6"/>
  <c r="G515" i="6"/>
  <c r="G547" i="6"/>
  <c r="G590" i="6"/>
  <c r="G646" i="6"/>
  <c r="G706" i="6"/>
  <c r="G770" i="6"/>
  <c r="G834" i="6"/>
  <c r="G941" i="6"/>
  <c r="G1176" i="6"/>
  <c r="I696" i="6"/>
  <c r="G6" i="6"/>
  <c r="G27" i="6"/>
  <c r="G47" i="6"/>
  <c r="G70" i="6"/>
  <c r="G91" i="6"/>
  <c r="G111" i="6"/>
  <c r="G134" i="6"/>
  <c r="G155" i="6"/>
  <c r="G175" i="6"/>
  <c r="G198" i="6"/>
  <c r="G219" i="6"/>
  <c r="G239" i="6"/>
  <c r="G262" i="6"/>
  <c r="G283" i="6"/>
  <c r="G303" i="6"/>
  <c r="G326" i="6"/>
  <c r="G358" i="6"/>
  <c r="G390" i="6"/>
  <c r="G422" i="6"/>
  <c r="G454" i="6"/>
  <c r="G486" i="6"/>
  <c r="G518" i="6"/>
  <c r="G550" i="6"/>
  <c r="G595" i="6"/>
  <c r="G654" i="6"/>
  <c r="G717" i="6"/>
  <c r="G781" i="6"/>
  <c r="G845" i="6"/>
  <c r="G963" i="6"/>
  <c r="I1195" i="6"/>
  <c r="I631" i="6"/>
  <c r="G7" i="6"/>
  <c r="G30" i="6"/>
  <c r="G51" i="6"/>
  <c r="G71" i="6"/>
  <c r="G94" i="6"/>
  <c r="G115" i="6"/>
  <c r="G135" i="6"/>
  <c r="G158" i="6"/>
  <c r="G179" i="6"/>
  <c r="G199" i="6"/>
  <c r="G222" i="6"/>
  <c r="G243" i="6"/>
  <c r="G263" i="6"/>
  <c r="G286" i="6"/>
  <c r="G307" i="6"/>
  <c r="G331" i="6"/>
  <c r="G363" i="6"/>
  <c r="G395" i="6"/>
  <c r="G427" i="6"/>
  <c r="G459" i="6"/>
  <c r="G491" i="6"/>
  <c r="G523" i="6"/>
  <c r="G555" i="6"/>
  <c r="G603" i="6"/>
  <c r="G659" i="6"/>
  <c r="G722" i="6"/>
  <c r="G786" i="6"/>
  <c r="G850" i="6"/>
  <c r="G984" i="6"/>
  <c r="I1088" i="6"/>
  <c r="I391" i="6"/>
  <c r="G11" i="6"/>
  <c r="G31" i="6"/>
  <c r="G54" i="6"/>
  <c r="G75" i="6"/>
  <c r="G95" i="6"/>
  <c r="G118" i="6"/>
  <c r="G139" i="6"/>
  <c r="G159" i="6"/>
  <c r="G182" i="6"/>
  <c r="G203" i="6"/>
  <c r="G223" i="6"/>
  <c r="G246" i="6"/>
  <c r="G267" i="6"/>
  <c r="G287" i="6"/>
  <c r="G310" i="6"/>
  <c r="G334" i="6"/>
  <c r="G366" i="6"/>
  <c r="G398" i="6"/>
  <c r="G430" i="6"/>
  <c r="G462" i="6"/>
  <c r="G494" i="6"/>
  <c r="G526" i="6"/>
  <c r="G558" i="6"/>
  <c r="G616" i="6"/>
  <c r="G669" i="6"/>
  <c r="G733" i="6"/>
  <c r="G797" i="6"/>
  <c r="G861" i="6"/>
  <c r="G1016" i="6"/>
  <c r="I1024" i="6"/>
  <c r="I1140" i="6"/>
  <c r="G1140" i="6"/>
  <c r="I1028" i="6"/>
  <c r="G1028" i="6"/>
  <c r="I836" i="6"/>
  <c r="G836" i="6"/>
  <c r="I804" i="6"/>
  <c r="G804" i="6"/>
  <c r="I756" i="6"/>
  <c r="G756" i="6"/>
  <c r="G684" i="6"/>
  <c r="I684" i="6"/>
  <c r="I628" i="6"/>
  <c r="G628" i="6"/>
  <c r="G1187" i="6"/>
  <c r="I1187" i="6"/>
  <c r="I1171" i="6"/>
  <c r="G1171" i="6"/>
  <c r="I1131" i="6"/>
  <c r="G1131" i="6"/>
  <c r="I1115" i="6"/>
  <c r="G1115" i="6"/>
  <c r="I1099" i="6"/>
  <c r="G1099" i="6"/>
  <c r="I1075" i="6"/>
  <c r="G1075" i="6"/>
  <c r="I1059" i="6"/>
  <c r="G1059" i="6"/>
  <c r="I1043" i="6"/>
  <c r="G1043" i="6"/>
  <c r="I1027" i="6"/>
  <c r="G1027" i="6"/>
  <c r="I1011" i="6"/>
  <c r="G1011" i="6"/>
  <c r="I995" i="6"/>
  <c r="G995" i="6"/>
  <c r="I979" i="6"/>
  <c r="G979" i="6"/>
  <c r="I971" i="6"/>
  <c r="G971" i="6"/>
  <c r="I947" i="6"/>
  <c r="G947" i="6"/>
  <c r="I915" i="6"/>
  <c r="G915" i="6"/>
  <c r="I843" i="6"/>
  <c r="G843" i="6"/>
  <c r="I835" i="6"/>
  <c r="G835" i="6"/>
  <c r="I827" i="6"/>
  <c r="G827" i="6"/>
  <c r="I819" i="6"/>
  <c r="G819" i="6"/>
  <c r="I811" i="6"/>
  <c r="G811" i="6"/>
  <c r="I803" i="6"/>
  <c r="G803" i="6"/>
  <c r="I795" i="6"/>
  <c r="G795" i="6"/>
  <c r="I787" i="6"/>
  <c r="G787" i="6"/>
  <c r="I779" i="6"/>
  <c r="G779" i="6"/>
  <c r="I771" i="6"/>
  <c r="G771" i="6"/>
  <c r="I763" i="6"/>
  <c r="G763" i="6"/>
  <c r="I755" i="6"/>
  <c r="G755" i="6"/>
  <c r="I747" i="6"/>
  <c r="G747" i="6"/>
  <c r="I739" i="6"/>
  <c r="G739" i="6"/>
  <c r="I731" i="6"/>
  <c r="G731" i="6"/>
  <c r="I723" i="6"/>
  <c r="G723" i="6"/>
  <c r="I715" i="6"/>
  <c r="G715" i="6"/>
  <c r="I707" i="6"/>
  <c r="G707" i="6"/>
  <c r="I699" i="6"/>
  <c r="G699" i="6"/>
  <c r="I691" i="6"/>
  <c r="G691" i="6"/>
  <c r="I683" i="6"/>
  <c r="G683" i="6"/>
  <c r="I675" i="6"/>
  <c r="G675" i="6"/>
  <c r="I667" i="6"/>
  <c r="G667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6" i="6"/>
  <c r="G579" i="6"/>
  <c r="G592" i="6"/>
  <c r="G605" i="6"/>
  <c r="G618" i="6"/>
  <c r="G630" i="6"/>
  <c r="G643" i="6"/>
  <c r="G656" i="6"/>
  <c r="G670" i="6"/>
  <c r="G686" i="6"/>
  <c r="G702" i="6"/>
  <c r="G718" i="6"/>
  <c r="G734" i="6"/>
  <c r="G750" i="6"/>
  <c r="G766" i="6"/>
  <c r="G782" i="6"/>
  <c r="G798" i="6"/>
  <c r="G814" i="6"/>
  <c r="G830" i="6"/>
  <c r="G846" i="6"/>
  <c r="G862" i="6"/>
  <c r="G878" i="6"/>
  <c r="G900" i="6"/>
  <c r="G921" i="6"/>
  <c r="G942" i="6"/>
  <c r="G964" i="6"/>
  <c r="G985" i="6"/>
  <c r="G1017" i="6"/>
  <c r="G1049" i="6"/>
  <c r="G1081" i="6"/>
  <c r="G1113" i="6"/>
  <c r="G1145" i="6"/>
  <c r="G1177" i="6"/>
  <c r="I1194" i="6"/>
  <c r="I1147" i="6"/>
  <c r="I1084" i="6"/>
  <c r="I1020" i="6"/>
  <c r="I956" i="6"/>
  <c r="I892" i="6"/>
  <c r="I828" i="6"/>
  <c r="I764" i="6"/>
  <c r="I655" i="6"/>
  <c r="I375" i="6"/>
  <c r="I1092" i="6"/>
  <c r="G1092" i="6"/>
  <c r="I996" i="6"/>
  <c r="G996" i="6"/>
  <c r="I740" i="6"/>
  <c r="G740" i="6"/>
  <c r="I692" i="6"/>
  <c r="G692" i="6"/>
  <c r="I636" i="6"/>
  <c r="G636" i="6"/>
  <c r="I580" i="6"/>
  <c r="G580" i="6"/>
  <c r="I1148" i="6"/>
  <c r="I1179" i="6"/>
  <c r="G1179" i="6"/>
  <c r="I1163" i="6"/>
  <c r="G1163" i="6"/>
  <c r="I1155" i="6"/>
  <c r="G1155" i="6"/>
  <c r="I1139" i="6"/>
  <c r="G1139" i="6"/>
  <c r="I1123" i="6"/>
  <c r="G1123" i="6"/>
  <c r="I1107" i="6"/>
  <c r="G1107" i="6"/>
  <c r="I1091" i="6"/>
  <c r="G1091" i="6"/>
  <c r="I1083" i="6"/>
  <c r="G1083" i="6"/>
  <c r="I1067" i="6"/>
  <c r="G1067" i="6"/>
  <c r="I1051" i="6"/>
  <c r="G1051" i="6"/>
  <c r="I1035" i="6"/>
  <c r="G1035" i="6"/>
  <c r="I1019" i="6"/>
  <c r="G1019" i="6"/>
  <c r="I1003" i="6"/>
  <c r="G1003" i="6"/>
  <c r="I987" i="6"/>
  <c r="G987" i="6"/>
  <c r="I955" i="6"/>
  <c r="G955" i="6"/>
  <c r="I939" i="6"/>
  <c r="G939" i="6"/>
  <c r="I923" i="6"/>
  <c r="G923" i="6"/>
  <c r="I907" i="6"/>
  <c r="G907" i="6"/>
  <c r="I891" i="6"/>
  <c r="G891" i="6"/>
  <c r="I883" i="6"/>
  <c r="G883" i="6"/>
  <c r="I875" i="6"/>
  <c r="G875" i="6"/>
  <c r="I867" i="6"/>
  <c r="G867" i="6"/>
  <c r="I859" i="6"/>
  <c r="G859" i="6"/>
  <c r="I851" i="6"/>
  <c r="G851" i="6"/>
  <c r="I1178" i="6"/>
  <c r="G1178" i="6"/>
  <c r="G1170" i="6"/>
  <c r="I1170" i="6"/>
  <c r="G1162" i="6"/>
  <c r="I1162" i="6"/>
  <c r="I1154" i="6"/>
  <c r="G1154" i="6"/>
  <c r="I1146" i="6"/>
  <c r="G1146" i="6"/>
  <c r="I1138" i="6"/>
  <c r="G1138" i="6"/>
  <c r="I1130" i="6"/>
  <c r="G1130" i="6"/>
  <c r="I1122" i="6"/>
  <c r="G1122" i="6"/>
  <c r="I1114" i="6"/>
  <c r="G1114" i="6"/>
  <c r="I1106" i="6"/>
  <c r="G1106" i="6"/>
  <c r="I1098" i="6"/>
  <c r="G1098" i="6"/>
  <c r="I1090" i="6"/>
  <c r="G1090" i="6"/>
  <c r="I1082" i="6"/>
  <c r="G1082" i="6"/>
  <c r="I1074" i="6"/>
  <c r="G1074" i="6"/>
  <c r="I1066" i="6"/>
  <c r="G1066" i="6"/>
  <c r="I1058" i="6"/>
  <c r="G1058" i="6"/>
  <c r="I1050" i="6"/>
  <c r="G1050" i="6"/>
  <c r="I1042" i="6"/>
  <c r="G1042" i="6"/>
  <c r="I1034" i="6"/>
  <c r="G1034" i="6"/>
  <c r="I1026" i="6"/>
  <c r="G1026" i="6"/>
  <c r="I1018" i="6"/>
  <c r="G1018" i="6"/>
  <c r="I1010" i="6"/>
  <c r="G1010" i="6"/>
  <c r="I1002" i="6"/>
  <c r="G1002" i="6"/>
  <c r="I994" i="6"/>
  <c r="G994" i="6"/>
  <c r="I986" i="6"/>
  <c r="G986" i="6"/>
  <c r="I978" i="6"/>
  <c r="G978" i="6"/>
  <c r="I970" i="6"/>
  <c r="G970" i="6"/>
  <c r="I962" i="6"/>
  <c r="G962" i="6"/>
  <c r="I954" i="6"/>
  <c r="G954" i="6"/>
  <c r="I946" i="6"/>
  <c r="G946" i="6"/>
  <c r="I938" i="6"/>
  <c r="G938" i="6"/>
  <c r="I930" i="6"/>
  <c r="G930" i="6"/>
  <c r="I922" i="6"/>
  <c r="G922" i="6"/>
  <c r="I914" i="6"/>
  <c r="G914" i="6"/>
  <c r="I906" i="6"/>
  <c r="G906" i="6"/>
  <c r="I898" i="6"/>
  <c r="G898" i="6"/>
  <c r="I890" i="6"/>
  <c r="G890" i="6"/>
  <c r="I882" i="6"/>
  <c r="G882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8" i="6"/>
  <c r="G581" i="6"/>
  <c r="G594" i="6"/>
  <c r="G606" i="6"/>
  <c r="G619" i="6"/>
  <c r="G632" i="6"/>
  <c r="G645" i="6"/>
  <c r="G658" i="6"/>
  <c r="G672" i="6"/>
  <c r="G688" i="6"/>
  <c r="G704" i="6"/>
  <c r="G720" i="6"/>
  <c r="G736" i="6"/>
  <c r="G752" i="6"/>
  <c r="G784" i="6"/>
  <c r="G800" i="6"/>
  <c r="G816" i="6"/>
  <c r="G848" i="6"/>
  <c r="G864" i="6"/>
  <c r="G881" i="6"/>
  <c r="G902" i="6"/>
  <c r="G924" i="6"/>
  <c r="G945" i="6"/>
  <c r="G966" i="6"/>
  <c r="G988" i="6"/>
  <c r="G1052" i="6"/>
  <c r="G1116" i="6"/>
  <c r="G1180" i="6"/>
  <c r="I1191" i="6"/>
  <c r="I952" i="6"/>
  <c r="I888" i="6"/>
  <c r="I824" i="6"/>
  <c r="I760" i="6"/>
  <c r="I1108" i="6"/>
  <c r="G1108" i="6"/>
  <c r="I868" i="6"/>
  <c r="G868" i="6"/>
  <c r="I820" i="6"/>
  <c r="G820" i="6"/>
  <c r="I772" i="6"/>
  <c r="G772" i="6"/>
  <c r="I724" i="6"/>
  <c r="G724" i="6"/>
  <c r="I660" i="6"/>
  <c r="G660" i="6"/>
  <c r="I612" i="6"/>
  <c r="G612" i="6"/>
  <c r="I865" i="6"/>
  <c r="G865" i="6"/>
  <c r="I817" i="6"/>
  <c r="G817" i="6"/>
  <c r="I777" i="6"/>
  <c r="G777" i="6"/>
  <c r="I737" i="6"/>
  <c r="G737" i="6"/>
  <c r="I705" i="6"/>
  <c r="G705" i="6"/>
  <c r="I665" i="6"/>
  <c r="G665" i="6"/>
  <c r="I625" i="6"/>
  <c r="G625" i="6"/>
  <c r="G608" i="6"/>
  <c r="G884" i="6"/>
  <c r="G905" i="6"/>
  <c r="G926" i="6"/>
  <c r="G948" i="6"/>
  <c r="G969" i="6"/>
  <c r="G993" i="6"/>
  <c r="G1025" i="6"/>
  <c r="G1057" i="6"/>
  <c r="G1089" i="6"/>
  <c r="G1121" i="6"/>
  <c r="G1153" i="6"/>
  <c r="G1185" i="6"/>
  <c r="I1186" i="6"/>
  <c r="I1132" i="6"/>
  <c r="I1068" i="6"/>
  <c r="I1004" i="6"/>
  <c r="I940" i="6"/>
  <c r="I876" i="6"/>
  <c r="I812" i="6"/>
  <c r="G1156" i="6"/>
  <c r="I1156" i="6"/>
  <c r="I1044" i="6"/>
  <c r="G1044" i="6"/>
  <c r="G716" i="6"/>
  <c r="I716" i="6"/>
  <c r="I668" i="6"/>
  <c r="G668" i="6"/>
  <c r="I604" i="6"/>
  <c r="G604" i="6"/>
  <c r="I961" i="6"/>
  <c r="G961" i="6"/>
  <c r="I929" i="6"/>
  <c r="G929" i="6"/>
  <c r="I897" i="6"/>
  <c r="G897" i="6"/>
  <c r="I849" i="6"/>
  <c r="G849" i="6"/>
  <c r="I809" i="6"/>
  <c r="G809" i="6"/>
  <c r="I769" i="6"/>
  <c r="G769" i="6"/>
  <c r="G729" i="6"/>
  <c r="I729" i="6"/>
  <c r="I689" i="6"/>
  <c r="G689" i="6"/>
  <c r="I649" i="6"/>
  <c r="G649" i="6"/>
  <c r="I609" i="6"/>
  <c r="G609" i="6"/>
  <c r="I585" i="6"/>
  <c r="G585" i="6"/>
  <c r="I1200" i="6"/>
  <c r="G1200" i="6"/>
  <c r="I1184" i="6"/>
  <c r="G1184" i="6"/>
  <c r="I1168" i="6"/>
  <c r="G1168" i="6"/>
  <c r="I1152" i="6"/>
  <c r="G1152" i="6"/>
  <c r="I1136" i="6"/>
  <c r="G1136" i="6"/>
  <c r="I976" i="6"/>
  <c r="G976" i="6"/>
  <c r="I944" i="6"/>
  <c r="G944" i="6"/>
  <c r="I936" i="6"/>
  <c r="G936" i="6"/>
  <c r="I912" i="6"/>
  <c r="G912" i="6"/>
  <c r="I880" i="6"/>
  <c r="G880" i="6"/>
  <c r="G327" i="6"/>
  <c r="G335" i="6"/>
  <c r="G343" i="6"/>
  <c r="G351" i="6"/>
  <c r="G359" i="6"/>
  <c r="G367" i="6"/>
  <c r="G383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60" i="6"/>
  <c r="G571" i="6"/>
  <c r="G584" i="6"/>
  <c r="G597" i="6"/>
  <c r="G610" i="6"/>
  <c r="G622" i="6"/>
  <c r="G635" i="6"/>
  <c r="G648" i="6"/>
  <c r="G661" i="6"/>
  <c r="G677" i="6"/>
  <c r="G693" i="6"/>
  <c r="G709" i="6"/>
  <c r="G725" i="6"/>
  <c r="G741" i="6"/>
  <c r="G757" i="6"/>
  <c r="G773" i="6"/>
  <c r="G789" i="6"/>
  <c r="G805" i="6"/>
  <c r="G821" i="6"/>
  <c r="G837" i="6"/>
  <c r="G853" i="6"/>
  <c r="G869" i="6"/>
  <c r="G909" i="6"/>
  <c r="G931" i="6"/>
  <c r="G973" i="6"/>
  <c r="G1000" i="6"/>
  <c r="G1032" i="6"/>
  <c r="G1064" i="6"/>
  <c r="G1096" i="6"/>
  <c r="G1128" i="6"/>
  <c r="G1160" i="6"/>
  <c r="G1192" i="6"/>
  <c r="I1120" i="6"/>
  <c r="I1056" i="6"/>
  <c r="I992" i="6"/>
  <c r="I928" i="6"/>
  <c r="I732" i="6"/>
  <c r="I1124" i="6"/>
  <c r="G1124" i="6"/>
  <c r="I1012" i="6"/>
  <c r="G1012" i="6"/>
  <c r="I788" i="6"/>
  <c r="G788" i="6"/>
  <c r="G748" i="6"/>
  <c r="I748" i="6"/>
  <c r="I708" i="6"/>
  <c r="G708" i="6"/>
  <c r="I652" i="6"/>
  <c r="G652" i="6"/>
  <c r="I596" i="6"/>
  <c r="G596" i="6"/>
  <c r="I564" i="6"/>
  <c r="G564" i="6"/>
  <c r="G857" i="6"/>
  <c r="I857" i="6"/>
  <c r="G825" i="6"/>
  <c r="I825" i="6"/>
  <c r="I785" i="6"/>
  <c r="G785" i="6"/>
  <c r="I745" i="6"/>
  <c r="G745" i="6"/>
  <c r="G697" i="6"/>
  <c r="I697" i="6"/>
  <c r="I657" i="6"/>
  <c r="G657" i="6"/>
  <c r="I617" i="6"/>
  <c r="G617" i="6"/>
  <c r="I1104" i="6"/>
  <c r="G1104" i="6"/>
  <c r="I1072" i="6"/>
  <c r="G1072" i="6"/>
  <c r="I1040" i="6"/>
  <c r="G1040" i="6"/>
  <c r="I1008" i="6"/>
  <c r="G1008" i="6"/>
  <c r="I968" i="6"/>
  <c r="G968" i="6"/>
  <c r="I904" i="6"/>
  <c r="G904" i="6"/>
  <c r="G1199" i="6"/>
  <c r="I1199" i="6"/>
  <c r="I1183" i="6"/>
  <c r="G1183" i="6"/>
  <c r="I1175" i="6"/>
  <c r="G1175" i="6"/>
  <c r="I1167" i="6"/>
  <c r="G1167" i="6"/>
  <c r="I1159" i="6"/>
  <c r="G1159" i="6"/>
  <c r="I1151" i="6"/>
  <c r="G1151" i="6"/>
  <c r="I1143" i="6"/>
  <c r="G1143" i="6"/>
  <c r="I1135" i="6"/>
  <c r="G1135" i="6"/>
  <c r="I1127" i="6"/>
  <c r="G1127" i="6"/>
  <c r="I1119" i="6"/>
  <c r="G1119" i="6"/>
  <c r="I1111" i="6"/>
  <c r="G1111" i="6"/>
  <c r="I1103" i="6"/>
  <c r="G1103" i="6"/>
  <c r="I1095" i="6"/>
  <c r="G1095" i="6"/>
  <c r="I1087" i="6"/>
  <c r="G1087" i="6"/>
  <c r="I1079" i="6"/>
  <c r="G1079" i="6"/>
  <c r="I1071" i="6"/>
  <c r="G1071" i="6"/>
  <c r="I1063" i="6"/>
  <c r="G1063" i="6"/>
  <c r="I1055" i="6"/>
  <c r="G1055" i="6"/>
  <c r="I1047" i="6"/>
  <c r="G1047" i="6"/>
  <c r="I1039" i="6"/>
  <c r="G1039" i="6"/>
  <c r="I1031" i="6"/>
  <c r="G1031" i="6"/>
  <c r="I1023" i="6"/>
  <c r="G1023" i="6"/>
  <c r="I1015" i="6"/>
  <c r="G1015" i="6"/>
  <c r="I1007" i="6"/>
  <c r="G1007" i="6"/>
  <c r="I999" i="6"/>
  <c r="G999" i="6"/>
  <c r="I991" i="6"/>
  <c r="G991" i="6"/>
  <c r="I983" i="6"/>
  <c r="G983" i="6"/>
  <c r="I975" i="6"/>
  <c r="G975" i="6"/>
  <c r="I967" i="6"/>
  <c r="G967" i="6"/>
  <c r="I959" i="6"/>
  <c r="G959" i="6"/>
  <c r="I951" i="6"/>
  <c r="G951" i="6"/>
  <c r="I943" i="6"/>
  <c r="G943" i="6"/>
  <c r="I935" i="6"/>
  <c r="G935" i="6"/>
  <c r="I927" i="6"/>
  <c r="G927" i="6"/>
  <c r="I919" i="6"/>
  <c r="G919" i="6"/>
  <c r="I911" i="6"/>
  <c r="G911" i="6"/>
  <c r="I903" i="6"/>
  <c r="G903" i="6"/>
  <c r="I895" i="6"/>
  <c r="G895" i="6"/>
  <c r="I887" i="6"/>
  <c r="G887" i="6"/>
  <c r="I879" i="6"/>
  <c r="G879" i="6"/>
  <c r="I871" i="6"/>
  <c r="G871" i="6"/>
  <c r="I863" i="6"/>
  <c r="G863" i="6"/>
  <c r="I855" i="6"/>
  <c r="G855" i="6"/>
  <c r="I847" i="6"/>
  <c r="G847" i="6"/>
  <c r="I839" i="6"/>
  <c r="G839" i="6"/>
  <c r="I831" i="6"/>
  <c r="G831" i="6"/>
  <c r="I823" i="6"/>
  <c r="G823" i="6"/>
  <c r="I815" i="6"/>
  <c r="G815" i="6"/>
  <c r="I807" i="6"/>
  <c r="G807" i="6"/>
  <c r="I799" i="6"/>
  <c r="G799" i="6"/>
  <c r="I791" i="6"/>
  <c r="G791" i="6"/>
  <c r="I783" i="6"/>
  <c r="G783" i="6"/>
  <c r="I775" i="6"/>
  <c r="G775" i="6"/>
  <c r="I767" i="6"/>
  <c r="G767" i="6"/>
  <c r="I759" i="6"/>
  <c r="G759" i="6"/>
  <c r="I751" i="6"/>
  <c r="G751" i="6"/>
  <c r="I743" i="6"/>
  <c r="G743" i="6"/>
  <c r="I735" i="6"/>
  <c r="G735" i="6"/>
  <c r="I727" i="6"/>
  <c r="G727" i="6"/>
  <c r="I719" i="6"/>
  <c r="G719" i="6"/>
  <c r="I711" i="6"/>
  <c r="G711" i="6"/>
  <c r="I703" i="6"/>
  <c r="G703" i="6"/>
  <c r="I695" i="6"/>
  <c r="G695" i="6"/>
  <c r="I687" i="6"/>
  <c r="G687" i="6"/>
  <c r="I679" i="6"/>
  <c r="G679" i="6"/>
  <c r="I671" i="6"/>
  <c r="G671" i="6"/>
  <c r="I663" i="6"/>
  <c r="G663" i="6"/>
  <c r="I647" i="6"/>
  <c r="G647" i="6"/>
  <c r="I639" i="6"/>
  <c r="G639" i="6"/>
  <c r="I623" i="6"/>
  <c r="G623" i="6"/>
  <c r="I615" i="6"/>
  <c r="G615" i="6"/>
  <c r="I607" i="6"/>
  <c r="G607" i="6"/>
  <c r="I599" i="6"/>
  <c r="G599" i="6"/>
  <c r="I591" i="6"/>
  <c r="G591" i="6"/>
  <c r="I583" i="6"/>
  <c r="G583" i="6"/>
  <c r="I575" i="6"/>
  <c r="G575" i="6"/>
  <c r="I567" i="6"/>
  <c r="G567" i="6"/>
  <c r="I559" i="6"/>
  <c r="G559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408" i="6"/>
  <c r="G416" i="6"/>
  <c r="G424" i="6"/>
  <c r="G432" i="6"/>
  <c r="G440" i="6"/>
  <c r="G448" i="6"/>
  <c r="G456" i="6"/>
  <c r="G464" i="6"/>
  <c r="G472" i="6"/>
  <c r="G480" i="6"/>
  <c r="G488" i="6"/>
  <c r="G496" i="6"/>
  <c r="G504" i="6"/>
  <c r="G512" i="6"/>
  <c r="G520" i="6"/>
  <c r="G528" i="6"/>
  <c r="G536" i="6"/>
  <c r="G544" i="6"/>
  <c r="G552" i="6"/>
  <c r="G561" i="6"/>
  <c r="G573" i="6"/>
  <c r="G586" i="6"/>
  <c r="G598" i="6"/>
  <c r="G611" i="6"/>
  <c r="G624" i="6"/>
  <c r="G637" i="6"/>
  <c r="G650" i="6"/>
  <c r="G662" i="6"/>
  <c r="G678" i="6"/>
  <c r="G694" i="6"/>
  <c r="G710" i="6"/>
  <c r="G726" i="6"/>
  <c r="G742" i="6"/>
  <c r="G758" i="6"/>
  <c r="G774" i="6"/>
  <c r="G790" i="6"/>
  <c r="G806" i="6"/>
  <c r="G822" i="6"/>
  <c r="G838" i="6"/>
  <c r="G854" i="6"/>
  <c r="G870" i="6"/>
  <c r="G889" i="6"/>
  <c r="G910" i="6"/>
  <c r="G932" i="6"/>
  <c r="G953" i="6"/>
  <c r="G974" i="6"/>
  <c r="G1001" i="6"/>
  <c r="G1033" i="6"/>
  <c r="G1065" i="6"/>
  <c r="G1097" i="6"/>
  <c r="G1129" i="6"/>
  <c r="G1161" i="6"/>
  <c r="G1193" i="6"/>
  <c r="I1172" i="6"/>
  <c r="I860" i="6"/>
  <c r="I796" i="6"/>
  <c r="I728" i="6"/>
  <c r="I1060" i="6"/>
  <c r="G1060" i="6"/>
  <c r="I676" i="6"/>
  <c r="G676" i="6"/>
  <c r="I620" i="6"/>
  <c r="G620" i="6"/>
  <c r="I572" i="6"/>
  <c r="G572" i="6"/>
  <c r="I841" i="6"/>
  <c r="G841" i="6"/>
  <c r="I801" i="6"/>
  <c r="G801" i="6"/>
  <c r="G761" i="6"/>
  <c r="I761" i="6"/>
  <c r="I721" i="6"/>
  <c r="G721" i="6"/>
  <c r="I673" i="6"/>
  <c r="G673" i="6"/>
  <c r="I633" i="6"/>
  <c r="G633" i="6"/>
  <c r="I593" i="6"/>
  <c r="G593" i="6"/>
  <c r="I569" i="6"/>
  <c r="G569" i="6"/>
  <c r="G1198" i="6"/>
  <c r="I1198" i="6"/>
  <c r="I1174" i="6"/>
  <c r="G1174" i="6"/>
  <c r="I1158" i="6"/>
  <c r="G1158" i="6"/>
  <c r="I1142" i="6"/>
  <c r="G1142" i="6"/>
  <c r="I1126" i="6"/>
  <c r="G1126" i="6"/>
  <c r="I1110" i="6"/>
  <c r="G1110" i="6"/>
  <c r="I1094" i="6"/>
  <c r="G1094" i="6"/>
  <c r="I1078" i="6"/>
  <c r="G1078" i="6"/>
  <c r="I1062" i="6"/>
  <c r="G1062" i="6"/>
  <c r="I1046" i="6"/>
  <c r="G1046" i="6"/>
  <c r="I1030" i="6"/>
  <c r="G1030" i="6"/>
  <c r="I1014" i="6"/>
  <c r="G1014" i="6"/>
  <c r="I998" i="6"/>
  <c r="G998" i="6"/>
  <c r="I950" i="6"/>
  <c r="G950" i="6"/>
  <c r="M2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2" i="6"/>
  <c r="G574" i="6"/>
  <c r="G587" i="6"/>
  <c r="G600" i="6"/>
  <c r="G613" i="6"/>
  <c r="G626" i="6"/>
  <c r="G638" i="6"/>
  <c r="G651" i="6"/>
  <c r="G664" i="6"/>
  <c r="G680" i="6"/>
  <c r="G712" i="6"/>
  <c r="G744" i="6"/>
  <c r="G776" i="6"/>
  <c r="G792" i="6"/>
  <c r="G808" i="6"/>
  <c r="G840" i="6"/>
  <c r="G856" i="6"/>
  <c r="G872" i="6"/>
  <c r="G913" i="6"/>
  <c r="G934" i="6"/>
  <c r="G977" i="6"/>
  <c r="G1036" i="6"/>
  <c r="G1100" i="6"/>
  <c r="G1164" i="6"/>
  <c r="G1196" i="6"/>
  <c r="I1169" i="6"/>
  <c r="I1188" i="6"/>
  <c r="G1188" i="6"/>
  <c r="I1076" i="6"/>
  <c r="G1076" i="6"/>
  <c r="I852" i="6"/>
  <c r="G852" i="6"/>
  <c r="I644" i="6"/>
  <c r="G644" i="6"/>
  <c r="I588" i="6"/>
  <c r="G588" i="6"/>
  <c r="I873" i="6"/>
  <c r="G873" i="6"/>
  <c r="I833" i="6"/>
  <c r="G833" i="6"/>
  <c r="G793" i="6"/>
  <c r="I793" i="6"/>
  <c r="I753" i="6"/>
  <c r="G753" i="6"/>
  <c r="I713" i="6"/>
  <c r="G713" i="6"/>
  <c r="I681" i="6"/>
  <c r="G681" i="6"/>
  <c r="I641" i="6"/>
  <c r="G641" i="6"/>
  <c r="I601" i="6"/>
  <c r="G601" i="6"/>
  <c r="I577" i="6"/>
  <c r="G577" i="6"/>
  <c r="G1190" i="6"/>
  <c r="I1190" i="6"/>
  <c r="I1182" i="6"/>
  <c r="G1182" i="6"/>
  <c r="I1166" i="6"/>
  <c r="G1166" i="6"/>
  <c r="I1150" i="6"/>
  <c r="G1150" i="6"/>
  <c r="I1134" i="6"/>
  <c r="G1134" i="6"/>
  <c r="I1118" i="6"/>
  <c r="G1118" i="6"/>
  <c r="I1102" i="6"/>
  <c r="G1102" i="6"/>
  <c r="I1086" i="6"/>
  <c r="G1086" i="6"/>
  <c r="I1070" i="6"/>
  <c r="G1070" i="6"/>
  <c r="I1054" i="6"/>
  <c r="G1054" i="6"/>
  <c r="I1038" i="6"/>
  <c r="G1038" i="6"/>
  <c r="I1022" i="6"/>
  <c r="G1022" i="6"/>
  <c r="I1006" i="6"/>
  <c r="G1006" i="6"/>
  <c r="I990" i="6"/>
  <c r="G990" i="6"/>
  <c r="I982" i="6"/>
  <c r="G982" i="6"/>
  <c r="I918" i="6"/>
  <c r="G918" i="6"/>
  <c r="I886" i="6"/>
  <c r="G886" i="6"/>
  <c r="I1197" i="6"/>
  <c r="G1197" i="6"/>
  <c r="I1189" i="6"/>
  <c r="G1189" i="6"/>
  <c r="I1181" i="6"/>
  <c r="G1181" i="6"/>
  <c r="I1173" i="6"/>
  <c r="G1173" i="6"/>
  <c r="I1165" i="6"/>
  <c r="G1165" i="6"/>
  <c r="I1157" i="6"/>
  <c r="G1157" i="6"/>
  <c r="I1149" i="6"/>
  <c r="G1149" i="6"/>
  <c r="I1141" i="6"/>
  <c r="G1141" i="6"/>
  <c r="I1133" i="6"/>
  <c r="G1133" i="6"/>
  <c r="I1125" i="6"/>
  <c r="G1125" i="6"/>
  <c r="I1117" i="6"/>
  <c r="G1117" i="6"/>
  <c r="I1109" i="6"/>
  <c r="G1109" i="6"/>
  <c r="I1101" i="6"/>
  <c r="G1101" i="6"/>
  <c r="I1093" i="6"/>
  <c r="G1093" i="6"/>
  <c r="I1085" i="6"/>
  <c r="G1085" i="6"/>
  <c r="I1077" i="6"/>
  <c r="G1077" i="6"/>
  <c r="I1069" i="6"/>
  <c r="G1069" i="6"/>
  <c r="I1061" i="6"/>
  <c r="G1061" i="6"/>
  <c r="I1053" i="6"/>
  <c r="G1053" i="6"/>
  <c r="I1045" i="6"/>
  <c r="G1045" i="6"/>
  <c r="I1037" i="6"/>
  <c r="G1037" i="6"/>
  <c r="I1029" i="6"/>
  <c r="G1029" i="6"/>
  <c r="I1021" i="6"/>
  <c r="G1021" i="6"/>
  <c r="I1013" i="6"/>
  <c r="G1013" i="6"/>
  <c r="I1005" i="6"/>
  <c r="G1005" i="6"/>
  <c r="I997" i="6"/>
  <c r="G997" i="6"/>
  <c r="I989" i="6"/>
  <c r="G989" i="6"/>
  <c r="I981" i="6"/>
  <c r="G981" i="6"/>
  <c r="I965" i="6"/>
  <c r="G965" i="6"/>
  <c r="I957" i="6"/>
  <c r="G957" i="6"/>
  <c r="I949" i="6"/>
  <c r="G949" i="6"/>
  <c r="I933" i="6"/>
  <c r="G933" i="6"/>
  <c r="I925" i="6"/>
  <c r="G925" i="6"/>
  <c r="I917" i="6"/>
  <c r="G917" i="6"/>
  <c r="I901" i="6"/>
  <c r="G901" i="6"/>
  <c r="I893" i="6"/>
  <c r="G893" i="6"/>
  <c r="I885" i="6"/>
  <c r="G885" i="6"/>
  <c r="G2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3" i="6"/>
  <c r="G576" i="6"/>
  <c r="G589" i="6"/>
  <c r="G602" i="6"/>
  <c r="G614" i="6"/>
  <c r="G627" i="6"/>
  <c r="G640" i="6"/>
  <c r="G653" i="6"/>
  <c r="G666" i="6"/>
  <c r="G682" i="6"/>
  <c r="G698" i="6"/>
  <c r="G714" i="6"/>
  <c r="G730" i="6"/>
  <c r="G746" i="6"/>
  <c r="G762" i="6"/>
  <c r="G778" i="6"/>
  <c r="G794" i="6"/>
  <c r="G810" i="6"/>
  <c r="G826" i="6"/>
  <c r="G842" i="6"/>
  <c r="G858" i="6"/>
  <c r="G874" i="6"/>
  <c r="G894" i="6"/>
  <c r="G916" i="6"/>
  <c r="G937" i="6"/>
  <c r="G958" i="6"/>
  <c r="G980" i="6"/>
  <c r="G1009" i="6"/>
  <c r="G1041" i="6"/>
  <c r="G1073" i="6"/>
  <c r="G1105" i="6"/>
  <c r="G1137" i="6"/>
  <c r="G1201" i="6"/>
  <c r="I972" i="6"/>
  <c r="I908" i="6"/>
  <c r="I844" i="6"/>
  <c r="I780" i="6"/>
  <c r="I700" i="6"/>
  <c r="L2" i="6"/>
  <c r="L12" i="7"/>
  <c r="M12" i="7"/>
  <c r="L5" i="7"/>
  <c r="M5" i="7"/>
  <c r="L2" i="7"/>
  <c r="M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<sst xmlns="http://schemas.openxmlformats.org/spreadsheetml/2006/main" count="4100" uniqueCount="130">
  <si>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</si>
  <si>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</si>
  <si>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</si>
  <si>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</si>
  <si>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</si>
  <si>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</si>
  <si>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</si>
  <si>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</si>
  <si>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</si>
  <si>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</si>
  <si>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</si>
  <si>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</si>
  <si>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</si>
  <si>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</si>
  <si>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</si>
  <si>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</si>
  <si>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</si>
  <si>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</si>
  <si>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</si>
  <si>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</si>
  <si>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</si>
  <si>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</si>
  <si>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</si>
  <si>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</si>
  <si>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</si>
  <si>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</si>
  <si>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</si>
  <si>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</si>
  <si>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</si>
  <si>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</si>
  <si>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</si>
  <si>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</si>
  <si>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</si>
  <si>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</si>
  <si>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</si>
  <si>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</si>
  <si>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</si>
  <si>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</si>
  <si>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</si>
  <si>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</si>
  <si>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</si>
  <si>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</si>
  <si>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</si>
  <si>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</si>
  <si>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</si>
  <si>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</si>
  <si>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</si>
  <si>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</si>
  <si>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</si>
  <si>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</si>
  <si>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</si>
  <si>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</si>
  <si>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</si>
  <si>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</si>
  <si>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</si>
  <si>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</si>
  <si>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</si>
  <si>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</si>
  <si>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</si>
  <si>
    <t>company</t>
  </si>
  <si>
    <t>atliqo_revenue_crores</t>
  </si>
  <si>
    <t>arpu</t>
  </si>
  <si>
    <t>active_users_lakhs</t>
  </si>
  <si>
    <t>unsubscribed_users_lakhs</t>
  </si>
  <si>
    <t>Atliqo</t>
  </si>
  <si>
    <t>tmv_city_crores</t>
  </si>
  <si>
    <t>ms_pct</t>
  </si>
  <si>
    <t>Britel</t>
  </si>
  <si>
    <t>PIO</t>
  </si>
  <si>
    <t>DADAFONE</t>
  </si>
  <si>
    <t>Others</t>
  </si>
  <si>
    <t>plans</t>
  </si>
  <si>
    <t>plan_revenue_crores</t>
  </si>
  <si>
    <t>Sütun1</t>
  </si>
  <si>
    <t>Sütun2</t>
  </si>
  <si>
    <t>Sütun3</t>
  </si>
  <si>
    <t>Sütun4</t>
  </si>
  <si>
    <t>Sütun5</t>
  </si>
  <si>
    <t>City</t>
  </si>
  <si>
    <t>5G STATUS</t>
  </si>
  <si>
    <t>tmv_city_scores</t>
  </si>
  <si>
    <t>Satır Etiketleri</t>
  </si>
  <si>
    <t>Genel Toplam</t>
  </si>
  <si>
    <t>Sütun Etiketleri</t>
  </si>
  <si>
    <t>Toplam plan_revenue_crores</t>
  </si>
  <si>
    <t>Oca</t>
  </si>
  <si>
    <t>Şub</t>
  </si>
  <si>
    <t>Nis</t>
  </si>
  <si>
    <t>Haz</t>
  </si>
  <si>
    <t>Tem</t>
  </si>
  <si>
    <t>Ağu</t>
  </si>
  <si>
    <t>Eyl</t>
  </si>
  <si>
    <t>Haziran Ayı yani 5G nin olmasıyla beraber p10,p8 ve p9 paketlerine ilgi azaldı.</t>
  </si>
  <si>
    <t xml:space="preserve">Average Revenue Before 5G </t>
  </si>
  <si>
    <t>Average Revenue in 5G</t>
  </si>
  <si>
    <t>Toplam Sütun5</t>
  </si>
  <si>
    <t>Say Sütun1</t>
  </si>
  <si>
    <t>Average ARPU Before 5G</t>
  </si>
  <si>
    <t>Average ARPU in 5G</t>
  </si>
  <si>
    <t>Total Active Users Lakhs Before 5G</t>
  </si>
  <si>
    <t>Total Active Users Lakhs  5G</t>
  </si>
  <si>
    <t>Total Unsubscribed Users Lakh Before 5G</t>
  </si>
  <si>
    <t>Total Unsubscribed Users Lakh  5G</t>
  </si>
  <si>
    <t>Not preferred Plans After 5G</t>
  </si>
  <si>
    <t>Getting Preffered</t>
  </si>
  <si>
    <t>Most Popular Plans</t>
  </si>
  <si>
    <t>Plans wto abbr</t>
  </si>
  <si>
    <t>GB</t>
  </si>
  <si>
    <t>1 GB</t>
  </si>
  <si>
    <t>500 MB</t>
  </si>
  <si>
    <t>750 MB</t>
  </si>
  <si>
    <t>25 GB</t>
  </si>
  <si>
    <t>300 MB</t>
  </si>
  <si>
    <t>1.8GB</t>
  </si>
  <si>
    <t>2 GB</t>
  </si>
  <si>
    <t>6 GB</t>
  </si>
  <si>
    <t>1.5 GB</t>
  </si>
  <si>
    <t>15 GB</t>
  </si>
  <si>
    <t>3 GB</t>
  </si>
  <si>
    <t>Internet Consumption</t>
  </si>
  <si>
    <t>Say plan_revenue_crores</t>
  </si>
  <si>
    <t>Talktime</t>
  </si>
  <si>
    <t>Ay (date)</t>
  </si>
  <si>
    <t>(Tümü)</t>
  </si>
  <si>
    <t>(Birden Çok Öğe)</t>
  </si>
  <si>
    <t>Total Revenue Scores</t>
  </si>
  <si>
    <t>Amount of Users</t>
  </si>
  <si>
    <t>Cıty</t>
  </si>
  <si>
    <t>Status of 5G</t>
  </si>
  <si>
    <t>Toplam ms_pct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</si>
</sst>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0.000"/>
  </numFmts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15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 applyProtection="1">
      <protection locked="0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14" fontId="0" fillId="2" borderId="0" xfId="0" applyNumberFormat="1" applyFill="1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3" xfId="0" applyFill="1" applyBorder="1"/>
    <xf numFmtId="0" fontId="0" fillId="2" borderId="0" xfId="0" applyFill="1"/>
    <xf numFmtId="10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5" xfId="0" applyFill="1" applyBorder="1"/>
    <xf numFmtId="165" fontId="0" fillId="0" borderId="7" xfId="0" applyNumberFormat="1" applyBorder="1"/>
    <xf numFmtId="164" fontId="0" fillId="4" borderId="1" xfId="0" applyNumberFormat="1" applyFill="1" applyBorder="1"/>
    <xf numFmtId="2" fontId="0" fillId="4" borderId="2" xfId="0" applyNumberFormat="1" applyFill="1" applyBorder="1"/>
    <xf numFmtId="2" fontId="0" fillId="4" borderId="3" xfId="0" applyNumberFormat="1" applyFill="1" applyBorder="1"/>
    <xf numFmtId="164" fontId="0" fillId="3" borderId="1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164" fontId="0" fillId="4" borderId="4" xfId="0" applyNumberForma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164" fontId="0" fillId="4" borderId="16" xfId="0" applyNumberFormat="1" applyFill="1" applyBorder="1"/>
    <xf numFmtId="2" fontId="0" fillId="4" borderId="17" xfId="0" applyNumberFormat="1" applyFill="1" applyBorder="1"/>
    <xf numFmtId="0" fontId="0" fillId="4" borderId="17" xfId="0" applyFill="1" applyBorder="1"/>
    <xf numFmtId="2" fontId="0" fillId="4" borderId="18" xfId="0" applyNumberFormat="1" applyFill="1" applyBorder="1"/>
    <xf numFmtId="0" fontId="0" fillId="0" borderId="0" xfId="0" applyNumberFormat="1"/>
  </cellXfs>
  <cellStyles count="1">
    <cellStyle name="Normal" xfId="0" builtinId="0"/>
  </cellStyles>
  <dxfs count="186"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fill>
        <patternFill patternType="solid">
          <bgColor rgb="FF92D050"/>
        </patternFill>
      </fill>
    </dxf>
    <dxf>
      <numFmt numFmtId="166" formatCode="0.0%"/>
    </dxf>
    <dxf>
      <numFmt numFmtId="14" formatCode="0.00%"/>
    </dxf>
    <dxf>
      <numFmt numFmtId="165" formatCode="0.000"/>
    </dxf>
    <dxf>
      <numFmt numFmtId="165" formatCode="0.000"/>
    </dxf>
    <dxf>
      <numFmt numFmtId="2" formatCode="0.00"/>
      <protection locked="0" hidden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19" formatCode="d/mm/yyyy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9" formatCode="d/mm/yyyy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14" formatCode="0.00%"/>
    </dxf>
    <dxf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[$-F800]dddd\,\ mmmm\ dd\,\ 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  <protection locked="0" hidden="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" formatCode="0"/>
    </dxf>
    <dxf>
      <numFmt numFmtId="164" formatCode="[$-F800]dddd\,\ mmmm\ dd\,\ yyyy"/>
    </dxf>
    <dxf>
      <numFmt numFmtId="2" formatCode="0.00"/>
    </dxf>
    <dxf>
      <numFmt numFmtId="19" formatCode="d/mm/yyyy"/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1" defaultTableStyle="TableStyleMedium9" defaultPivotStyle="PivotStyleLight16">
    <tableStyle name="Dilimleyici Stili 1" pivot="0" table="0" count="5" xr9:uid="{70FB934B-3CF3-4C82-BC93-9D9FDBD96600}">
      <tableStyleElement type="wholeTable" dxfId="185"/>
      <tableStyleElement type="headerRow" dxfId="184"/>
    </tableStyle>
  </tableStyles>
  <colors>
    <mruColors>
      <color rgb="FFFF1919"/>
      <color rgb="FFE4DA1C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theme="1" tint="0.499984740745262"/>
            </patternFill>
          </fill>
        </dxf>
        <dxf>
          <font>
            <color theme="2"/>
          </font>
          <fill>
            <patternFill>
              <bgColor rgb="FFFF0000"/>
            </patternFill>
          </fill>
        </dxf>
        <dxf>
          <font>
            <color theme="1"/>
          </font>
          <fill>
            <patternFill>
              <bgColor theme="1" tint="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ilimleyici Stili 1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Company.xlsx]Fact_market_share!Market Share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Market Shares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Fact_market_share!$H$8:$H$9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Fact_market_share!$H$10:$H$18</c:f>
              <c:numCache>
                <c:formatCode>General</c:formatCode>
                <c:ptCount val="8"/>
                <c:pt idx="0">
                  <c:v>108.25999999999999</c:v>
                </c:pt>
                <c:pt idx="1">
                  <c:v>108.16</c:v>
                </c:pt>
                <c:pt idx="2">
                  <c:v>108.66000000000001</c:v>
                </c:pt>
                <c:pt idx="3">
                  <c:v>105.16</c:v>
                </c:pt>
                <c:pt idx="4">
                  <c:v>109.69999999999999</c:v>
                </c:pt>
                <c:pt idx="5">
                  <c:v>110.41</c:v>
                </c:pt>
                <c:pt idx="6">
                  <c:v>110.23</c:v>
                </c:pt>
                <c:pt idx="7">
                  <c:v>107.21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EE-473C-B617-3AFC76714E4F}"/>
            </c:ext>
          </c:extLst>
        </c:ser>
        <c:ser>
          <c:idx val="1"/>
          <c:order val="1"/>
          <c:tx>
            <c:strRef>
              <c:f>Fact_market_share!$I$8:$I$9</c:f>
              <c:strCache>
                <c:ptCount val="1"/>
                <c:pt idx="0">
                  <c:v>DADAFONE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Fact_market_share!$I$10:$I$18</c:f>
              <c:numCache>
                <c:formatCode>General</c:formatCode>
                <c:ptCount val="8"/>
                <c:pt idx="0">
                  <c:v>153.57999999999998</c:v>
                </c:pt>
                <c:pt idx="1">
                  <c:v>148.06</c:v>
                </c:pt>
                <c:pt idx="2">
                  <c:v>152.38000000000002</c:v>
                </c:pt>
                <c:pt idx="3">
                  <c:v>159.1</c:v>
                </c:pt>
                <c:pt idx="4">
                  <c:v>155.67000000000002</c:v>
                </c:pt>
                <c:pt idx="5">
                  <c:v>151.14999999999998</c:v>
                </c:pt>
                <c:pt idx="6">
                  <c:v>154.58000000000001</c:v>
                </c:pt>
                <c:pt idx="7">
                  <c:v>162.22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EE-473C-B617-3AFC76714E4F}"/>
            </c:ext>
          </c:extLst>
        </c:ser>
        <c:ser>
          <c:idx val="2"/>
          <c:order val="2"/>
          <c:tx>
            <c:strRef>
              <c:f>Fact_market_share!$J$8:$J$9</c:f>
              <c:strCache>
                <c:ptCount val="1"/>
                <c:pt idx="0">
                  <c:v>Atliqo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Fact_market_share!$J$10:$J$18</c:f>
              <c:numCache>
                <c:formatCode>General</c:formatCode>
                <c:ptCount val="8"/>
                <c:pt idx="0">
                  <c:v>296.43</c:v>
                </c:pt>
                <c:pt idx="1">
                  <c:v>311.85000000000002</c:v>
                </c:pt>
                <c:pt idx="2">
                  <c:v>314.52000000000004</c:v>
                </c:pt>
                <c:pt idx="3">
                  <c:v>291.42999999999995</c:v>
                </c:pt>
                <c:pt idx="4">
                  <c:v>280.55</c:v>
                </c:pt>
                <c:pt idx="5">
                  <c:v>287.25000000000006</c:v>
                </c:pt>
                <c:pt idx="6">
                  <c:v>297.57</c:v>
                </c:pt>
                <c:pt idx="7">
                  <c:v>267.60000000000002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EE-473C-B617-3AFC76714E4F}"/>
            </c:ext>
          </c:extLst>
        </c:ser>
        <c:ser>
          <c:idx val="3"/>
          <c:order val="3"/>
          <c:tx>
            <c:strRef>
              <c:f>Fact_market_share!$K$8:$K$9</c:f>
              <c:strCache>
                <c:ptCount val="1"/>
                <c:pt idx="0">
                  <c:v>Britel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Fact_market_share!$K$10:$K$18</c:f>
              <c:numCache>
                <c:formatCode>General</c:formatCode>
                <c:ptCount val="8"/>
                <c:pt idx="0">
                  <c:v>426.31000000000006</c:v>
                </c:pt>
                <c:pt idx="1">
                  <c:v>410.19999999999993</c:v>
                </c:pt>
                <c:pt idx="2">
                  <c:v>394.86</c:v>
                </c:pt>
                <c:pt idx="3">
                  <c:v>404.19999999999993</c:v>
                </c:pt>
                <c:pt idx="4">
                  <c:v>431.84</c:v>
                </c:pt>
                <c:pt idx="5">
                  <c:v>418.53</c:v>
                </c:pt>
                <c:pt idx="6">
                  <c:v>400.45000000000005</c:v>
                </c:pt>
                <c:pt idx="7">
                  <c:v>412.06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EE-473C-B617-3AFC76714E4F}"/>
            </c:ext>
          </c:extLst>
        </c:ser>
        <c:ser>
          <c:idx val="4"/>
          <c:order val="4"/>
          <c:tx>
            <c:strRef>
              <c:f>Fact_market_share!$L$8:$L$9</c:f>
              <c:strCache>
                <c:ptCount val="1"/>
                <c:pt idx="0">
                  <c:v>PIO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Fact_market_share!$L$10:$L$18</c:f>
              <c:numCache>
                <c:formatCode>General</c:formatCode>
                <c:ptCount val="8"/>
                <c:pt idx="0">
                  <c:v>515.41999999999996</c:v>
                </c:pt>
                <c:pt idx="1">
                  <c:v>521.73</c:v>
                </c:pt>
                <c:pt idx="2">
                  <c:v>529.58000000000004</c:v>
                </c:pt>
                <c:pt idx="3">
                  <c:v>540.11</c:v>
                </c:pt>
                <c:pt idx="4">
                  <c:v>522.31000000000006</c:v>
                </c:pt>
                <c:pt idx="5">
                  <c:v>532.65</c:v>
                </c:pt>
                <c:pt idx="6">
                  <c:v>537.17000000000007</c:v>
                </c:pt>
                <c:pt idx="7">
                  <c:v>550.88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EE-473C-B617-3AFC76714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650288"/>
        <c:axId val="750643088"/>
      </c:barChart>
      <c:catAx>
        <c:axId val="7506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50643088"/>
        <c:crosses val="autoZero"/>
        <c:auto val="1"/>
        <c:lblAlgn val="ctr"/>
        <c:lblOffset val="100"/>
        <c:noMultiLvlLbl val="0"/>
      </c:catAx>
      <c:valAx>
        <c:axId val="75064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506502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Company.xlsx]Fact_market_share!TOTAL MARKET SHARES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Fact_market_share!$H$37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Fact_market_share!$G$38:$G$43</c:f>
              <c:strCache>
                <c:ptCount val="5"/>
                <c:pt idx="0">
                  <c:v>Others</c:v>
                </c:pt>
                <c:pt idx="1">
                  <c:v>DADAFONE</c:v>
                </c:pt>
                <c:pt idx="2">
                  <c:v>Atliqo</c:v>
                </c:pt>
                <c:pt idx="3">
                  <c:v>Britel</c:v>
                </c:pt>
                <c:pt idx="4">
                  <c:v>PIO</c:v>
                </c:pt>
              </c:strCache>
            </c:strRef>
          </c:cat>
          <c:val>
            <c:numRef>
              <c:f>Fact_market_share!$H$38:$H$43</c:f>
              <c:numCache>
                <c:formatCode>General</c:formatCode>
                <c:ptCount val="5"/>
                <c:pt idx="0">
                  <c:v>867.79000000000019</c:v>
                </c:pt>
                <c:pt idx="1">
                  <c:v>1236.7399999999996</c:v>
                </c:pt>
                <c:pt idx="2">
                  <c:v>2347.1999999999998</c:v>
                </c:pt>
                <c:pt idx="3">
                  <c:v>3298.4500000000007</c:v>
                </c:pt>
                <c:pt idx="4">
                  <c:v>4249.8500000000004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6-4553-99C9-A143B76F5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661808"/>
        <c:axId val="750668288"/>
      </c:barChart>
      <c:catAx>
        <c:axId val="75066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50668288"/>
        <c:crosses val="autoZero"/>
        <c:auto val="1"/>
        <c:lblAlgn val="ctr"/>
        <c:lblOffset val="100"/>
        <c:noMultiLvlLbl val="0"/>
      </c:catAx>
      <c:valAx>
        <c:axId val="7506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5066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Company.xlsx]Pivot_Tables!PivotTable4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 GB Consumtion in</a:t>
            </a:r>
            <a:r>
              <a:rPr lang="tr-TR" baseline="0"/>
              <a:t> Internet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Pivot_Tables!$A$3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Pivot_Tables!$A$4</c:f>
              <c:strCache>
                <c:ptCount val="1"/>
                <c:pt idx="0">
                  <c:v>Toplam</c:v>
                </c:pt>
              </c:strCache>
            </c:strRef>
          </c:cat>
          <c:val>
            <c:numRef>
              <c:f>Pivot_Tables!$A$4</c:f>
              <c:numCache>
                <c:formatCode>General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8-464B-8395-7A8B46DB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050616"/>
        <c:axId val="651051336"/>
      </c:barChart>
      <c:catAx>
        <c:axId val="65105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51051336"/>
        <c:crosses val="autoZero"/>
        <c:auto val="1"/>
        <c:lblAlgn val="ctr"/>
        <c:lblOffset val="100"/>
        <c:noMultiLvlLbl val="0"/>
      </c:catAx>
      <c:valAx>
        <c:axId val="65105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5105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Company.xlsx]Pivot_Tables!Before 5G/After 5G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In</a:t>
            </a:r>
            <a:r>
              <a:rPr lang="tr-TR" baseline="0"/>
              <a:t> 5G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Pivot_Tables!$B$26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3-41C3-A7D1-67144FF79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3-41C3-A7D1-67144FF796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3-41C3-A7D1-67144FF796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3-41C3-A7D1-67144FF796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33-41C3-A7D1-67144FF796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33-41C3-A7D1-67144FF796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B33-41C3-A7D1-67144FF796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B33-41C3-A7D1-67144FF796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B33-41C3-A7D1-67144FF796B7}"/>
              </c:ext>
            </c:extLst>
          </c:dPt>
          <c:cat>
            <c:strRef>
              <c:f>Pivot_Tables!$A$27:$A$36</c:f>
              <c:strCache>
                <c:ptCount val="9"/>
                <c:pt idx="0">
                  <c:v>1 GB</c:v>
                </c:pt>
                <c:pt idx="1">
                  <c:v>1.5 GB</c:v>
                </c:pt>
                <c:pt idx="2">
                  <c:v>15 GB</c:v>
                </c:pt>
                <c:pt idx="3">
                  <c:v>2 GB</c:v>
                </c:pt>
                <c:pt idx="4">
                  <c:v>25 GB</c:v>
                </c:pt>
                <c:pt idx="5">
                  <c:v>300 MB</c:v>
                </c:pt>
                <c:pt idx="6">
                  <c:v>500 MB</c:v>
                </c:pt>
                <c:pt idx="7">
                  <c:v>6 GB</c:v>
                </c:pt>
                <c:pt idx="8">
                  <c:v>Talktime</c:v>
                </c:pt>
              </c:strCache>
            </c:strRef>
          </c:cat>
          <c:val>
            <c:numRef>
              <c:f>Pivot_Tables!$B$27:$B$36</c:f>
              <c:numCache>
                <c:formatCode>General</c:formatCode>
                <c:ptCount val="9"/>
                <c:pt idx="0">
                  <c:v>175.35999999999996</c:v>
                </c:pt>
                <c:pt idx="1">
                  <c:v>148.80000000000004</c:v>
                </c:pt>
                <c:pt idx="2">
                  <c:v>74.910000000000025</c:v>
                </c:pt>
                <c:pt idx="3">
                  <c:v>181.26999999999998</c:v>
                </c:pt>
                <c:pt idx="4">
                  <c:v>58.24</c:v>
                </c:pt>
                <c:pt idx="5">
                  <c:v>22.68</c:v>
                </c:pt>
                <c:pt idx="6">
                  <c:v>107.54000000000002</c:v>
                </c:pt>
                <c:pt idx="7">
                  <c:v>13.11</c:v>
                </c:pt>
                <c:pt idx="8">
                  <c:v>100.45999999999995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5-4BB5-B146-402FFA20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Company.xlsx]fact_market_revenue!PivotTable2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1919"/>
          </a:solidFill>
          <a:ln>
            <a:noFill/>
          </a:ln>
          <a:effectLst>
            <a:glow rad="76200">
              <a:srgbClr val="FF1919"/>
            </a:glow>
            <a:outerShdw blurRad="50800" dist="50800" dir="5400000" sx="4000" sy="4000" algn="ctr" rotWithShape="0">
              <a:srgbClr val="FF0000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glow rad="25400">
              <a:srgbClr val="FFFF00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glow rad="25400">
              <a:srgbClr val="FFFF00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glow rad="25400">
              <a:srgbClr val="FFFF00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glow rad="25400">
              <a:srgbClr val="FFFF00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glow rad="25400">
              <a:srgbClr val="FF0000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glow rad="25400">
              <a:srgbClr val="FF1919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glow rad="25400">
              <a:srgbClr val="FF1919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000"/>
          </a:solidFill>
          <a:ln>
            <a:noFill/>
          </a:ln>
          <a:effectLst>
            <a:glow rad="25400">
              <a:srgbClr val="FF1919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>
            <a:noFill/>
          </a:ln>
          <a:effectLst>
            <a:glow rad="25400">
              <a:srgbClr val="FF1919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fact_market_revenue!$N$23:$N$24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fact_market_revenue!$N$25:$N$27</c:f>
              <c:numCache>
                <c:formatCode>General</c:formatCode>
                <c:ptCount val="2"/>
                <c:pt idx="0">
                  <c:v>39.609999999999992</c:v>
                </c:pt>
                <c:pt idx="1">
                  <c:v>53.579999999999991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7-429D-AA5A-6474B22C7561}"/>
            </c:ext>
          </c:extLst>
        </c:ser>
        <c:ser>
          <c:idx val="1"/>
          <c:order val="1"/>
          <c:tx>
            <c:strRef>
              <c:f>fact_market_revenue!$O$23:$O$24</c:f>
              <c:strCache>
                <c:ptCount val="1"/>
                <c:pt idx="0">
                  <c:v>p10</c:v>
                </c:pt>
              </c:strCache>
            </c:strRef>
          </c:tx>
          <c:spPr>
            <a:solidFill>
              <a:srgbClr val="FF1919"/>
            </a:solidFill>
            <a:ln>
              <a:noFill/>
            </a:ln>
            <a:effectLst>
              <a:glow rad="76200">
                <a:srgbClr val="FF1919"/>
              </a:glow>
              <a:outerShdw blurRad="50800" dist="50800" dir="5400000" sx="4000" sy="4000" algn="ctr" rotWithShape="0">
                <a:srgbClr val="FF0000"/>
              </a:outerShd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fact_market_revenue!$O$25:$O$27</c:f>
              <c:numCache>
                <c:formatCode>General</c:formatCode>
                <c:ptCount val="2"/>
                <c:pt idx="0">
                  <c:v>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7-429D-AA5A-6474B22C7561}"/>
            </c:ext>
          </c:extLst>
        </c:ser>
        <c:ser>
          <c:idx val="2"/>
          <c:order val="2"/>
          <c:tx>
            <c:strRef>
              <c:f>fact_market_revenue!$P$23:$P$24</c:f>
              <c:strCache>
                <c:ptCount val="1"/>
                <c:pt idx="0">
                  <c:v>p11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glow rad="25400">
                <a:srgbClr val="FFFF00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fact_market_revenue!$P$25:$P$27</c:f>
              <c:numCache>
                <c:formatCode>General</c:formatCode>
                <c:ptCount val="2"/>
                <c:pt idx="1">
                  <c:v>41.430000000000007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7-429D-AA5A-6474B22C7561}"/>
            </c:ext>
          </c:extLst>
        </c:ser>
        <c:ser>
          <c:idx val="3"/>
          <c:order val="3"/>
          <c:tx>
            <c:strRef>
              <c:f>fact_market_revenue!$Q$23:$Q$24</c:f>
              <c:strCache>
                <c:ptCount val="1"/>
                <c:pt idx="0">
                  <c:v>p12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glow rad="25400">
                <a:srgbClr val="FFFF00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fact_market_revenue!$Q$25:$Q$27</c:f>
              <c:numCache>
                <c:formatCode>General</c:formatCode>
                <c:ptCount val="2"/>
                <c:pt idx="1">
                  <c:v>25.510000000000005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7-429D-AA5A-6474B22C7561}"/>
            </c:ext>
          </c:extLst>
        </c:ser>
        <c:ser>
          <c:idx val="4"/>
          <c:order val="4"/>
          <c:tx>
            <c:strRef>
              <c:f>fact_market_revenue!$R$23:$R$24</c:f>
              <c:strCache>
                <c:ptCount val="1"/>
                <c:pt idx="0">
                  <c:v>p13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glow rad="25400">
                <a:srgbClr val="FFFF00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fact_market_revenue!$R$25:$R$27</c:f>
              <c:numCache>
                <c:formatCode>General</c:formatCode>
                <c:ptCount val="2"/>
                <c:pt idx="1">
                  <c:v>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7-429D-AA5A-6474B22C7561}"/>
            </c:ext>
          </c:extLst>
        </c:ser>
        <c:ser>
          <c:idx val="5"/>
          <c:order val="5"/>
          <c:tx>
            <c:strRef>
              <c:f>fact_market_revenue!$S$23:$S$24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glow rad="25400">
                <a:srgbClr val="FFFF00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fact_market_revenue!$S$25:$S$27</c:f>
              <c:numCache>
                <c:formatCode>General</c:formatCode>
                <c:ptCount val="2"/>
                <c:pt idx="0">
                  <c:v>32.549999999999997</c:v>
                </c:pt>
                <c:pt idx="1">
                  <c:v>33.989999999999995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7-429D-AA5A-6474B22C7561}"/>
            </c:ext>
          </c:extLst>
        </c:ser>
        <c:ser>
          <c:idx val="6"/>
          <c:order val="6"/>
          <c:tx>
            <c:strRef>
              <c:f>fact_market_revenue!$T$23:$T$24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fact_market_revenue!$T$25:$T$27</c:f>
              <c:numCache>
                <c:formatCode>General</c:formatCode>
                <c:ptCount val="2"/>
                <c:pt idx="0">
                  <c:v>29.639999999999997</c:v>
                </c:pt>
                <c:pt idx="1">
                  <c:v>30.41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7-429D-AA5A-6474B22C7561}"/>
            </c:ext>
          </c:extLst>
        </c:ser>
        <c:ser>
          <c:idx val="7"/>
          <c:order val="7"/>
          <c:tx>
            <c:strRef>
              <c:f>fact_market_revenue!$U$23:$U$24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fact_market_revenue!$U$25:$U$27</c:f>
              <c:numCache>
                <c:formatCode>General</c:formatCode>
                <c:ptCount val="2"/>
                <c:pt idx="0">
                  <c:v>24.29</c:v>
                </c:pt>
                <c:pt idx="1">
                  <c:v>19.95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77-429D-AA5A-6474B22C7561}"/>
            </c:ext>
          </c:extLst>
        </c:ser>
        <c:ser>
          <c:idx val="8"/>
          <c:order val="8"/>
          <c:tx>
            <c:strRef>
              <c:f>fact_market_revenue!$V$23:$V$24</c:f>
              <c:strCache>
                <c:ptCount val="1"/>
                <c:pt idx="0">
                  <c:v>p5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>
              <a:glow rad="25400">
                <a:srgbClr val="FF0000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fact_market_revenue!$V$25:$V$27</c:f>
              <c:numCache>
                <c:formatCode>General</c:formatCode>
                <c:ptCount val="2"/>
                <c:pt idx="0">
                  <c:v>21.549999999999997</c:v>
                </c:pt>
                <c:pt idx="1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77-429D-AA5A-6474B22C7561}"/>
            </c:ext>
          </c:extLst>
        </c:ser>
        <c:ser>
          <c:idx val="9"/>
          <c:order val="9"/>
          <c:tx>
            <c:strRef>
              <c:f>fact_market_revenue!$W$23:$W$24</c:f>
              <c:strCache>
                <c:ptCount val="1"/>
                <c:pt idx="0">
                  <c:v>p6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>
              <a:glow rad="25400">
                <a:srgbClr val="FF1919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fact_market_revenue!$W$25:$W$27</c:f>
              <c:numCache>
                <c:formatCode>General</c:formatCode>
                <c:ptCount val="2"/>
                <c:pt idx="0">
                  <c:v>16.689999999999998</c:v>
                </c:pt>
                <c:pt idx="1">
                  <c:v>10.920000000000002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77-429D-AA5A-6474B22C7561}"/>
            </c:ext>
          </c:extLst>
        </c:ser>
        <c:ser>
          <c:idx val="10"/>
          <c:order val="10"/>
          <c:tx>
            <c:strRef>
              <c:f>fact_market_revenue!$X$23:$X$24</c:f>
              <c:strCache>
                <c:ptCount val="1"/>
                <c:pt idx="0">
                  <c:v>p7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>
              <a:glow rad="25400">
                <a:srgbClr val="FF1919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fact_market_revenue!$X$25:$X$27</c:f>
              <c:numCache>
                <c:formatCode>General</c:formatCode>
                <c:ptCount val="2"/>
                <c:pt idx="0">
                  <c:v>12.249999999999998</c:v>
                </c:pt>
                <c:pt idx="1">
                  <c:v>3.3200000000000003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5-4DE0-92F3-D8BFF93C0032}"/>
            </c:ext>
          </c:extLst>
        </c:ser>
        <c:ser>
          <c:idx val="11"/>
          <c:order val="11"/>
          <c:tx>
            <c:strRef>
              <c:f>fact_market_revenue!$Y$23:$Y$24</c:f>
              <c:strCache>
                <c:ptCount val="1"/>
                <c:pt idx="0">
                  <c:v>p8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glow rad="25400">
                <a:srgbClr val="FF1919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fact_market_revenue!$Y$25:$Y$27</c:f>
              <c:numCache>
                <c:formatCode>General</c:formatCode>
                <c:ptCount val="2"/>
                <c:pt idx="0">
                  <c:v>9.3600000000000012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E5-4DE0-92F3-D8BFF93C0032}"/>
            </c:ext>
          </c:extLst>
        </c:ser>
        <c:ser>
          <c:idx val="12"/>
          <c:order val="12"/>
          <c:tx>
            <c:strRef>
              <c:f>fact_market_revenue!$Z$23:$Z$24</c:f>
              <c:strCache>
                <c:ptCount val="1"/>
                <c:pt idx="0">
                  <c:v>p9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glow rad="25400">
                <a:srgbClr val="FF1919"/>
              </a:glow>
            </a:effectLst>
          </c:spPr>
          <c:invertIfNegative val="0"/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fact_market_revenue!$Z$25:$Z$27</c:f>
              <c:numCache>
                <c:formatCode>General</c:formatCode>
                <c:ptCount val="2"/>
                <c:pt idx="0">
                  <c:v>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E5-4DE0-92F3-D8BFF93C0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7948048"/>
        <c:axId val="667945528"/>
      </c:barChart>
      <c:catAx>
        <c:axId val="6679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67945528"/>
        <c:crosses val="autoZero"/>
        <c:auto val="1"/>
        <c:lblAlgn val="ctr"/>
        <c:lblOffset val="100"/>
        <c:noMultiLvlLbl val="0"/>
      </c:catAx>
      <c:valAx>
        <c:axId val="66794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679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Company.xlsx]fact_market_revenue!PivotTable16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tr-TR" baseline="0"/>
              <a:t> 5 Plans By Revenue Scores</a:t>
            </a:r>
            <a:endParaRPr lang="en-US"/>
          </a:p>
        </c:rich>
      </c:tx>
      <c:layout>
        <c:manualLayout>
          <c:xMode val="edge"/>
          <c:yMode val="edge"/>
          <c:x val="0.22101377952755907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2343000874890637"/>
          <c:y val="0.20309966462525517"/>
          <c:w val="0.41147353455818025"/>
          <c:h val="0.68578922426363376"/>
        </c:manualLayout>
      </c:layout>
      <c:doughnutChart>
        <c:varyColors val="1"/>
        <c:ser>
          <c:idx val="0"/>
          <c:order val="0"/>
          <c:tx>
            <c:strRef>
              <c:f>fact_market_revenue!$N$72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CA-4CBF-B45D-28EAD744B6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CA-4CBF-B45D-28EAD744B6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CA-4CBF-B45D-28EAD744B6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CA-4CBF-B45D-28EAD744B6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CA-4CBF-B45D-28EAD744B6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fact_market_revenue!$M$73:$M$78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p11</c:v>
                </c:pt>
              </c:strCache>
            </c:strRef>
          </c:cat>
          <c:val>
            <c:numRef>
              <c:f>fact_market_revenue!$N$73:$N$78</c:f>
              <c:numCache>
                <c:formatCode>General</c:formatCode>
                <c:ptCount val="5"/>
                <c:pt idx="0">
                  <c:v>419.93000000000012</c:v>
                </c:pt>
                <c:pt idx="1">
                  <c:v>297.53000000000009</c:v>
                </c:pt>
                <c:pt idx="2">
                  <c:v>261.54000000000002</c:v>
                </c:pt>
                <c:pt idx="3">
                  <c:v>195.22000000000008</c:v>
                </c:pt>
                <c:pt idx="4">
                  <c:v>185.94999999999996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C-4214-9089-0D6AAA8EE0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Company.xlsx]fact_market_revenue!PivotTable1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1617504"/>
        <c:axId val="611619664"/>
      </c:barChart>
      <c:catAx>
        <c:axId val="61161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1619664"/>
        <c:crosses val="autoZero"/>
        <c:auto val="1"/>
        <c:lblAlgn val="ctr"/>
        <c:lblOffset val="100"/>
        <c:noMultiLvlLbl val="0"/>
      </c:catAx>
      <c:valAx>
        <c:axId val="61161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161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Company.xlsx]fact_market_revenue!PivotTable3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fact_market_revenue!$N$124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fact_market_revenue!$M$125:$M$133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fact_market_revenue!$N$125:$N$133</c:f>
              <c:numCache>
                <c:formatCode>General</c:formatCode>
                <c:ptCount val="8"/>
                <c:pt idx="0">
                  <c:v>193.50999999999991</c:v>
                </c:pt>
                <c:pt idx="1">
                  <c:v>239.76000000000013</c:v>
                </c:pt>
                <c:pt idx="2">
                  <c:v>229.24000000000012</c:v>
                </c:pt>
                <c:pt idx="3">
                  <c:v>219.86</c:v>
                </c:pt>
                <c:pt idx="4">
                  <c:v>240.71999999999994</c:v>
                </c:pt>
                <c:pt idx="5">
                  <c:v>280.22000000000008</c:v>
                </c:pt>
                <c:pt idx="6">
                  <c:v>279.0800000000001</c:v>
                </c:pt>
                <c:pt idx="7">
                  <c:v>268.36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0-4A13-9715-6D242EAC2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901760"/>
        <c:axId val="795175752"/>
      </c:lineChart>
      <c:catAx>
        <c:axId val="6179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95175752"/>
        <c:crosses val="autoZero"/>
        <c:auto val="1"/>
        <c:lblAlgn val="ctr"/>
        <c:lblOffset val="100"/>
        <c:noMultiLvlLbl val="0"/>
      </c:catAx>
      <c:valAx>
        <c:axId val="79517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179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Company.xlsx]fact_market_revenue!PivotTable2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4513169139986876E-2"/>
          <c:y val="5.9853931302065504E-2"/>
          <c:w val="0.88918188279869104"/>
          <c:h val="0.821842215375252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fact_market_revenue!$N$23:$N$24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fact_market_revenue!$N$25:$N$27</c:f>
              <c:numCache>
                <c:formatCode>General</c:formatCode>
                <c:ptCount val="2"/>
                <c:pt idx="0">
                  <c:v>39.609999999999992</c:v>
                </c:pt>
                <c:pt idx="1">
                  <c:v>53.579999999999991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8-4552-892E-B81AC5C41CAF}"/>
            </c:ext>
          </c:extLst>
        </c:ser>
        <c:ser>
          <c:idx val="1"/>
          <c:order val="1"/>
          <c:tx>
            <c:strRef>
              <c:f>fact_market_revenue!$O$23:$O$24</c:f>
              <c:strCache>
                <c:ptCount val="1"/>
                <c:pt idx="0">
                  <c:v>p10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fact_market_revenue!$O$25:$O$27</c:f>
              <c:numCache>
                <c:formatCode>General</c:formatCode>
                <c:ptCount val="2"/>
                <c:pt idx="0">
                  <c:v>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8-4552-892E-B81AC5C41CAF}"/>
            </c:ext>
          </c:extLst>
        </c:ser>
        <c:ser>
          <c:idx val="2"/>
          <c:order val="2"/>
          <c:tx>
            <c:strRef>
              <c:f>fact_market_revenue!$P$23:$P$24</c:f>
              <c:strCache>
                <c:ptCount val="1"/>
                <c:pt idx="0">
                  <c:v>p11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fact_market_revenue!$P$25:$P$27</c:f>
              <c:numCache>
                <c:formatCode>General</c:formatCode>
                <c:ptCount val="2"/>
                <c:pt idx="1">
                  <c:v>41.430000000000007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18-4552-892E-B81AC5C41CAF}"/>
            </c:ext>
          </c:extLst>
        </c:ser>
        <c:ser>
          <c:idx val="3"/>
          <c:order val="3"/>
          <c:tx>
            <c:strRef>
              <c:f>fact_market_revenue!$Q$23:$Q$24</c:f>
              <c:strCache>
                <c:ptCount val="1"/>
                <c:pt idx="0">
                  <c:v>p12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fact_market_revenue!$Q$25:$Q$27</c:f>
              <c:numCache>
                <c:formatCode>General</c:formatCode>
                <c:ptCount val="2"/>
                <c:pt idx="1">
                  <c:v>25.510000000000005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18-4552-892E-B81AC5C41CAF}"/>
            </c:ext>
          </c:extLst>
        </c:ser>
        <c:ser>
          <c:idx val="4"/>
          <c:order val="4"/>
          <c:tx>
            <c:strRef>
              <c:f>fact_market_revenue!$R$23:$R$24</c:f>
              <c:strCache>
                <c:ptCount val="1"/>
                <c:pt idx="0">
                  <c:v>p13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fact_market_revenue!$R$25:$R$27</c:f>
              <c:numCache>
                <c:formatCode>General</c:formatCode>
                <c:ptCount val="2"/>
                <c:pt idx="1">
                  <c:v>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18-4552-892E-B81AC5C41CAF}"/>
            </c:ext>
          </c:extLst>
        </c:ser>
        <c:ser>
          <c:idx val="5"/>
          <c:order val="5"/>
          <c:tx>
            <c:strRef>
              <c:f>fact_market_revenue!$S$23:$S$24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fact_market_revenue!$S$25:$S$27</c:f>
              <c:numCache>
                <c:formatCode>General</c:formatCode>
                <c:ptCount val="2"/>
                <c:pt idx="0">
                  <c:v>32.549999999999997</c:v>
                </c:pt>
                <c:pt idx="1">
                  <c:v>33.989999999999995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18-4552-892E-B81AC5C41CAF}"/>
            </c:ext>
          </c:extLst>
        </c:ser>
        <c:ser>
          <c:idx val="6"/>
          <c:order val="6"/>
          <c:tx>
            <c:strRef>
              <c:f>fact_market_revenue!$T$23:$T$24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fact_market_revenue!$T$25:$T$27</c:f>
              <c:numCache>
                <c:formatCode>General</c:formatCode>
                <c:ptCount val="2"/>
                <c:pt idx="0">
                  <c:v>29.639999999999997</c:v>
                </c:pt>
                <c:pt idx="1">
                  <c:v>30.41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18-4552-892E-B81AC5C41CAF}"/>
            </c:ext>
          </c:extLst>
        </c:ser>
        <c:ser>
          <c:idx val="7"/>
          <c:order val="7"/>
          <c:tx>
            <c:strRef>
              <c:f>fact_market_revenue!$U$23:$U$24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fact_market_revenue!$U$25:$U$27</c:f>
              <c:numCache>
                <c:formatCode>General</c:formatCode>
                <c:ptCount val="2"/>
                <c:pt idx="0">
                  <c:v>24.29</c:v>
                </c:pt>
                <c:pt idx="1">
                  <c:v>19.95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18-4552-892E-B81AC5C41CAF}"/>
            </c:ext>
          </c:extLst>
        </c:ser>
        <c:ser>
          <c:idx val="8"/>
          <c:order val="8"/>
          <c:tx>
            <c:strRef>
              <c:f>fact_market_revenue!$V$23:$V$24</c:f>
              <c:strCache>
                <c:ptCount val="1"/>
                <c:pt idx="0">
                  <c:v>p5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fact_market_revenue!$V$25:$V$27</c:f>
              <c:numCache>
                <c:formatCode>General</c:formatCode>
                <c:ptCount val="2"/>
                <c:pt idx="0">
                  <c:v>21.549999999999997</c:v>
                </c:pt>
                <c:pt idx="1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18-4552-892E-B81AC5C41CAF}"/>
            </c:ext>
          </c:extLst>
        </c:ser>
        <c:ser>
          <c:idx val="9"/>
          <c:order val="9"/>
          <c:tx>
            <c:strRef>
              <c:f>fact_market_revenue!$W$23:$W$24</c:f>
              <c:strCache>
                <c:ptCount val="1"/>
                <c:pt idx="0">
                  <c:v>p6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fact_market_revenue!$W$25:$W$27</c:f>
              <c:numCache>
                <c:formatCode>General</c:formatCode>
                <c:ptCount val="2"/>
                <c:pt idx="0">
                  <c:v>16.689999999999998</c:v>
                </c:pt>
                <c:pt idx="1">
                  <c:v>10.920000000000002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18-4552-892E-B81AC5C41CAF}"/>
            </c:ext>
          </c:extLst>
        </c:ser>
        <c:ser>
          <c:idx val="10"/>
          <c:order val="10"/>
          <c:tx>
            <c:strRef>
              <c:f>fact_market_revenue!$X$23:$X$24</c:f>
              <c:strCache>
                <c:ptCount val="1"/>
                <c:pt idx="0">
                  <c:v>p7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fact_market_revenue!$X$25:$X$27</c:f>
              <c:numCache>
                <c:formatCode>General</c:formatCode>
                <c:ptCount val="2"/>
                <c:pt idx="0">
                  <c:v>12.249999999999998</c:v>
                </c:pt>
                <c:pt idx="1">
                  <c:v>3.3200000000000003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618-4552-892E-B81AC5C41CAF}"/>
            </c:ext>
          </c:extLst>
        </c:ser>
        <c:ser>
          <c:idx val="11"/>
          <c:order val="11"/>
          <c:tx>
            <c:strRef>
              <c:f>fact_market_revenue!$Y$23:$Y$24</c:f>
              <c:strCache>
                <c:ptCount val="1"/>
                <c:pt idx="0">
                  <c:v>p8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fact_market_revenue!$Y$25:$Y$27</c:f>
              <c:numCache>
                <c:formatCode>General</c:formatCode>
                <c:ptCount val="2"/>
                <c:pt idx="0">
                  <c:v>9.3600000000000012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618-4552-892E-B81AC5C41CAF}"/>
            </c:ext>
          </c:extLst>
        </c:ser>
        <c:ser>
          <c:idx val="12"/>
          <c:order val="12"/>
          <c:tx>
            <c:strRef>
              <c:f>fact_market_revenue!$Z$23:$Z$24</c:f>
              <c:strCache>
                <c:ptCount val="1"/>
                <c:pt idx="0">
                  <c:v>p9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fact_market_revenue!$M$25:$M$27</c:f>
              <c:strCache>
                <c:ptCount val="2"/>
                <c:pt idx="0">
                  <c:v>Oca</c:v>
                </c:pt>
                <c:pt idx="1">
                  <c:v>Haz</c:v>
                </c:pt>
              </c:strCache>
            </c:strRef>
          </c:cat>
          <c:val>
            <c:numRef>
              <c:f>fact_market_revenue!$Z$25:$Z$27</c:f>
              <c:numCache>
                <c:formatCode>General</c:formatCode>
                <c:ptCount val="2"/>
                <c:pt idx="0">
                  <c:v>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618-4552-892E-B81AC5C41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115656"/>
        <c:axId val="752113496"/>
      </c:barChart>
      <c:catAx>
        <c:axId val="75211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52113496"/>
        <c:crosses val="autoZero"/>
        <c:auto val="1"/>
        <c:lblAlgn val="ctr"/>
        <c:lblOffset val="100"/>
        <c:noMultiLvlLbl val="0"/>
      </c:catAx>
      <c:valAx>
        <c:axId val="75211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5211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Company.xlsx]Pivot_Tables!PivotTable5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Revenue By Data Usages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479641483663469E-2"/>
          <c:y val="0.16685196931194274"/>
          <c:w val="0.71588763998687466"/>
          <c:h val="0.73977569761193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Pivot_Tables!$D$65:$D$66</c:f>
              <c:strCache>
                <c:ptCount val="1"/>
                <c:pt idx="0">
                  <c:v>1 GB</c:v>
                </c:pt>
              </c:strCache>
            </c:strRef>
          </c:tx>
          <c:spPr>
            <a:solidFill>
              <a:schemeClr val="tx1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Pivot_Tables!$D$67:$D$68</c:f>
              <c:numCache>
                <c:formatCode>0.00%</c:formatCode>
                <c:ptCount val="1"/>
                <c:pt idx="0">
                  <c:v>0.20027294438758109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559-8B95-CB5574E86578}"/>
            </c:ext>
          </c:extLst>
        </c:ser>
        <c:ser>
          <c:idx val="1"/>
          <c:order val="1"/>
          <c:tx>
            <c:strRef>
              <c:f>Pivot_Tables!$E$65:$E$66</c:f>
              <c:strCache>
                <c:ptCount val="1"/>
                <c:pt idx="0">
                  <c:v>1.5 GB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Pivot_Tables!$E$67:$E$68</c:f>
              <c:numCache>
                <c:formatCode>0.00%</c:formatCode>
                <c:ptCount val="1"/>
                <c:pt idx="0">
                  <c:v>0.16581371545547602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5-4559-8B95-CB5574E86578}"/>
            </c:ext>
          </c:extLst>
        </c:ser>
        <c:ser>
          <c:idx val="2"/>
          <c:order val="2"/>
          <c:tx>
            <c:strRef>
              <c:f>Pivot_Tables!$F$65:$F$66</c:f>
              <c:strCache>
                <c:ptCount val="1"/>
                <c:pt idx="0">
                  <c:v>15 GB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Pivot_Tables!$F$67:$F$68</c:f>
              <c:numCache>
                <c:formatCode>0.00%</c:formatCode>
                <c:ptCount val="1"/>
                <c:pt idx="0">
                  <c:v>8.3475491868531801E-2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F5-4559-8B95-CB5574E86578}"/>
            </c:ext>
          </c:extLst>
        </c:ser>
        <c:ser>
          <c:idx val="3"/>
          <c:order val="3"/>
          <c:tx>
            <c:strRef>
              <c:f>Pivot_Tables!$G$65:$G$66</c:f>
              <c:strCache>
                <c:ptCount val="1"/>
                <c:pt idx="0">
                  <c:v>2 GB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Pivot_Tables!$G$67:$G$68</c:f>
              <c:numCache>
                <c:formatCode>0.00%</c:formatCode>
                <c:ptCount val="1"/>
                <c:pt idx="0">
                  <c:v>0.21016717843739344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F5-4559-8B95-CB5574E86578}"/>
            </c:ext>
          </c:extLst>
        </c:ser>
        <c:ser>
          <c:idx val="4"/>
          <c:order val="4"/>
          <c:tx>
            <c:strRef>
              <c:f>Pivot_Tables!$H$65:$H$66</c:f>
              <c:strCache>
                <c:ptCount val="1"/>
                <c:pt idx="0">
                  <c:v>25 GB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Pivot_Tables!$H$67:$H$68</c:f>
              <c:numCache>
                <c:formatCode>0.00%</c:formatCode>
                <c:ptCount val="1"/>
                <c:pt idx="0">
                  <c:v>6.3800750597065858E-2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F5-4559-8B95-CB5574E86578}"/>
            </c:ext>
          </c:extLst>
        </c:ser>
        <c:ser>
          <c:idx val="5"/>
          <c:order val="5"/>
          <c:tx>
            <c:strRef>
              <c:f>Pivot_Tables!$I$65:$I$66</c:f>
              <c:strCache>
                <c:ptCount val="1"/>
                <c:pt idx="0">
                  <c:v>300 MB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Pivot_Tables!$I$67:$I$68</c:f>
              <c:numCache>
                <c:formatCode>0.00%</c:formatCode>
                <c:ptCount val="1"/>
                <c:pt idx="0">
                  <c:v>2.3882633913340164E-2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F5-4559-8B95-CB5574E86578}"/>
            </c:ext>
          </c:extLst>
        </c:ser>
        <c:ser>
          <c:idx val="6"/>
          <c:order val="6"/>
          <c:tx>
            <c:strRef>
              <c:f>Pivot_Tables!$J$65:$J$66</c:f>
              <c:strCache>
                <c:ptCount val="1"/>
                <c:pt idx="0">
                  <c:v>500 MB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Pivot_Tables!$J$67:$J$68</c:f>
              <c:numCache>
                <c:formatCode>0.00%</c:formatCode>
                <c:ptCount val="1"/>
                <c:pt idx="0">
                  <c:v>0.11702490617536679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F5-4559-8B95-CB5574E86578}"/>
            </c:ext>
          </c:extLst>
        </c:ser>
        <c:ser>
          <c:idx val="7"/>
          <c:order val="7"/>
          <c:tx>
            <c:strRef>
              <c:f>Pivot_Tables!$K$65:$K$66</c:f>
              <c:strCache>
                <c:ptCount val="1"/>
                <c:pt idx="0">
                  <c:v>6 GB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Pivot_Tables!$K$67:$K$68</c:f>
              <c:numCache>
                <c:formatCode>0.00%</c:formatCode>
                <c:ptCount val="1"/>
                <c:pt idx="0">
                  <c:v>1.8196292505402029E-2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F5-4559-8B95-CB5574E86578}"/>
            </c:ext>
          </c:extLst>
        </c:ser>
        <c:ser>
          <c:idx val="8"/>
          <c:order val="8"/>
          <c:tx>
            <c:strRef>
              <c:f>Pivot_Tables!$L$65:$L$66</c:f>
              <c:strCache>
                <c:ptCount val="1"/>
                <c:pt idx="0">
                  <c:v>Talktime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Pivot_Tables!$C$67:$C$68</c:f>
              <c:strCache>
                <c:ptCount val="1"/>
                <c:pt idx="0">
                  <c:v>Chennai</c:v>
                </c:pt>
              </c:strCache>
            </c:strRef>
          </c:cat>
          <c:val>
            <c:numRef>
              <c:f>Pivot_Tables!$L$67:$L$68</c:f>
              <c:numCache>
                <c:formatCode>0.00%</c:formatCode>
                <c:ptCount val="1"/>
                <c:pt idx="0">
                  <c:v>0.11736608665984306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F5-4559-8B95-CB5574E8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06828448"/>
        <c:axId val="1082359648"/>
      </c:barChart>
      <c:catAx>
        <c:axId val="506828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82359648"/>
        <c:crosses val="autoZero"/>
        <c:auto val="1"/>
        <c:lblAlgn val="ctr"/>
        <c:lblOffset val="100"/>
        <c:noMultiLvlLbl val="0"/>
      </c:catAx>
      <c:valAx>
        <c:axId val="10823596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68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Company.xlsx]Fact_market_share!Market Share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 Company Shares By</a:t>
            </a:r>
            <a:r>
              <a:rPr lang="tr-TR" baseline="0"/>
              <a:t> Months</a:t>
            </a:r>
            <a:r>
              <a:rPr lang="tr-TR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Fact_market_share!$H$8:$H$9</c:f>
              <c:strCache>
                <c:ptCount val="1"/>
                <c:pt idx="0">
                  <c:v>Others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Fact_market_share!$H$10:$H$18</c:f>
              <c:numCache>
                <c:formatCode>General</c:formatCode>
                <c:ptCount val="8"/>
                <c:pt idx="0">
                  <c:v>108.25999999999999</c:v>
                </c:pt>
                <c:pt idx="1">
                  <c:v>108.16</c:v>
                </c:pt>
                <c:pt idx="2">
                  <c:v>108.66000000000001</c:v>
                </c:pt>
                <c:pt idx="3">
                  <c:v>105.16</c:v>
                </c:pt>
                <c:pt idx="4">
                  <c:v>109.69999999999999</c:v>
                </c:pt>
                <c:pt idx="5">
                  <c:v>110.41</c:v>
                </c:pt>
                <c:pt idx="6">
                  <c:v>110.23</c:v>
                </c:pt>
                <c:pt idx="7">
                  <c:v>107.21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9-40CC-9DFE-B0EDE0E56C97}"/>
            </c:ext>
          </c:extLst>
        </c:ser>
        <c:ser>
          <c:idx val="1"/>
          <c:order val="1"/>
          <c:tx>
            <c:strRef>
              <c:f>Fact_market_share!$I$8:$I$9</c:f>
              <c:strCache>
                <c:ptCount val="1"/>
                <c:pt idx="0">
                  <c:v>DADAFONE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Fact_market_share!$I$10:$I$18</c:f>
              <c:numCache>
                <c:formatCode>General</c:formatCode>
                <c:ptCount val="8"/>
                <c:pt idx="0">
                  <c:v>153.57999999999998</c:v>
                </c:pt>
                <c:pt idx="1">
                  <c:v>148.06</c:v>
                </c:pt>
                <c:pt idx="2">
                  <c:v>152.38000000000002</c:v>
                </c:pt>
                <c:pt idx="3">
                  <c:v>159.1</c:v>
                </c:pt>
                <c:pt idx="4">
                  <c:v>155.67000000000002</c:v>
                </c:pt>
                <c:pt idx="5">
                  <c:v>151.14999999999998</c:v>
                </c:pt>
                <c:pt idx="6">
                  <c:v>154.58000000000001</c:v>
                </c:pt>
                <c:pt idx="7">
                  <c:v>162.22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B9-40CC-9DFE-B0EDE0E56C97}"/>
            </c:ext>
          </c:extLst>
        </c:ser>
        <c:ser>
          <c:idx val="2"/>
          <c:order val="2"/>
          <c:tx>
            <c:strRef>
              <c:f>Fact_market_share!$J$8:$J$9</c:f>
              <c:strCache>
                <c:ptCount val="1"/>
                <c:pt idx="0">
                  <c:v>Atliqo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Fact_market_share!$J$10:$J$18</c:f>
              <c:numCache>
                <c:formatCode>General</c:formatCode>
                <c:ptCount val="8"/>
                <c:pt idx="0">
                  <c:v>296.43</c:v>
                </c:pt>
                <c:pt idx="1">
                  <c:v>311.85000000000002</c:v>
                </c:pt>
                <c:pt idx="2">
                  <c:v>314.52000000000004</c:v>
                </c:pt>
                <c:pt idx="3">
                  <c:v>291.42999999999995</c:v>
                </c:pt>
                <c:pt idx="4">
                  <c:v>280.55</c:v>
                </c:pt>
                <c:pt idx="5">
                  <c:v>287.25000000000006</c:v>
                </c:pt>
                <c:pt idx="6">
                  <c:v>297.57</c:v>
                </c:pt>
                <c:pt idx="7">
                  <c:v>267.60000000000002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B9-40CC-9DFE-B0EDE0E56C97}"/>
            </c:ext>
          </c:extLst>
        </c:ser>
        <c:ser>
          <c:idx val="3"/>
          <c:order val="3"/>
          <c:tx>
            <c:strRef>
              <c:f>Fact_market_share!$K$8:$K$9</c:f>
              <c:strCache>
                <c:ptCount val="1"/>
                <c:pt idx="0">
                  <c:v>Britel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Fact_market_share!$K$10:$K$18</c:f>
              <c:numCache>
                <c:formatCode>General</c:formatCode>
                <c:ptCount val="8"/>
                <c:pt idx="0">
                  <c:v>426.31000000000006</c:v>
                </c:pt>
                <c:pt idx="1">
                  <c:v>410.19999999999993</c:v>
                </c:pt>
                <c:pt idx="2">
                  <c:v>394.86</c:v>
                </c:pt>
                <c:pt idx="3">
                  <c:v>404.19999999999993</c:v>
                </c:pt>
                <c:pt idx="4">
                  <c:v>431.84</c:v>
                </c:pt>
                <c:pt idx="5">
                  <c:v>418.53</c:v>
                </c:pt>
                <c:pt idx="6">
                  <c:v>400.45000000000005</c:v>
                </c:pt>
                <c:pt idx="7">
                  <c:v>412.06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B9-40CC-9DFE-B0EDE0E56C97}"/>
            </c:ext>
          </c:extLst>
        </c:ser>
        <c:ser>
          <c:idx val="4"/>
          <c:order val="4"/>
          <c:tx>
            <c:strRef>
              <c:f>Fact_market_share!$L$8:$L$9</c:f>
              <c:strCache>
                <c:ptCount val="1"/>
                <c:pt idx="0">
                  <c:v>PIO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Fact_market_share!$G$10:$G$18</c:f>
              <c:strCache>
                <c:ptCount val="8"/>
                <c:pt idx="0">
                  <c:v>1.01.2022</c:v>
                </c:pt>
                <c:pt idx="1">
                  <c:v>1.02.2022</c:v>
                </c:pt>
                <c:pt idx="2">
                  <c:v>1.03.2022</c:v>
                </c:pt>
                <c:pt idx="3">
                  <c:v>1.04.2022</c:v>
                </c:pt>
                <c:pt idx="4">
                  <c:v>1.06.2022</c:v>
                </c:pt>
                <c:pt idx="5">
                  <c:v>1.07.2022</c:v>
                </c:pt>
                <c:pt idx="6">
                  <c:v>1.08.2022</c:v>
                </c:pt>
                <c:pt idx="7">
                  <c:v>1.09.2022</c:v>
                </c:pt>
              </c:strCache>
            </c:strRef>
          </c:cat>
          <c:val>
            <c:numRef>
              <c:f>Fact_market_share!$L$10:$L$18</c:f>
              <c:numCache>
                <c:formatCode>General</c:formatCode>
                <c:ptCount val="8"/>
                <c:pt idx="0">
                  <c:v>515.41999999999996</c:v>
                </c:pt>
                <c:pt idx="1">
                  <c:v>521.73</c:v>
                </c:pt>
                <c:pt idx="2">
                  <c:v>529.58000000000004</c:v>
                </c:pt>
                <c:pt idx="3">
                  <c:v>540.11</c:v>
                </c:pt>
                <c:pt idx="4">
                  <c:v>522.31000000000006</c:v>
                </c:pt>
                <c:pt idx="5">
                  <c:v>532.65</c:v>
                </c:pt>
                <c:pt idx="6">
                  <c:v>537.17000000000007</c:v>
                </c:pt>
                <c:pt idx="7">
                  <c:v>550.88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B9-40CC-9DFE-B0EDE0E56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68535040"/>
        <c:axId val="668535400"/>
      </c:barChart>
      <c:catAx>
        <c:axId val="6685350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68535400"/>
        <c:crosses val="autoZero"/>
        <c:auto val="1"/>
        <c:lblAlgn val="ctr"/>
        <c:lblOffset val="100"/>
        <c:noMultiLvlLbl val="0"/>
      </c:catAx>
      <c:valAx>
        <c:axId val="668535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6853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Company.xlsx]Pivot_Tables!Before 5G/After 5G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/>
                </a:solidFill>
              </a:rPr>
              <a:t>Total Revenues By Data</a:t>
            </a:r>
            <a:r>
              <a:rPr lang="tr-TR" b="1" baseline="0">
                <a:solidFill>
                  <a:schemeClr val="bg1"/>
                </a:solidFill>
              </a:rPr>
              <a:t> Consumption</a:t>
            </a:r>
            <a:endParaRPr lang="tr-TR" b="1">
              <a:solidFill>
                <a:schemeClr val="bg1"/>
              </a:solidFill>
            </a:endParaRP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B0F0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37"/>
        <c:spPr>
          <a:solidFill>
            <a:srgbClr val="FF0000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38"/>
        <c:spPr>
          <a:solidFill>
            <a:srgbClr val="92D050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39"/>
        <c:spPr>
          <a:solidFill>
            <a:srgbClr val="7030A0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0"/>
        <c:spPr>
          <a:solidFill>
            <a:srgbClr val="0070C0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1"/>
        <c:spPr>
          <a:solidFill>
            <a:srgbClr val="FFFF00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tx2">
                <a:lumMod val="40000"/>
                <a:lumOff val="60000"/>
              </a:schemeClr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Pivot_Tables!$B$26</c:f>
              <c:strCache>
                <c:ptCount val="1"/>
                <c:pt idx="0">
                  <c:v>Toplam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AA-49F4-B1F7-D2AF19545AF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AA-49F4-B1F7-D2AF19545AF7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AA-49F4-B1F7-D2AF19545AF7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AA-49F4-B1F7-D2AF19545AF7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AA-49F4-B1F7-D2AF19545A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FAA-49F4-B1F7-D2AF19545A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FAA-49F4-B1F7-D2AF19545A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FAA-49F4-B1F7-D2AF19545A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FAA-49F4-B1F7-D2AF19545AF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FAA-49F4-B1F7-D2AF19545AF7}"/>
              </c:ext>
            </c:extLst>
          </c:dPt>
          <c:cat>
            <c:strRef>
              <c:f>Pivot_Tables!$A$27:$A$36</c:f>
              <c:strCache>
                <c:ptCount val="9"/>
                <c:pt idx="0">
                  <c:v>1 GB</c:v>
                </c:pt>
                <c:pt idx="1">
                  <c:v>1.5 GB</c:v>
                </c:pt>
                <c:pt idx="2">
                  <c:v>15 GB</c:v>
                </c:pt>
                <c:pt idx="3">
                  <c:v>2 GB</c:v>
                </c:pt>
                <c:pt idx="4">
                  <c:v>25 GB</c:v>
                </c:pt>
                <c:pt idx="5">
                  <c:v>300 MB</c:v>
                </c:pt>
                <c:pt idx="6">
                  <c:v>500 MB</c:v>
                </c:pt>
                <c:pt idx="7">
                  <c:v>6 GB</c:v>
                </c:pt>
                <c:pt idx="8">
                  <c:v>Talktime</c:v>
                </c:pt>
              </c:strCache>
            </c:strRef>
          </c:cat>
          <c:val>
            <c:numRef>
              <c:f>Pivot_Tables!$B$27:$B$36</c:f>
              <c:numCache>
                <c:formatCode>General</c:formatCode>
                <c:ptCount val="9"/>
                <c:pt idx="0">
                  <c:v>175.35999999999996</c:v>
                </c:pt>
                <c:pt idx="1">
                  <c:v>148.80000000000004</c:v>
                </c:pt>
                <c:pt idx="2">
                  <c:v>74.910000000000025</c:v>
                </c:pt>
                <c:pt idx="3">
                  <c:v>181.26999999999998</c:v>
                </c:pt>
                <c:pt idx="4">
                  <c:v>58.24</c:v>
                </c:pt>
                <c:pt idx="5">
                  <c:v>22.68</c:v>
                </c:pt>
                <c:pt idx="6">
                  <c:v>107.54000000000002</c:v>
                </c:pt>
                <c:pt idx="7">
                  <c:v>13.11</c:v>
                </c:pt>
                <c:pt idx="8">
                  <c:v>100.45999999999995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FAA-49F4-B1F7-D2AF19545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[Artiqo Data Company.xlsx]Fact_market_share(copy)!Total Market Shares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 Market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'Fact_market_share(copy)'!$J$9:$J$10</c:f>
              <c:strCache>
                <c:ptCount val="1"/>
                <c:pt idx="0">
                  <c:v>Before 5G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'Fact_market_share(copy)'!$I$11:$I$16</c:f>
              <c:strCache>
                <c:ptCount val="5"/>
                <c:pt idx="0">
                  <c:v>Atliqo</c:v>
                </c:pt>
                <c:pt idx="1">
                  <c:v>Britel</c:v>
                </c:pt>
                <c:pt idx="2">
                  <c:v>DADAFONE</c:v>
                </c:pt>
                <c:pt idx="3">
                  <c:v>Others</c:v>
                </c:pt>
                <c:pt idx="4">
                  <c:v>PIO</c:v>
                </c:pt>
              </c:strCache>
            </c:strRef>
          </c:cat>
          <c:val>
            <c:numRef>
              <c:f>'Fact_market_share(copy)'!$J$11:$J$16</c:f>
              <c:numCache>
                <c:formatCode>General</c:formatCode>
                <c:ptCount val="5"/>
                <c:pt idx="0">
                  <c:v>1214.23</c:v>
                </c:pt>
                <c:pt idx="1">
                  <c:v>1635.5700000000002</c:v>
                </c:pt>
                <c:pt idx="2">
                  <c:v>613.11999999999989</c:v>
                </c:pt>
                <c:pt idx="3">
                  <c:v>430.24</c:v>
                </c:pt>
                <c:pt idx="4">
                  <c:v>2106.84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3-4FB9-BBB6-63C427904586}"/>
            </c:ext>
          </c:extLst>
        </c:ser>
        <c:ser>
          <c:idx val="1"/>
          <c:order val="1"/>
          <c:tx>
            <c:strRef>
              <c:f>'Fact_market_share(copy)'!$K$9:$K$10</c:f>
              <c:strCache>
                <c:ptCount val="1"/>
                <c:pt idx="0">
                  <c:v>After 5G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'Fact_market_share(copy)'!$I$11:$I$16</c:f>
              <c:strCache>
                <c:ptCount val="5"/>
                <c:pt idx="0">
                  <c:v>Atliqo</c:v>
                </c:pt>
                <c:pt idx="1">
                  <c:v>Britel</c:v>
                </c:pt>
                <c:pt idx="2">
                  <c:v>DADAFONE</c:v>
                </c:pt>
                <c:pt idx="3">
                  <c:v>Others</c:v>
                </c:pt>
                <c:pt idx="4">
                  <c:v>PIO</c:v>
                </c:pt>
              </c:strCache>
            </c:strRef>
          </c:cat>
          <c:val>
            <c:numRef>
              <c:f>'Fact_market_share(copy)'!$K$11:$K$16</c:f>
              <c:numCache>
                <c:formatCode>General</c:formatCode>
                <c:ptCount val="5"/>
                <c:pt idx="0">
                  <c:v>1132.97</c:v>
                </c:pt>
                <c:pt idx="1">
                  <c:v>1662.8799999999994</c:v>
                </c:pt>
                <c:pt idx="2">
                  <c:v>623.62000000000012</c:v>
                </c:pt>
                <c:pt idx="3">
                  <c:v>437.55</c:v>
                </c:pt>
                <c:pt idx="4">
                  <c:v>2143.0099999999998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3-4FB9-BBB6-63C427904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100"/>
        <c:axId val="1082352808"/>
        <c:axId val="1082354968"/>
      </c:barChart>
      <c:catAx>
        <c:axId val="1082352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82354968"/>
        <c:crosses val="autoZero"/>
        <c:auto val="1"/>
        <c:lblAlgn val="ctr"/>
        <c:lblOffset val="100"/>
        <c:noMultiLvlLbl val="0"/>
      </c:catAx>
      <c:valAx>
        <c:axId val="108235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8235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4</xdr:row>
      <xdr:rowOff>85725</xdr:rowOff>
    </xdr:from>
    <xdr:to>
      <xdr:col>30</xdr:col>
      <xdr:colOff>219075</xdr:colOff>
      <xdr:row>19</xdr:row>
      <xdr:rowOff>85725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4F6154DA-A1AF-64D1-28E5-86A73A2E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33</xdr:row>
      <xdr:rowOff>19050</xdr:rowOff>
    </xdr:from>
    <xdr:to>
      <xdr:col>16</xdr:col>
      <xdr:colOff>57150</xdr:colOff>
      <xdr:row>48</xdr:row>
      <xdr:rowOff>47625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AB79A92-5FB7-1729-B2B6-F0318F9CB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1</xdr:row>
      <xdr:rowOff>152400</xdr:rowOff>
    </xdr:from>
    <xdr:to>
      <xdr:col>12</xdr:col>
      <xdr:colOff>533400</xdr:colOff>
      <xdr:row>21</xdr:row>
      <xdr:rowOff>83820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83BA0A1-708A-1495-DDE9-59B5FF2E2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22</xdr:row>
      <xdr:rowOff>83820</xdr:rowOff>
    </xdr:from>
    <xdr:to>
      <xdr:col>11</xdr:col>
      <xdr:colOff>38100</xdr:colOff>
      <xdr:row>38</xdr:row>
      <xdr:rowOff>57150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908D6192-7A33-52DD-F51E-56DD9CD5B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1741169</xdr:colOff>
      <xdr:row>34</xdr:row>
      <xdr:rowOff>35560</xdr:rowOff>
    </xdr:from>
    <xdr:to>
      <xdr:col>22</xdr:col>
      <xdr:colOff>99483</xdr:colOff>
      <xdr:row>56</xdr:row>
      <xdr:rowOff>91016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9425EA6C-0ECD-6C1D-BFA6-688A42F16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254000</xdr:colOff>
      <xdr:row>68</xdr:row>
      <xdr:rowOff>15874</xdr:rowOff>
    </xdr:from>
    <xdr:to>
      <xdr:col>24</xdr:col>
      <xdr:colOff>0</xdr:colOff>
      <xdr:row>92</xdr:row>
      <xdr:rowOff>158750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5333F823-DEA6-FE00-A2BC-FC96041A5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33866</xdr:colOff>
      <xdr:row>96</xdr:row>
      <xdr:rowOff>143934</xdr:rowOff>
    </xdr:from>
    <xdr:to>
      <xdr:col>34</xdr:col>
      <xdr:colOff>296333</xdr:colOff>
      <xdr:row>119</xdr:row>
      <xdr:rowOff>152400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B85D75EA-B091-4408-33F7-4630FB6F5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279397</xdr:colOff>
      <xdr:row>120</xdr:row>
      <xdr:rowOff>59266</xdr:rowOff>
    </xdr:from>
    <xdr:to>
      <xdr:col>36</xdr:col>
      <xdr:colOff>635001</xdr:colOff>
      <xdr:row>141</xdr:row>
      <xdr:rowOff>67733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5CDD54FE-ADDA-80BC-3E4F-32B715161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10885</xdr:colOff>
      <xdr:row>34</xdr:row>
      <xdr:rowOff>0</xdr:rowOff>
    </xdr:from>
    <xdr:to>
      <xdr:col>38</xdr:col>
      <xdr:colOff>97972</xdr:colOff>
      <xdr:row>62</xdr:row>
      <xdr:rowOff>76200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EFD838D-5AC2-3663-111D-C778310E5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0.47395</cdr:x>
      <cdr:y>0.09958</cdr:y>
    </cdr:from>
    <cdr:to>
      <cdr:x>0.47395</cdr:x>
      <cdr:y>0.95248</cdr:y>
    </cdr:to>
    <cdr:cxnSp macro="">
      <cdr:nvCxnSpPr>
        <cdr:cNvPr id="3" name="Düz Bağlayıcı 2">
          <a:extLst xmlns:a="http://schemas.openxmlformats.org/drawingml/2006/main">
            <a:ext uri="{FF2B5EF4-FFF2-40B4-BE49-F238E27FC236}">
              <a16:creationId xmlns:a16="http://schemas.microsoft.com/office/drawing/2014/main" id="{3877F9BB-9E3F-8FF8-B09E-C33A9D256B12}"/>
            </a:ext>
          </a:extLst>
        </cdr:cNvPr>
        <cdr:cNvCxnSpPr/>
      </cdr:nvCxnSpPr>
      <cdr:spPr>
        <a:xfrm xmlns:a="http://schemas.openxmlformats.org/drawingml/2006/main">
          <a:off x="2418081" y="408940"/>
          <a:ext cx="0" cy="3502660"/>
        </a:xfrm>
        <a:prstGeom xmlns:a="http://schemas.openxmlformats.org/drawingml/2006/main" prst="line">
          <a:avLst/>
        </a:prstGeom>
        <a:ln xmlns:a="http://schemas.openxmlformats.org/drawingml/2006/main" w="12700">
          <a:prstDash val="dash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0.16653</cdr:x>
      <cdr:y>0.01144</cdr:y>
    </cdr:from>
    <cdr:to>
      <cdr:x>0.36691</cdr:x>
      <cdr:y>0.0702</cdr:y>
    </cdr:to>
    <cdr:sp macro="" textlink="">
      <cdr:nvSpPr>
        <cdr:cNvPr id="5" name="Metin kutusu 4">
          <a:extLst xmlns:a="http://schemas.openxmlformats.org/drawingml/2006/main">
            <a:ext uri="{FF2B5EF4-FFF2-40B4-BE49-F238E27FC236}">
              <a16:creationId xmlns:a16="http://schemas.microsoft.com/office/drawing/2014/main" id="{B899FD2D-C568-1039-F020-CAAF6701CD8A}"/>
            </a:ext>
          </a:extLst>
        </cdr:cNvPr>
        <cdr:cNvSpPr txBox="1"/>
      </cdr:nvSpPr>
      <cdr:spPr>
        <a:xfrm xmlns:a="http://schemas.openxmlformats.org/drawingml/2006/main">
          <a:off x="850696" y="46990"/>
          <a:ext cx="1023623" cy="2413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1100" b="1">
              <a:solidFill>
                <a:srgbClr val="FF0000"/>
              </a:solidFill>
            </a:rPr>
            <a:t>BEFORE 5G</a:t>
          </a:r>
        </a:p>
      </cdr:txBody>
    </cdr:sp>
  </cdr:relSizeAnchor>
  <cdr:relSizeAnchor xmlns:cdr="http://schemas.openxmlformats.org/drawingml/2006/chartDrawing">
    <cdr:from>
      <cdr:x>0.6208</cdr:x>
      <cdr:y>0.0099</cdr:y>
    </cdr:from>
    <cdr:to>
      <cdr:x>0.8523</cdr:x>
      <cdr:y>0.07175</cdr:y>
    </cdr:to>
    <cdr:sp macro="" textlink="">
      <cdr:nvSpPr>
        <cdr:cNvPr id="6" name="Metin kutusu 5">
          <a:extLst xmlns:a="http://schemas.openxmlformats.org/drawingml/2006/main">
            <a:ext uri="{FF2B5EF4-FFF2-40B4-BE49-F238E27FC236}">
              <a16:creationId xmlns:a16="http://schemas.microsoft.com/office/drawing/2014/main" id="{966FD313-3A81-DF06-B2AF-0CCB6397DD68}"/>
            </a:ext>
          </a:extLst>
        </cdr:cNvPr>
        <cdr:cNvSpPr txBox="1"/>
      </cdr:nvSpPr>
      <cdr:spPr>
        <a:xfrm xmlns:a="http://schemas.openxmlformats.org/drawingml/2006/main">
          <a:off x="3171292" y="40640"/>
          <a:ext cx="1182570" cy="25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1100" b="1" baseline="0">
              <a:solidFill>
                <a:srgbClr val="FF0000"/>
              </a:solidFill>
            </a:rPr>
            <a:t>            </a:t>
          </a:r>
          <a:r>
            <a:rPr lang="tr-TR" sz="1100" b="1">
              <a:solidFill>
                <a:srgbClr val="FF0000"/>
              </a:solidFill>
            </a:rPr>
            <a:t> 5G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0.03056</cdr:x>
      <cdr:y>0.7908</cdr:y>
    </cdr:from>
    <cdr:to>
      <cdr:x>1</cdr:x>
      <cdr:y>1</cdr:y>
    </cdr:to>
    <cdr:sp macro="" textlink="">
      <cdr:nvSpPr>
        <cdr:cNvPr id="2" name="Metin kutusu 1">
          <a:extLst xmlns:a="http://schemas.openxmlformats.org/drawingml/2006/main">
            <a:ext uri="{FF2B5EF4-FFF2-40B4-BE49-F238E27FC236}">
              <a16:creationId xmlns:a16="http://schemas.microsoft.com/office/drawing/2014/main" id="{53D7514E-6F3C-EFEE-1835-68E2F45C06F7}"/>
            </a:ext>
          </a:extLst>
        </cdr:cNvPr>
        <cdr:cNvSpPr txBox="1"/>
      </cdr:nvSpPr>
      <cdr:spPr>
        <a:xfrm xmlns:a="http://schemas.openxmlformats.org/drawingml/2006/main">
          <a:off x="139700" y="3608007"/>
          <a:ext cx="4432300" cy="9544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800"/>
            <a:t>p1:Smart Recharge Pack (2 GB / Day Combo For 3 months)</a:t>
          </a:r>
        </a:p>
        <a:p xmlns:a="http://schemas.openxmlformats.org/drawingml/2006/main">
          <a:r>
            <a:rPr lang="tr-TR" sz="800"/>
            <a:t>p2:Super Saviour Pack (1.5 GB / Day Combo For 56 days)</a:t>
          </a:r>
        </a:p>
        <a:p xmlns:a="http://schemas.openxmlformats.org/drawingml/2006/main">
          <a:r>
            <a:rPr lang="tr-TR" sz="800"/>
            <a:t>p3:Elite saver Pack (1 GB/ Day) Valid: 28 Days</a:t>
          </a:r>
        </a:p>
        <a:p xmlns:a="http://schemas.openxmlformats.org/drawingml/2006/main">
          <a:r>
            <a:rPr lang="tr-TR" sz="800"/>
            <a:t>p4:Mini Data Saver Pack (500 MB/ Day) Valid: 20 Days</a:t>
          </a:r>
        </a:p>
        <a:p xmlns:a="http://schemas.openxmlformats.org/drawingml/2006/main">
          <a:r>
            <a:rPr lang="tr-TR" sz="800"/>
            <a:t>p11:Ultra Fast Mega Pack (3GB / Day Combo For 80 days)</a:t>
          </a:r>
        </a:p>
        <a:p xmlns:a="http://schemas.openxmlformats.org/drawingml/2006/main">
          <a:endParaRPr lang="tr-TR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20</xdr:row>
      <xdr:rowOff>114300</xdr:rowOff>
    </xdr:from>
    <xdr:to>
      <xdr:col>2</xdr:col>
      <xdr:colOff>437644</xdr:colOff>
      <xdr:row>32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ıty">
              <a:extLst>
                <a:ext uri="{FF2B5EF4-FFF2-40B4-BE49-F238E27FC236}">
                  <a16:creationId xmlns:a16="http://schemas.microsoft.com/office/drawing/2014/main" id="{90562FEE-F5DE-4E70-9135-AD55B184C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ı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2968533"/>
              <a:ext cx="1649224" cy="2968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6</xdr:row>
      <xdr:rowOff>152399</xdr:rowOff>
    </xdr:from>
    <xdr:to>
      <xdr:col>2</xdr:col>
      <xdr:colOff>430024</xdr:colOff>
      <xdr:row>20</xdr:row>
      <xdr:rowOff>104774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nths">
              <a:extLst>
                <a:ext uri="{FF2B5EF4-FFF2-40B4-BE49-F238E27FC236}">
                  <a16:creationId xmlns:a16="http://schemas.microsoft.com/office/drawing/2014/main" id="{35901122-E041-4A19-8852-D19833338F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00248"/>
              <a:ext cx="1649224" cy="20606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441960</xdr:colOff>
      <xdr:row>6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tatus of 5G">
              <a:extLst>
                <a:ext uri="{FF2B5EF4-FFF2-40B4-BE49-F238E27FC236}">
                  <a16:creationId xmlns:a16="http://schemas.microsoft.com/office/drawing/2014/main" id="{F070FFF0-259F-4B32-8FAB-E1665E05F4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of 5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661160" cy="9002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>
    <xdr:from>
      <xdr:col>2</xdr:col>
      <xdr:colOff>417195</xdr:colOff>
      <xdr:row>6</xdr:row>
      <xdr:rowOff>140970</xdr:rowOff>
    </xdr:from>
    <xdr:to>
      <xdr:col>9</xdr:col>
      <xdr:colOff>279400</xdr:colOff>
      <xdr:row>20</xdr:row>
      <xdr:rowOff>127000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A465FF60-27CC-4E0B-AAAC-819F48EC9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441960</xdr:colOff>
      <xdr:row>20</xdr:row>
      <xdr:rowOff>123825</xdr:rowOff>
    </xdr:from>
    <xdr:to>
      <xdr:col>22</xdr:col>
      <xdr:colOff>594360</xdr:colOff>
      <xdr:row>32</xdr:row>
      <xdr:rowOff>28574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8502079B-1115-4873-84F5-FE695E308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282575</xdr:colOff>
      <xdr:row>6</xdr:row>
      <xdr:rowOff>152400</xdr:rowOff>
    </xdr:from>
    <xdr:to>
      <xdr:col>15</xdr:col>
      <xdr:colOff>342901</xdr:colOff>
      <xdr:row>20</xdr:row>
      <xdr:rowOff>125096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9D1E49D9-B00D-4094-AA78-9625C0AA2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441960</xdr:colOff>
      <xdr:row>1</xdr:row>
      <xdr:rowOff>63500</xdr:rowOff>
    </xdr:from>
    <xdr:to>
      <xdr:col>9</xdr:col>
      <xdr:colOff>257175</xdr:colOff>
      <xdr:row>6</xdr:row>
      <xdr:rowOff>152400</xdr:rowOff>
    </xdr:to>
    <xdr:sp macro="" textlink="">
      <xdr:nvSpPr>
        <xdr:cNvPr id="11" name="Dikdörtgen 10">
          <a:extLst>
            <a:ext uri="{FF2B5EF4-FFF2-40B4-BE49-F238E27FC236}">
              <a16:creationId xmlns:a16="http://schemas.microsoft.com/office/drawing/2014/main" id="{F324EAD4-6AA7-E7CF-8980-CFEF444EB500}"/>
            </a:ext>
          </a:extLst>
        </xdr:cNvPr>
        <xdr:cNvSpPr/>
      </xdr:nvSpPr>
      <xdr:spPr>
        <a:xfrm>
          <a:off x="1661160" y="241300"/>
          <a:ext cx="4082415" cy="977900"/>
        </a:xfrm>
        <a:prstGeom prst="rect">
          <a:avLst/>
        </a:prstGeom>
        <a:ln w="3175"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 b="1"/>
            <a:t>BEFORE</a:t>
          </a:r>
          <a:r>
            <a:rPr lang="tr-TR" sz="1800" b="1" baseline="0"/>
            <a:t> 5G/AFTER 5G AVG REVENUE</a:t>
          </a:r>
          <a:endParaRPr lang="tr-TR" sz="1800" b="1"/>
        </a:p>
      </xdr:txBody>
    </xdr:sp>
    <xdr:clientData/>
  </xdr:twoCellAnchor>
  <xdr:twoCellAnchor>
    <xdr:from>
      <xdr:col>2</xdr:col>
      <xdr:colOff>469900</xdr:colOff>
      <xdr:row>3</xdr:row>
      <xdr:rowOff>114300</xdr:rowOff>
    </xdr:from>
    <xdr:to>
      <xdr:col>4</xdr:col>
      <xdr:colOff>460375</xdr:colOff>
      <xdr:row>6</xdr:row>
      <xdr:rowOff>22225</xdr:rowOff>
    </xdr:to>
    <xdr:sp macro="" textlink="">
      <xdr:nvSpPr>
        <xdr:cNvPr id="18" name="Dikdörtgen 17">
          <a:extLst>
            <a:ext uri="{FF2B5EF4-FFF2-40B4-BE49-F238E27FC236}">
              <a16:creationId xmlns:a16="http://schemas.microsoft.com/office/drawing/2014/main" id="{5AEE6DC1-4A76-9056-B3B5-19EFC1691E47}"/>
            </a:ext>
          </a:extLst>
        </xdr:cNvPr>
        <xdr:cNvSpPr/>
      </xdr:nvSpPr>
      <xdr:spPr>
        <a:xfrm>
          <a:off x="1689100" y="647700"/>
          <a:ext cx="1209675" cy="44132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>
              <a:solidFill>
                <a:schemeClr val="bg1"/>
              </a:solidFill>
            </a:rPr>
            <a:t>26,628</a:t>
          </a:r>
        </a:p>
      </xdr:txBody>
    </xdr:sp>
    <xdr:clientData/>
  </xdr:twoCellAnchor>
  <xdr:twoCellAnchor>
    <xdr:from>
      <xdr:col>6</xdr:col>
      <xdr:colOff>244475</xdr:colOff>
      <xdr:row>3</xdr:row>
      <xdr:rowOff>114300</xdr:rowOff>
    </xdr:from>
    <xdr:to>
      <xdr:col>8</xdr:col>
      <xdr:colOff>234950</xdr:colOff>
      <xdr:row>6</xdr:row>
      <xdr:rowOff>22225</xdr:rowOff>
    </xdr:to>
    <xdr:sp macro="" textlink="">
      <xdr:nvSpPr>
        <xdr:cNvPr id="19" name="Dikdörtgen 18">
          <a:extLst>
            <a:ext uri="{FF2B5EF4-FFF2-40B4-BE49-F238E27FC236}">
              <a16:creationId xmlns:a16="http://schemas.microsoft.com/office/drawing/2014/main" id="{C8B3C968-FD58-42CD-B782-6B0A26DDFE34}"/>
            </a:ext>
          </a:extLst>
        </xdr:cNvPr>
        <xdr:cNvSpPr/>
      </xdr:nvSpPr>
      <xdr:spPr>
        <a:xfrm>
          <a:off x="3902075" y="647700"/>
          <a:ext cx="1209675" cy="44132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>
              <a:solidFill>
                <a:schemeClr val="bg1"/>
              </a:solidFill>
            </a:rPr>
            <a:t>26,494</a:t>
          </a:r>
        </a:p>
      </xdr:txBody>
    </xdr:sp>
    <xdr:clientData/>
  </xdr:twoCellAnchor>
  <xdr:twoCellAnchor>
    <xdr:from>
      <xdr:col>9</xdr:col>
      <xdr:colOff>280035</xdr:colOff>
      <xdr:row>1</xdr:row>
      <xdr:rowOff>63500</xdr:rowOff>
    </xdr:from>
    <xdr:to>
      <xdr:col>15</xdr:col>
      <xdr:colOff>381000</xdr:colOff>
      <xdr:row>6</xdr:row>
      <xdr:rowOff>152400</xdr:rowOff>
    </xdr:to>
    <xdr:sp macro="" textlink="">
      <xdr:nvSpPr>
        <xdr:cNvPr id="20" name="Dikdörtgen 19">
          <a:extLst>
            <a:ext uri="{FF2B5EF4-FFF2-40B4-BE49-F238E27FC236}">
              <a16:creationId xmlns:a16="http://schemas.microsoft.com/office/drawing/2014/main" id="{A26C59C2-E708-4F9B-BA82-7DFDDB721DD8}"/>
            </a:ext>
          </a:extLst>
        </xdr:cNvPr>
        <xdr:cNvSpPr/>
      </xdr:nvSpPr>
      <xdr:spPr>
        <a:xfrm>
          <a:off x="5766435" y="246380"/>
          <a:ext cx="3758565" cy="1003300"/>
        </a:xfrm>
        <a:prstGeom prst="rect">
          <a:avLst/>
        </a:prstGeom>
        <a:ln w="3175"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 b="1"/>
            <a:t>BEFORE</a:t>
          </a:r>
          <a:r>
            <a:rPr lang="tr-TR" sz="1800" b="1" baseline="0"/>
            <a:t> 5G/AFTER 5G AVG ARPU</a:t>
          </a:r>
          <a:endParaRPr lang="tr-TR" sz="1800" b="1"/>
        </a:p>
      </xdr:txBody>
    </xdr:sp>
    <xdr:clientData/>
  </xdr:twoCellAnchor>
  <xdr:twoCellAnchor>
    <xdr:from>
      <xdr:col>9</xdr:col>
      <xdr:colOff>409575</xdr:colOff>
      <xdr:row>3</xdr:row>
      <xdr:rowOff>114300</xdr:rowOff>
    </xdr:from>
    <xdr:to>
      <xdr:col>11</xdr:col>
      <xdr:colOff>400050</xdr:colOff>
      <xdr:row>6</xdr:row>
      <xdr:rowOff>22225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CA52BC96-E148-4442-AD74-B21D730209C6}"/>
            </a:ext>
          </a:extLst>
        </xdr:cNvPr>
        <xdr:cNvSpPr/>
      </xdr:nvSpPr>
      <xdr:spPr>
        <a:xfrm>
          <a:off x="5895975" y="647700"/>
          <a:ext cx="1209675" cy="44132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>
              <a:solidFill>
                <a:schemeClr val="bg1"/>
              </a:solidFill>
            </a:rPr>
            <a:t>203,8</a:t>
          </a:r>
        </a:p>
      </xdr:txBody>
    </xdr:sp>
    <xdr:clientData/>
  </xdr:twoCellAnchor>
  <xdr:twoCellAnchor>
    <xdr:from>
      <xdr:col>12</xdr:col>
      <xdr:colOff>603250</xdr:colOff>
      <xdr:row>3</xdr:row>
      <xdr:rowOff>114300</xdr:rowOff>
    </xdr:from>
    <xdr:to>
      <xdr:col>14</xdr:col>
      <xdr:colOff>593725</xdr:colOff>
      <xdr:row>6</xdr:row>
      <xdr:rowOff>22225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004768D3-65CE-49DC-96B4-FC7B912DADE9}"/>
            </a:ext>
          </a:extLst>
        </xdr:cNvPr>
        <xdr:cNvSpPr/>
      </xdr:nvSpPr>
      <xdr:spPr>
        <a:xfrm>
          <a:off x="7918450" y="647700"/>
          <a:ext cx="1209675" cy="44132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>
              <a:solidFill>
                <a:schemeClr val="bg1"/>
              </a:solidFill>
            </a:rPr>
            <a:t>263,5</a:t>
          </a:r>
        </a:p>
      </xdr:txBody>
    </xdr:sp>
    <xdr:clientData/>
  </xdr:twoCellAnchor>
  <xdr:twoCellAnchor>
    <xdr:from>
      <xdr:col>15</xdr:col>
      <xdr:colOff>356235</xdr:colOff>
      <xdr:row>1</xdr:row>
      <xdr:rowOff>63500</xdr:rowOff>
    </xdr:from>
    <xdr:to>
      <xdr:col>23</xdr:col>
      <xdr:colOff>15240</xdr:colOff>
      <xdr:row>6</xdr:row>
      <xdr:rowOff>152400</xdr:rowOff>
    </xdr:to>
    <xdr:sp macro="" textlink="">
      <xdr:nvSpPr>
        <xdr:cNvPr id="23" name="Dikdörtgen 22">
          <a:extLst>
            <a:ext uri="{FF2B5EF4-FFF2-40B4-BE49-F238E27FC236}">
              <a16:creationId xmlns:a16="http://schemas.microsoft.com/office/drawing/2014/main" id="{254E7BFE-A395-4747-83D3-68EF78C55C21}"/>
            </a:ext>
          </a:extLst>
        </xdr:cNvPr>
        <xdr:cNvSpPr/>
      </xdr:nvSpPr>
      <xdr:spPr>
        <a:xfrm>
          <a:off x="9500235" y="246380"/>
          <a:ext cx="4535805" cy="1003300"/>
        </a:xfrm>
        <a:prstGeom prst="rect">
          <a:avLst/>
        </a:prstGeom>
        <a:ln w="3175"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 b="1"/>
            <a:t>BEFORE</a:t>
          </a:r>
          <a:r>
            <a:rPr lang="tr-TR" sz="1800" b="1" baseline="0"/>
            <a:t> 5G/AFTER 5G TOTAL ACTIVE USERS</a:t>
          </a:r>
          <a:endParaRPr lang="tr-TR" sz="1800" b="1"/>
        </a:p>
      </xdr:txBody>
    </xdr:sp>
    <xdr:clientData/>
  </xdr:twoCellAnchor>
  <xdr:twoCellAnchor>
    <xdr:from>
      <xdr:col>15</xdr:col>
      <xdr:colOff>455295</xdr:colOff>
      <xdr:row>3</xdr:row>
      <xdr:rowOff>68580</xdr:rowOff>
    </xdr:from>
    <xdr:to>
      <xdr:col>17</xdr:col>
      <xdr:colOff>445770</xdr:colOff>
      <xdr:row>5</xdr:row>
      <xdr:rowOff>159385</xdr:rowOff>
    </xdr:to>
    <xdr:sp macro="" textlink="">
      <xdr:nvSpPr>
        <xdr:cNvPr id="24" name="Dikdörtgen 23">
          <a:extLst>
            <a:ext uri="{FF2B5EF4-FFF2-40B4-BE49-F238E27FC236}">
              <a16:creationId xmlns:a16="http://schemas.microsoft.com/office/drawing/2014/main" id="{1BB0DF7E-8FFC-4542-BC3E-1A67F31A0366}"/>
            </a:ext>
          </a:extLst>
        </xdr:cNvPr>
        <xdr:cNvSpPr/>
      </xdr:nvSpPr>
      <xdr:spPr>
        <a:xfrm>
          <a:off x="9599295" y="617220"/>
          <a:ext cx="1209675" cy="45656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>
              <a:solidFill>
                <a:schemeClr val="bg1"/>
              </a:solidFill>
            </a:rPr>
            <a:t>843,53</a:t>
          </a:r>
        </a:p>
      </xdr:txBody>
    </xdr:sp>
    <xdr:clientData/>
  </xdr:twoCellAnchor>
  <xdr:twoCellAnchor>
    <xdr:from>
      <xdr:col>19</xdr:col>
      <xdr:colOff>39370</xdr:colOff>
      <xdr:row>3</xdr:row>
      <xdr:rowOff>68580</xdr:rowOff>
    </xdr:from>
    <xdr:to>
      <xdr:col>21</xdr:col>
      <xdr:colOff>29845</xdr:colOff>
      <xdr:row>5</xdr:row>
      <xdr:rowOff>159385</xdr:rowOff>
    </xdr:to>
    <xdr:sp macro="" textlink="">
      <xdr:nvSpPr>
        <xdr:cNvPr id="25" name="Dikdörtgen 24">
          <a:extLst>
            <a:ext uri="{FF2B5EF4-FFF2-40B4-BE49-F238E27FC236}">
              <a16:creationId xmlns:a16="http://schemas.microsoft.com/office/drawing/2014/main" id="{074514CF-8707-48A2-BA84-6D048E003898}"/>
            </a:ext>
          </a:extLst>
        </xdr:cNvPr>
        <xdr:cNvSpPr/>
      </xdr:nvSpPr>
      <xdr:spPr>
        <a:xfrm>
          <a:off x="11621770" y="617220"/>
          <a:ext cx="1209675" cy="45656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>
              <a:solidFill>
                <a:schemeClr val="bg1"/>
              </a:solidFill>
            </a:rPr>
            <a:t>773,7</a:t>
          </a:r>
        </a:p>
      </xdr:txBody>
    </xdr:sp>
    <xdr:clientData/>
  </xdr:twoCellAnchor>
  <xdr:twoCellAnchor>
    <xdr:from>
      <xdr:col>15</xdr:col>
      <xdr:colOff>350519</xdr:colOff>
      <xdr:row>6</xdr:row>
      <xdr:rowOff>152400</xdr:rowOff>
    </xdr:from>
    <xdr:to>
      <xdr:col>22</xdr:col>
      <xdr:colOff>600074</xdr:colOff>
      <xdr:row>20</xdr:row>
      <xdr:rowOff>106680</xdr:rowOff>
    </xdr:to>
    <xdr:graphicFrame macro="">
      <xdr:nvGraphicFramePr>
        <xdr:cNvPr id="26" name="Grafik 25">
          <a:extLst>
            <a:ext uri="{FF2B5EF4-FFF2-40B4-BE49-F238E27FC236}">
              <a16:creationId xmlns:a16="http://schemas.microsoft.com/office/drawing/2014/main" id="{EDA443BA-BF42-4FD2-A54E-83F0A55F0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438150</xdr:colOff>
      <xdr:row>0</xdr:row>
      <xdr:rowOff>28574</xdr:rowOff>
    </xdr:from>
    <xdr:to>
      <xdr:col>22</xdr:col>
      <xdr:colOff>590550</xdr:colOff>
      <xdr:row>1</xdr:row>
      <xdr:rowOff>123824</xdr:rowOff>
    </xdr:to>
    <xdr:sp macro="" textlink="">
      <xdr:nvSpPr>
        <xdr:cNvPr id="28" name="Dikdörtgen 27">
          <a:extLst>
            <a:ext uri="{FF2B5EF4-FFF2-40B4-BE49-F238E27FC236}">
              <a16:creationId xmlns:a16="http://schemas.microsoft.com/office/drawing/2014/main" id="{409BD46B-5ACE-28F5-BF4B-F780546A0BD6}"/>
            </a:ext>
          </a:extLst>
        </xdr:cNvPr>
        <xdr:cNvSpPr/>
      </xdr:nvSpPr>
      <xdr:spPr>
        <a:xfrm>
          <a:off x="1657350" y="28574"/>
          <a:ext cx="12344400" cy="2762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000" b="1">
              <a:solidFill>
                <a:srgbClr val="FF0000"/>
              </a:solidFill>
            </a:rPr>
            <a:t>ARTLIQUO  2022</a:t>
          </a:r>
          <a:r>
            <a:rPr lang="tr-TR" sz="2000" b="1" baseline="0">
              <a:solidFill>
                <a:srgbClr val="FF0000"/>
              </a:solidFill>
            </a:rPr>
            <a:t> 5G </a:t>
          </a:r>
          <a:r>
            <a:rPr lang="tr-TR" sz="2000" b="1">
              <a:solidFill>
                <a:srgbClr val="FF0000"/>
              </a:solidFill>
            </a:rPr>
            <a:t>REPORT</a:t>
          </a:r>
          <a:r>
            <a:rPr lang="tr-TR" sz="1100" baseline="0">
              <a:solidFill>
                <a:srgbClr val="FF0000"/>
              </a:solidFill>
            </a:rPr>
            <a:t> </a:t>
          </a:r>
          <a:endParaRPr lang="tr-TR" sz="1100">
            <a:solidFill>
              <a:srgbClr val="FF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Çağan Demir" refreshedDate="45551.689109143517" createdVersion="8" refreshedVersion="8" minRefreshableVersion="3" recordCount="600" xr:uid="{E357210C-FF34-4D5E-9EA4-91B2A45BD58E}">
  <cacheSource type="worksheet">
    <worksheetSource ref="A1:F601" sheet="Fact_market_share(copy)"/>
  </cacheSource>
  <cacheFields count="6">
    <cacheField name="date" numFmtId="164">
      <sharedItems containsSemiMixedTypes="0" containsNonDate="0" containsDate="1" containsString="0" minDate="2022-01-01T00:00:00" maxDate="2022-09-02T00:00:00"/>
    </cacheField>
    <cacheField name="Status of 5G" numFmtId="164">
      <sharedItems containsNonDate="0" count="2">
        <s v="Before 5G"/>
        <s v="After 5G"/>
      </sharedItems>
    </cacheField>
    <cacheField name="city_code" numFmtId="0">
      <sharedItems containsSemiMixedTypes="0" containsString="0" containsNumber="1" containsInteger="1" minValue="110001" maxValue="800008"/>
    </cacheField>
    <cacheField name="tmv_city_crores" numFmtId="2">
      <sharedItems containsSemiMixedTypes="0" containsString="0" containsNumber="1" minValue="17.55" maxValue="45433"/>
    </cacheField>
    <cacheField name="company" numFmtId="0">
      <sharedItems count="5">
        <s v="Atliqo"/>
        <s v="Britel"/>
        <s v="PIO"/>
        <s v="DADAFONE"/>
        <s v="Others"/>
      </sharedItems>
    </cacheField>
    <cacheField name="ms_pct" numFmtId="0">
      <sharedItems containsSemiMixedTypes="0" containsString="0" containsNumber="1" minValue="5.35" maxValue="41.46"/>
    </cacheField>
  </cacheFields>
  <extLst>
    <ext xmlns:x14="http://schemas.microsoft.com/office/spreadsheetml/2009/9/main" uri="{725AE2AE-9491-48be-B2B4-4EB974FC3084}">
      <x14:pivotCacheDefinition pivotCacheId="127694460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Çağan Demir" refreshedDate="45551.689114351851" createdVersion="8" refreshedVersion="8" minRefreshableVersion="3" recordCount="601" xr:uid="{12A51415-FFDA-4A92-9691-22FFB114E405}">
  <cacheSource type="worksheet">
    <worksheetSource name="Tablo5"/>
  </cacheSource>
  <cacheFields count="5">
    <cacheField name="Sütun1" numFmtId="164">
      <sharedItems containsNonDate="0" containsDate="1" containsMixedTypes="1" minDate="2022-01-01T00:00:00" maxDate="2022-09-02T00:00:00" count="9">
        <s v="date"/>
        <d v="2022-01-01T00:00:00"/>
        <d v="2022-02-01T00:00:00"/>
        <d v="2022-03-01T00:00:00"/>
        <d v="2022-04-01T00:00:00"/>
        <d v="2022-06-01T00:00:00"/>
        <d v="2022-07-01T00:00:00"/>
        <d v="2022-08-01T00:00:00"/>
        <d v="2022-09-01T00:00:00"/>
      </sharedItems>
    </cacheField>
    <cacheField name="Sütun2" numFmtId="0">
      <sharedItems containsMixedTypes="1" containsNumber="1" containsInteger="1" minValue="110001" maxValue="800008"/>
    </cacheField>
    <cacheField name="Sütun3" numFmtId="2">
      <sharedItems containsMixedTypes="1" containsNumber="1" minValue="17.55" maxValue="45433"/>
    </cacheField>
    <cacheField name="Sütun4" numFmtId="0">
      <sharedItems count="6">
        <s v="company"/>
        <s v="Atliqo"/>
        <s v="Britel"/>
        <s v="PIO"/>
        <s v="DADAFONE"/>
        <s v="Others"/>
      </sharedItems>
    </cacheField>
    <cacheField name="Sütun5" numFmtId="0">
      <sharedItems containsMixedTypes="1" containsNumber="1" minValue="5.35" maxValue="41.46"/>
    </cacheField>
  </cacheFields>
  <extLst>
    <ext xmlns:x14="http://schemas.microsoft.com/office/spreadsheetml/2009/9/main" uri="{725AE2AE-9491-48be-B2B4-4EB974FC3084}">
      <x14:pivotCacheDefinition pivotCacheId="77402522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Çağan Demir" refreshedDate="45551.689129398146" createdVersion="8" refreshedVersion="8" minRefreshableVersion="3" recordCount="1200" xr:uid="{A0CCDF12-D099-4282-AE7C-6CFCFD63EE86}">
  <cacheSource type="worksheet">
    <worksheetSource name="Tablo6"/>
  </cacheSource>
  <cacheFields count="11">
    <cacheField name="date" numFmtId="0">
      <sharedItems containsSemiMixedTypes="0" containsNonDate="0" containsDate="1" containsString="0" minDate="2022-01-01T00:00:00" maxDate="2022-09-02T00:00:00" count="8">
        <d v="2022-01-01T00:00:00"/>
        <d v="2022-02-01T00:00:00"/>
        <d v="2022-03-01T00:00:00"/>
        <d v="2022-04-01T00:00:00"/>
        <d v="2022-06-01T00:00:00"/>
        <d v="2022-07-01T00:00:00"/>
        <d v="2022-08-01T00:00:00"/>
        <d v="2022-09-01T00:00:00"/>
      </sharedItems>
      <fieldGroup par="10"/>
    </cacheField>
    <cacheField name="Status of 5G" numFmtId="0">
      <sharedItems containsNonDate="0" count="2">
        <s v="Before 5G"/>
        <s v="After 5G"/>
      </sharedItems>
    </cacheField>
    <cacheField name="city_code" numFmtId="1">
      <sharedItems containsSemiMixedTypes="0" containsString="0" containsNumber="1" containsInteger="1" minValue="110001" maxValue="800008" count="15">
        <n v="400001"/>
        <n v="110001"/>
        <n v="700001"/>
        <n v="560001"/>
        <n v="600001"/>
        <n v="500001"/>
        <n v="411001"/>
        <n v="380001"/>
        <n v="302001"/>
        <n v="226001"/>
        <n v="800008"/>
        <n v="641001"/>
        <n v="160017"/>
        <n v="122001"/>
        <n v="492001"/>
      </sharedItems>
    </cacheField>
    <cacheField name="Cıty" numFmtId="1">
      <sharedItems count="15">
        <s v="Mumbai"/>
        <s v="Delhi"/>
        <s v="Kolkata"/>
        <s v="Bangalore"/>
        <s v="Chennai"/>
        <s v="Hyderabad"/>
        <s v="Pune"/>
        <s v="Ahmedabad"/>
        <s v="Jaipur"/>
        <s v="Lucknow"/>
        <s v="Patna"/>
        <s v="Coimbatore"/>
        <s v="Chandigarh"/>
        <s v="Gurgaon"/>
        <s v="Raipur"/>
      </sharedItems>
    </cacheField>
    <cacheField name="plans" numFmtId="0">
      <sharedItems count="13">
        <s v="p1"/>
        <s v="p2"/>
        <s v="p3"/>
        <s v="p4"/>
        <s v="p5"/>
        <s v="p6"/>
        <s v="p7"/>
        <s v="p8"/>
        <s v="p9"/>
        <s v="p10"/>
        <s v="p11"/>
        <s v="p12"/>
        <s v="p13"/>
      </sharedItems>
    </cacheField>
    <cacheField name="Plans wto abbr" numFmtId="0">
      <sharedItems/>
    </cacheField>
    <cacheField name="GB" numFmtId="0">
      <sharedItems/>
    </cacheField>
    <cacheField name="plan_revenue_crores" numFmtId="2">
      <sharedItems containsSemiMixedTypes="0" containsString="0" containsNumber="1" minValue="0.02" maxValue="11.46"/>
    </cacheField>
    <cacheField name="Sütun1" numFmtId="2">
      <sharedItems/>
    </cacheField>
    <cacheField name="Internet Consumption" numFmtId="0">
      <sharedItems count="13">
        <s v="2 GB"/>
        <s v="1.5 GB"/>
        <s v="1 GB"/>
        <s v="500 MB"/>
        <s v="Talktime"/>
        <s v="15 GB"/>
        <s v="25 GB"/>
        <s v="300 MB"/>
        <s v="6 GB"/>
        <s v="3 GB"/>
        <s v="1.8GB"/>
        <s v="750 MB"/>
        <s v="" u="1"/>
      </sharedItems>
    </cacheField>
    <cacheField name="Ay (date)" numFmtId="0" databaseField="0">
      <fieldGroup base="0">
        <rangePr groupBy="months" startDate="2022-01-01T00:00:00" endDate="2022-09-02T00:00:00"/>
        <groupItems count="14">
          <s v="&lt;1.01.2022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.09.2022"/>
        </groupItems>
      </fieldGroup>
    </cacheField>
  </cacheFields>
  <extLst>
    <ext xmlns:x14="http://schemas.microsoft.com/office/spreadsheetml/2009/9/main" uri="{725AE2AE-9491-48be-B2B4-4EB974FC3084}">
      <x14:pivotCacheDefinition pivotCacheId="20240735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d v="2022-01-01T00:00:00"/>
    <x v="0"/>
    <n v="400001"/>
    <n v="286.29000000000002"/>
    <x v="0"/>
    <n v="21.2"/>
  </r>
  <r>
    <d v="2022-01-01T00:00:00"/>
    <x v="0"/>
    <n v="110001"/>
    <n v="241.59"/>
    <x v="0"/>
    <n v="17.68"/>
  </r>
  <r>
    <d v="2022-01-01T00:00:00"/>
    <x v="0"/>
    <n v="700001"/>
    <n v="222.19"/>
    <x v="0"/>
    <n v="16.61"/>
  </r>
  <r>
    <d v="2022-01-01T00:00:00"/>
    <x v="0"/>
    <n v="560001"/>
    <n v="195.41"/>
    <x v="0"/>
    <n v="19.14"/>
  </r>
  <r>
    <d v="2022-01-01T00:00:00"/>
    <x v="0"/>
    <n v="600001"/>
    <n v="166.78"/>
    <x v="0"/>
    <n v="18.47"/>
  </r>
  <r>
    <d v="2022-01-01T00:00:00"/>
    <x v="0"/>
    <n v="500001"/>
    <n v="148.68"/>
    <x v="0"/>
    <n v="19"/>
  </r>
  <r>
    <d v="2022-01-01T00:00:00"/>
    <x v="0"/>
    <n v="411001"/>
    <n v="141.30000000000001"/>
    <x v="0"/>
    <n v="17.14"/>
  </r>
  <r>
    <d v="2022-01-01T00:00:00"/>
    <x v="0"/>
    <n v="380001"/>
    <n v="110.08"/>
    <x v="0"/>
    <n v="19.05"/>
  </r>
  <r>
    <d v="2022-01-01T00:00:00"/>
    <x v="0"/>
    <n v="302001"/>
    <n v="79.05"/>
    <x v="0"/>
    <n v="28.1"/>
  </r>
  <r>
    <d v="2022-01-01T00:00:00"/>
    <x v="0"/>
    <n v="226001"/>
    <n v="67.599999999999994"/>
    <x v="0"/>
    <n v="17.54"/>
  </r>
  <r>
    <d v="2022-01-01T00:00:00"/>
    <x v="0"/>
    <n v="800008"/>
    <n v="55.78"/>
    <x v="0"/>
    <n v="26.15"/>
  </r>
  <r>
    <d v="2022-01-01T00:00:00"/>
    <x v="0"/>
    <n v="641001"/>
    <n v="50.24"/>
    <x v="0"/>
    <n v="15.57"/>
  </r>
  <r>
    <d v="2022-01-01T00:00:00"/>
    <x v="0"/>
    <n v="160017"/>
    <n v="36.57"/>
    <x v="0"/>
    <n v="17.36"/>
  </r>
  <r>
    <d v="2022-01-01T00:00:00"/>
    <x v="0"/>
    <n v="122001"/>
    <n v="27.89"/>
    <x v="0"/>
    <n v="19.07"/>
  </r>
  <r>
    <d v="2022-01-01T00:00:00"/>
    <x v="0"/>
    <n v="492001"/>
    <n v="17.55"/>
    <x v="0"/>
    <n v="24.35"/>
  </r>
  <r>
    <d v="2022-02-01T00:00:00"/>
    <x v="0"/>
    <n v="400001"/>
    <n v="328.6"/>
    <x v="0"/>
    <n v="18.62"/>
  </r>
  <r>
    <d v="2022-02-01T00:00:00"/>
    <x v="0"/>
    <n v="110001"/>
    <n v="277.3"/>
    <x v="0"/>
    <n v="19.54"/>
  </r>
  <r>
    <d v="2022-02-01T00:00:00"/>
    <x v="0"/>
    <n v="700001"/>
    <n v="255.04"/>
    <x v="0"/>
    <n v="15.48"/>
  </r>
  <r>
    <d v="2022-02-01T00:00:00"/>
    <x v="0"/>
    <n v="560001"/>
    <n v="224.3"/>
    <x v="0"/>
    <n v="20.98"/>
  </r>
  <r>
    <d v="2022-02-01T00:00:00"/>
    <x v="0"/>
    <n v="600001"/>
    <n v="191.44"/>
    <x v="0"/>
    <n v="29.2"/>
  </r>
  <r>
    <d v="2022-02-01T00:00:00"/>
    <x v="0"/>
    <n v="500001"/>
    <n v="170.66"/>
    <x v="0"/>
    <n v="20.2"/>
  </r>
  <r>
    <d v="2022-02-01T00:00:00"/>
    <x v="0"/>
    <n v="411001"/>
    <n v="162.18"/>
    <x v="0"/>
    <n v="17.670000000000002"/>
  </r>
  <r>
    <d v="2022-02-01T00:00:00"/>
    <x v="0"/>
    <n v="380001"/>
    <n v="126.35"/>
    <x v="0"/>
    <n v="16.329999999999998"/>
  </r>
  <r>
    <d v="2022-02-01T00:00:00"/>
    <x v="0"/>
    <n v="302001"/>
    <n v="90.74"/>
    <x v="0"/>
    <n v="17.27"/>
  </r>
  <r>
    <d v="2022-02-01T00:00:00"/>
    <x v="0"/>
    <n v="226001"/>
    <n v="77.59"/>
    <x v="0"/>
    <n v="31.93"/>
  </r>
  <r>
    <d v="2022-02-01T00:00:00"/>
    <x v="0"/>
    <n v="800008"/>
    <n v="64.02"/>
    <x v="0"/>
    <n v="18.3"/>
  </r>
  <r>
    <d v="2022-02-01T00:00:00"/>
    <x v="0"/>
    <n v="641001"/>
    <n v="57.66"/>
    <x v="0"/>
    <n v="20.71"/>
  </r>
  <r>
    <d v="2022-02-01T00:00:00"/>
    <x v="0"/>
    <n v="160017"/>
    <n v="41.98"/>
    <x v="0"/>
    <n v="15.11"/>
  </r>
  <r>
    <d v="2022-02-01T00:00:00"/>
    <x v="0"/>
    <n v="122001"/>
    <n v="32.01"/>
    <x v="0"/>
    <n v="29.52"/>
  </r>
  <r>
    <d v="2022-02-01T00:00:00"/>
    <x v="0"/>
    <n v="492001"/>
    <n v="20.14"/>
    <x v="0"/>
    <n v="20.99"/>
  </r>
  <r>
    <d v="2022-03-01T00:00:00"/>
    <x v="0"/>
    <n v="400001"/>
    <n v="305.81"/>
    <x v="0"/>
    <n v="18.73"/>
  </r>
  <r>
    <d v="2022-03-01T00:00:00"/>
    <x v="0"/>
    <n v="110001"/>
    <n v="258.07"/>
    <x v="0"/>
    <n v="18.98"/>
  </r>
  <r>
    <d v="2022-03-01T00:00:00"/>
    <x v="0"/>
    <n v="700001"/>
    <n v="237.35"/>
    <x v="0"/>
    <n v="28.36"/>
  </r>
  <r>
    <d v="2022-03-01T00:00:00"/>
    <x v="0"/>
    <n v="560001"/>
    <n v="208.74"/>
    <x v="0"/>
    <n v="20.059999999999999"/>
  </r>
  <r>
    <d v="2022-03-01T00:00:00"/>
    <x v="0"/>
    <n v="600001"/>
    <n v="178.16"/>
    <x v="0"/>
    <n v="17.12"/>
  </r>
  <r>
    <d v="2022-03-01T00:00:00"/>
    <x v="0"/>
    <n v="500001"/>
    <n v="158.83000000000001"/>
    <x v="0"/>
    <n v="17.600000000000001"/>
  </r>
  <r>
    <d v="2022-03-01T00:00:00"/>
    <x v="0"/>
    <n v="411001"/>
    <n v="150.93"/>
    <x v="0"/>
    <n v="20.43"/>
  </r>
  <r>
    <d v="2022-03-01T00:00:00"/>
    <x v="0"/>
    <n v="380001"/>
    <n v="117.59"/>
    <x v="0"/>
    <n v="24.62"/>
  </r>
  <r>
    <d v="2022-03-01T00:00:00"/>
    <x v="0"/>
    <n v="302001"/>
    <n v="84.44"/>
    <x v="0"/>
    <n v="20.25"/>
  </r>
  <r>
    <d v="2022-03-01T00:00:00"/>
    <x v="0"/>
    <n v="226001"/>
    <n v="72.209999999999994"/>
    <x v="0"/>
    <n v="20.68"/>
  </r>
  <r>
    <d v="2022-03-01T00:00:00"/>
    <x v="0"/>
    <n v="800008"/>
    <n v="59.58"/>
    <x v="0"/>
    <n v="17.829999999999998"/>
  </r>
  <r>
    <d v="2022-03-01T00:00:00"/>
    <x v="0"/>
    <n v="641001"/>
    <n v="53.67"/>
    <x v="0"/>
    <n v="31.89"/>
  </r>
  <r>
    <d v="2022-03-01T00:00:00"/>
    <x v="0"/>
    <n v="160017"/>
    <n v="39.07"/>
    <x v="0"/>
    <n v="19.23"/>
  </r>
  <r>
    <d v="2022-03-01T00:00:00"/>
    <x v="0"/>
    <n v="122001"/>
    <n v="29.79"/>
    <x v="0"/>
    <n v="20.260000000000002"/>
  </r>
  <r>
    <d v="2022-03-01T00:00:00"/>
    <x v="0"/>
    <n v="492001"/>
    <n v="18.739999999999998"/>
    <x v="0"/>
    <n v="18.48"/>
  </r>
  <r>
    <d v="2022-04-01T00:00:00"/>
    <x v="0"/>
    <n v="400001"/>
    <n v="324.26"/>
    <x v="0"/>
    <n v="20.12"/>
  </r>
  <r>
    <d v="2022-04-01T00:00:00"/>
    <x v="0"/>
    <n v="110001"/>
    <n v="273.63"/>
    <x v="0"/>
    <n v="18.46"/>
  </r>
  <r>
    <d v="2022-04-01T00:00:00"/>
    <x v="0"/>
    <n v="700001"/>
    <n v="251.67"/>
    <x v="0"/>
    <n v="19.41"/>
  </r>
  <r>
    <d v="2022-04-01T00:00:00"/>
    <x v="0"/>
    <n v="560001"/>
    <n v="221.33"/>
    <x v="0"/>
    <n v="19.13"/>
  </r>
  <r>
    <d v="2022-04-01T00:00:00"/>
    <x v="0"/>
    <n v="600001"/>
    <n v="188.91"/>
    <x v="0"/>
    <n v="17.43"/>
  </r>
  <r>
    <d v="2022-04-01T00:00:00"/>
    <x v="0"/>
    <n v="500001"/>
    <n v="168.41"/>
    <x v="0"/>
    <n v="16.600000000000001"/>
  </r>
  <r>
    <d v="2022-04-01T00:00:00"/>
    <x v="0"/>
    <n v="411001"/>
    <n v="160.04"/>
    <x v="0"/>
    <n v="28.7"/>
  </r>
  <r>
    <d v="2022-04-01T00:00:00"/>
    <x v="0"/>
    <n v="380001"/>
    <n v="124.68"/>
    <x v="0"/>
    <n v="19.2"/>
  </r>
  <r>
    <d v="2022-04-01T00:00:00"/>
    <x v="0"/>
    <n v="302001"/>
    <n v="89.54"/>
    <x v="0"/>
    <n v="16.87"/>
  </r>
  <r>
    <d v="2022-04-01T00:00:00"/>
    <x v="0"/>
    <n v="226001"/>
    <n v="76.569999999999993"/>
    <x v="0"/>
    <n v="17.329999999999998"/>
  </r>
  <r>
    <d v="2022-04-01T00:00:00"/>
    <x v="0"/>
    <n v="800008"/>
    <n v="63.18"/>
    <x v="0"/>
    <n v="18.690000000000001"/>
  </r>
  <r>
    <d v="2022-04-01T00:00:00"/>
    <x v="0"/>
    <n v="641001"/>
    <n v="56.9"/>
    <x v="0"/>
    <n v="15.45"/>
  </r>
  <r>
    <d v="2022-04-01T00:00:00"/>
    <x v="0"/>
    <n v="160017"/>
    <n v="41.42"/>
    <x v="0"/>
    <n v="25.31"/>
  </r>
  <r>
    <d v="2022-04-01T00:00:00"/>
    <x v="0"/>
    <n v="122001"/>
    <n v="31.59"/>
    <x v="0"/>
    <n v="19.989999999999998"/>
  </r>
  <r>
    <d v="2022-04-01T00:00:00"/>
    <x v="0"/>
    <n v="492001"/>
    <n v="19.87"/>
    <x v="0"/>
    <n v="18.739999999999998"/>
  </r>
  <r>
    <d v="2022-06-01T00:00:00"/>
    <x v="1"/>
    <n v="400001"/>
    <n v="308"/>
    <x v="0"/>
    <n v="20.16"/>
  </r>
  <r>
    <d v="2022-06-01T00:00:00"/>
    <x v="1"/>
    <n v="110001"/>
    <n v="253.61"/>
    <x v="0"/>
    <n v="16.61"/>
  </r>
  <r>
    <d v="2022-06-01T00:00:00"/>
    <x v="1"/>
    <n v="700001"/>
    <n v="235.88"/>
    <x v="0"/>
    <n v="15.59"/>
  </r>
  <r>
    <d v="2022-06-01T00:00:00"/>
    <x v="1"/>
    <n v="560001"/>
    <n v="211.24"/>
    <x v="0"/>
    <n v="18"/>
  </r>
  <r>
    <d v="2022-06-01T00:00:00"/>
    <x v="1"/>
    <n v="600001"/>
    <n v="174.99"/>
    <x v="0"/>
    <n v="17.46"/>
  </r>
  <r>
    <d v="2022-06-01T00:00:00"/>
    <x v="1"/>
    <n v="500001"/>
    <n v="157.63999999999999"/>
    <x v="0"/>
    <n v="17.82"/>
  </r>
  <r>
    <d v="2022-06-01T00:00:00"/>
    <x v="1"/>
    <n v="411001"/>
    <n v="152.13"/>
    <x v="0"/>
    <n v="16.23"/>
  </r>
  <r>
    <d v="2022-06-01T00:00:00"/>
    <x v="1"/>
    <n v="380001"/>
    <n v="115.47"/>
    <x v="0"/>
    <n v="18.05"/>
  </r>
  <r>
    <d v="2022-06-01T00:00:00"/>
    <x v="1"/>
    <n v="302001"/>
    <n v="85.72"/>
    <x v="0"/>
    <n v="26.66"/>
  </r>
  <r>
    <d v="2022-06-01T00:00:00"/>
    <x v="1"/>
    <n v="226001"/>
    <n v="73.7"/>
    <x v="0"/>
    <n v="16.68"/>
  </r>
  <r>
    <d v="2022-06-01T00:00:00"/>
    <x v="1"/>
    <n v="800008"/>
    <n v="60.5"/>
    <x v="0"/>
    <n v="24.91"/>
  </r>
  <r>
    <d v="2022-06-01T00:00:00"/>
    <x v="1"/>
    <n v="641001"/>
    <n v="53.6"/>
    <x v="0"/>
    <n v="14.73"/>
  </r>
  <r>
    <d v="2022-06-01T00:00:00"/>
    <x v="1"/>
    <n v="160017"/>
    <n v="39.020000000000003"/>
    <x v="0"/>
    <n v="16.420000000000002"/>
  </r>
  <r>
    <d v="2022-06-01T00:00:00"/>
    <x v="1"/>
    <n v="122001"/>
    <n v="30.35"/>
    <x v="0"/>
    <n v="18.13"/>
  </r>
  <r>
    <d v="2022-06-01T00:00:00"/>
    <x v="1"/>
    <n v="492001"/>
    <n v="18.920000000000002"/>
    <x v="0"/>
    <n v="23.1"/>
  </r>
  <r>
    <d v="2022-07-01T00:00:00"/>
    <x v="1"/>
    <n v="400001"/>
    <n v="348.85"/>
    <x v="0"/>
    <n v="17.170000000000002"/>
  </r>
  <r>
    <d v="2022-07-01T00:00:00"/>
    <x v="1"/>
    <n v="110001"/>
    <n v="287.25"/>
    <x v="0"/>
    <n v="17.86"/>
  </r>
  <r>
    <d v="2022-07-01T00:00:00"/>
    <x v="1"/>
    <n v="700001"/>
    <n v="267.16000000000003"/>
    <x v="0"/>
    <n v="14.27"/>
  </r>
  <r>
    <d v="2022-07-01T00:00:00"/>
    <x v="1"/>
    <n v="560001"/>
    <n v="239.26"/>
    <x v="0"/>
    <n v="19.27"/>
  </r>
  <r>
    <d v="2022-07-01T00:00:00"/>
    <x v="1"/>
    <n v="600001"/>
    <n v="198.2"/>
    <x v="0"/>
    <n v="27.18"/>
  </r>
  <r>
    <d v="2022-07-01T00:00:00"/>
    <x v="1"/>
    <n v="500001"/>
    <n v="178.56"/>
    <x v="0"/>
    <n v="18.66"/>
  </r>
  <r>
    <d v="2022-07-01T00:00:00"/>
    <x v="1"/>
    <n v="411001"/>
    <n v="172.31"/>
    <x v="0"/>
    <n v="16.239999999999998"/>
  </r>
  <r>
    <d v="2022-07-01T00:00:00"/>
    <x v="1"/>
    <n v="380001"/>
    <n v="130.79"/>
    <x v="0"/>
    <n v="14.86"/>
  </r>
  <r>
    <d v="2022-07-01T00:00:00"/>
    <x v="1"/>
    <n v="302001"/>
    <n v="97.09"/>
    <x v="0"/>
    <n v="15.75"/>
  </r>
  <r>
    <d v="2022-07-01T00:00:00"/>
    <x v="1"/>
    <n v="226001"/>
    <n v="83.47"/>
    <x v="0"/>
    <n v="29.67"/>
  </r>
  <r>
    <d v="2022-07-01T00:00:00"/>
    <x v="1"/>
    <n v="800008"/>
    <n v="68.52"/>
    <x v="0"/>
    <n v="16.75"/>
  </r>
  <r>
    <d v="2022-07-01T00:00:00"/>
    <x v="1"/>
    <n v="641001"/>
    <n v="60.71"/>
    <x v="0"/>
    <n v="19"/>
  </r>
  <r>
    <d v="2022-07-01T00:00:00"/>
    <x v="1"/>
    <n v="160017"/>
    <n v="44.19"/>
    <x v="0"/>
    <n v="13.83"/>
  </r>
  <r>
    <d v="2022-07-01T00:00:00"/>
    <x v="1"/>
    <n v="122001"/>
    <n v="34.369999999999997"/>
    <x v="0"/>
    <n v="27.26"/>
  </r>
  <r>
    <d v="2022-07-01T00:00:00"/>
    <x v="1"/>
    <n v="492001"/>
    <n v="21.43"/>
    <x v="0"/>
    <n v="19.48"/>
  </r>
  <r>
    <d v="2022-08-01T00:00:00"/>
    <x v="1"/>
    <n v="400001"/>
    <n v="333.45"/>
    <x v="0"/>
    <n v="17.5"/>
  </r>
  <r>
    <d v="2022-08-01T00:00:00"/>
    <x v="1"/>
    <n v="110001"/>
    <n v="274.57"/>
    <x v="0"/>
    <n v="17.82"/>
  </r>
  <r>
    <d v="2022-08-01T00:00:00"/>
    <x v="1"/>
    <n v="700001"/>
    <n v="255.37"/>
    <x v="0"/>
    <n v="27.02"/>
  </r>
  <r>
    <d v="2022-08-01T00:00:00"/>
    <x v="1"/>
    <n v="560001"/>
    <n v="228.7"/>
    <x v="0"/>
    <n v="19.059999999999999"/>
  </r>
  <r>
    <d v="2022-08-01T00:00:00"/>
    <x v="1"/>
    <n v="600001"/>
    <n v="189.45"/>
    <x v="0"/>
    <n v="15.98"/>
  </r>
  <r>
    <d v="2022-08-01T00:00:00"/>
    <x v="1"/>
    <n v="500001"/>
    <n v="170.67"/>
    <x v="0"/>
    <n v="16.61"/>
  </r>
  <r>
    <d v="2022-08-01T00:00:00"/>
    <x v="1"/>
    <n v="411001"/>
    <n v="164.7"/>
    <x v="0"/>
    <n v="19.22"/>
  </r>
  <r>
    <d v="2022-08-01T00:00:00"/>
    <x v="1"/>
    <n v="380001"/>
    <n v="125.02"/>
    <x v="0"/>
    <n v="23.38"/>
  </r>
  <r>
    <d v="2022-08-01T00:00:00"/>
    <x v="1"/>
    <n v="302001"/>
    <n v="92.8"/>
    <x v="0"/>
    <n v="19.079999999999998"/>
  </r>
  <r>
    <d v="2022-08-01T00:00:00"/>
    <x v="1"/>
    <n v="226001"/>
    <n v="79.790000000000006"/>
    <x v="0"/>
    <n v="19.64"/>
  </r>
  <r>
    <d v="2022-08-01T00:00:00"/>
    <x v="1"/>
    <n v="800008"/>
    <n v="65.5"/>
    <x v="0"/>
    <n v="16.87"/>
  </r>
  <r>
    <d v="2022-08-01T00:00:00"/>
    <x v="1"/>
    <n v="641001"/>
    <n v="58.03"/>
    <x v="0"/>
    <n v="30.5"/>
  </r>
  <r>
    <d v="2022-08-01T00:00:00"/>
    <x v="1"/>
    <n v="160017"/>
    <n v="42.24"/>
    <x v="0"/>
    <n v="18.149999999999999"/>
  </r>
  <r>
    <d v="2022-08-01T00:00:00"/>
    <x v="1"/>
    <n v="122001"/>
    <n v="32.85"/>
    <x v="0"/>
    <n v="19.2"/>
  </r>
  <r>
    <d v="2022-08-01T00:00:00"/>
    <x v="1"/>
    <n v="492001"/>
    <n v="20.48"/>
    <x v="0"/>
    <n v="17.54"/>
  </r>
  <r>
    <d v="2022-09-01T00:00:00"/>
    <x v="1"/>
    <n v="400001"/>
    <n v="349.97"/>
    <x v="0"/>
    <n v="18.52"/>
  </r>
  <r>
    <d v="2022-09-01T00:00:00"/>
    <x v="1"/>
    <n v="110001"/>
    <n v="288.17"/>
    <x v="0"/>
    <n v="16.82"/>
  </r>
  <r>
    <d v="2022-09-01T00:00:00"/>
    <x v="1"/>
    <n v="700001"/>
    <n v="268.02"/>
    <x v="0"/>
    <n v="17.89"/>
  </r>
  <r>
    <d v="2022-09-01T00:00:00"/>
    <x v="1"/>
    <n v="560001"/>
    <n v="240.03"/>
    <x v="0"/>
    <n v="17.59"/>
  </r>
  <r>
    <d v="2022-09-01T00:00:00"/>
    <x v="1"/>
    <n v="600001"/>
    <n v="198.83"/>
    <x v="0"/>
    <n v="15.87"/>
  </r>
  <r>
    <d v="2022-09-01T00:00:00"/>
    <x v="1"/>
    <n v="500001"/>
    <n v="179.13"/>
    <x v="0"/>
    <n v="15.26"/>
  </r>
  <r>
    <d v="2022-09-01T00:00:00"/>
    <x v="1"/>
    <n v="411001"/>
    <n v="172.86"/>
    <x v="0"/>
    <n v="26.49"/>
  </r>
  <r>
    <d v="2022-09-01T00:00:00"/>
    <x v="1"/>
    <n v="380001"/>
    <n v="131.21"/>
    <x v="0"/>
    <n v="17.579999999999998"/>
  </r>
  <r>
    <d v="2022-09-01T00:00:00"/>
    <x v="1"/>
    <n v="302001"/>
    <n v="97.4"/>
    <x v="0"/>
    <n v="15.33"/>
  </r>
  <r>
    <d v="2022-09-01T00:00:00"/>
    <x v="1"/>
    <n v="226001"/>
    <n v="83.74"/>
    <x v="0"/>
    <n v="15.86"/>
  </r>
  <r>
    <d v="2022-09-01T00:00:00"/>
    <x v="1"/>
    <n v="800008"/>
    <n v="68.739999999999995"/>
    <x v="0"/>
    <n v="17.25"/>
  </r>
  <r>
    <d v="2022-09-01T00:00:00"/>
    <x v="1"/>
    <n v="641001"/>
    <n v="60.9"/>
    <x v="0"/>
    <n v="14.1"/>
  </r>
  <r>
    <d v="2022-09-01T00:00:00"/>
    <x v="1"/>
    <n v="160017"/>
    <n v="44.33"/>
    <x v="0"/>
    <n v="23.29"/>
  </r>
  <r>
    <d v="2022-09-01T00:00:00"/>
    <x v="1"/>
    <n v="122001"/>
    <n v="34.479999999999997"/>
    <x v="0"/>
    <n v="18.420000000000002"/>
  </r>
  <r>
    <d v="2022-09-01T00:00:00"/>
    <x v="1"/>
    <n v="492001"/>
    <n v="45433"/>
    <x v="0"/>
    <n v="17.329999999999998"/>
  </r>
  <r>
    <d v="2022-01-01T00:00:00"/>
    <x v="0"/>
    <n v="400001"/>
    <n v="286.29000000000002"/>
    <x v="1"/>
    <n v="25.45"/>
  </r>
  <r>
    <d v="2022-01-01T00:00:00"/>
    <x v="0"/>
    <n v="110001"/>
    <n v="241.59"/>
    <x v="1"/>
    <n v="29.34"/>
  </r>
  <r>
    <d v="2022-01-01T00:00:00"/>
    <x v="0"/>
    <n v="700001"/>
    <n v="222.19"/>
    <x v="1"/>
    <n v="27.85"/>
  </r>
  <r>
    <d v="2022-01-01T00:00:00"/>
    <x v="0"/>
    <n v="560001"/>
    <n v="195.41"/>
    <x v="1"/>
    <n v="33.97"/>
  </r>
  <r>
    <d v="2022-01-01T00:00:00"/>
    <x v="0"/>
    <n v="600001"/>
    <n v="166.78"/>
    <x v="1"/>
    <n v="31.44"/>
  </r>
  <r>
    <d v="2022-01-01T00:00:00"/>
    <x v="0"/>
    <n v="500001"/>
    <n v="148.68"/>
    <x v="1"/>
    <n v="30.93"/>
  </r>
  <r>
    <d v="2022-01-01T00:00:00"/>
    <x v="0"/>
    <n v="411001"/>
    <n v="141.30000000000001"/>
    <x v="1"/>
    <n v="34.31"/>
  </r>
  <r>
    <d v="2022-01-01T00:00:00"/>
    <x v="0"/>
    <n v="380001"/>
    <n v="110.08"/>
    <x v="1"/>
    <n v="30.45"/>
  </r>
  <r>
    <d v="2022-01-01T00:00:00"/>
    <x v="0"/>
    <n v="302001"/>
    <n v="79.05"/>
    <x v="1"/>
    <n v="18.47"/>
  </r>
  <r>
    <d v="2022-01-01T00:00:00"/>
    <x v="0"/>
    <n v="226001"/>
    <n v="67.599999999999994"/>
    <x v="1"/>
    <n v="32.71"/>
  </r>
  <r>
    <d v="2022-01-01T00:00:00"/>
    <x v="0"/>
    <n v="800008"/>
    <n v="55.78"/>
    <x v="1"/>
    <n v="20.170000000000002"/>
  </r>
  <r>
    <d v="2022-01-01T00:00:00"/>
    <x v="0"/>
    <n v="641001"/>
    <n v="50.24"/>
    <x v="1"/>
    <n v="30.53"/>
  </r>
  <r>
    <d v="2022-01-01T00:00:00"/>
    <x v="0"/>
    <n v="160017"/>
    <n v="36.57"/>
    <x v="1"/>
    <n v="32.97"/>
  </r>
  <r>
    <d v="2022-01-01T00:00:00"/>
    <x v="0"/>
    <n v="122001"/>
    <n v="27.89"/>
    <x v="1"/>
    <n v="27.41"/>
  </r>
  <r>
    <d v="2022-01-01T00:00:00"/>
    <x v="0"/>
    <n v="492001"/>
    <n v="17.55"/>
    <x v="1"/>
    <n v="20.309999999999999"/>
  </r>
  <r>
    <d v="2022-02-01T00:00:00"/>
    <x v="0"/>
    <n v="400001"/>
    <n v="328.6"/>
    <x v="1"/>
    <n v="27.42"/>
  </r>
  <r>
    <d v="2022-02-01T00:00:00"/>
    <x v="0"/>
    <n v="110001"/>
    <n v="277.3"/>
    <x v="1"/>
    <n v="30.36"/>
  </r>
  <r>
    <d v="2022-02-01T00:00:00"/>
    <x v="0"/>
    <n v="700001"/>
    <n v="255.04"/>
    <x v="1"/>
    <n v="31.02"/>
  </r>
  <r>
    <d v="2022-02-01T00:00:00"/>
    <x v="0"/>
    <n v="560001"/>
    <n v="224.3"/>
    <x v="1"/>
    <n v="30.34"/>
  </r>
  <r>
    <d v="2022-02-01T00:00:00"/>
    <x v="0"/>
    <n v="600001"/>
    <n v="191.44"/>
    <x v="1"/>
    <n v="21.66"/>
  </r>
  <r>
    <d v="2022-02-01T00:00:00"/>
    <x v="0"/>
    <n v="500001"/>
    <n v="170.66"/>
    <x v="1"/>
    <n v="23.47"/>
  </r>
  <r>
    <d v="2022-02-01T00:00:00"/>
    <x v="0"/>
    <n v="411001"/>
    <n v="162.18"/>
    <x v="1"/>
    <n v="32.57"/>
  </r>
  <r>
    <d v="2022-02-01T00:00:00"/>
    <x v="0"/>
    <n v="380001"/>
    <n v="126.35"/>
    <x v="1"/>
    <n v="27.25"/>
  </r>
  <r>
    <d v="2022-02-01T00:00:00"/>
    <x v="0"/>
    <n v="302001"/>
    <n v="90.74"/>
    <x v="1"/>
    <n v="31.9"/>
  </r>
  <r>
    <d v="2022-02-01T00:00:00"/>
    <x v="0"/>
    <n v="226001"/>
    <n v="77.59"/>
    <x v="1"/>
    <n v="17.329999999999998"/>
  </r>
  <r>
    <d v="2022-02-01T00:00:00"/>
    <x v="0"/>
    <n v="800008"/>
    <n v="64.02"/>
    <x v="1"/>
    <n v="31.64"/>
  </r>
  <r>
    <d v="2022-02-01T00:00:00"/>
    <x v="0"/>
    <n v="641001"/>
    <n v="57.66"/>
    <x v="1"/>
    <n v="29.09"/>
  </r>
  <r>
    <d v="2022-02-01T00:00:00"/>
    <x v="0"/>
    <n v="160017"/>
    <n v="41.98"/>
    <x v="1"/>
    <n v="29.39"/>
  </r>
  <r>
    <d v="2022-02-01T00:00:00"/>
    <x v="0"/>
    <n v="122001"/>
    <n v="32.01"/>
    <x v="1"/>
    <n v="19.87"/>
  </r>
  <r>
    <d v="2022-02-01T00:00:00"/>
    <x v="0"/>
    <n v="492001"/>
    <n v="20.14"/>
    <x v="1"/>
    <n v="26.89"/>
  </r>
  <r>
    <d v="2022-03-01T00:00:00"/>
    <x v="0"/>
    <n v="400001"/>
    <n v="305.81"/>
    <x v="1"/>
    <n v="32.14"/>
  </r>
  <r>
    <d v="2022-03-01T00:00:00"/>
    <x v="0"/>
    <n v="110001"/>
    <n v="258.07"/>
    <x v="1"/>
    <n v="31.97"/>
  </r>
  <r>
    <d v="2022-03-01T00:00:00"/>
    <x v="0"/>
    <n v="700001"/>
    <n v="237.35"/>
    <x v="1"/>
    <n v="19.64"/>
  </r>
  <r>
    <d v="2022-03-01T00:00:00"/>
    <x v="0"/>
    <n v="560001"/>
    <n v="208.74"/>
    <x v="1"/>
    <n v="28.13"/>
  </r>
  <r>
    <d v="2022-03-01T00:00:00"/>
    <x v="0"/>
    <n v="600001"/>
    <n v="178.16"/>
    <x v="1"/>
    <n v="24.17"/>
  </r>
  <r>
    <d v="2022-03-01T00:00:00"/>
    <x v="0"/>
    <n v="500001"/>
    <n v="158.83000000000001"/>
    <x v="1"/>
    <n v="31.95"/>
  </r>
  <r>
    <d v="2022-03-01T00:00:00"/>
    <x v="0"/>
    <n v="411001"/>
    <n v="150.93"/>
    <x v="1"/>
    <n v="28.19"/>
  </r>
  <r>
    <d v="2022-03-01T00:00:00"/>
    <x v="0"/>
    <n v="380001"/>
    <n v="117.59"/>
    <x v="1"/>
    <n v="20.420000000000002"/>
  </r>
  <r>
    <d v="2022-03-01T00:00:00"/>
    <x v="0"/>
    <n v="302001"/>
    <n v="84.44"/>
    <x v="1"/>
    <n v="26.67"/>
  </r>
  <r>
    <d v="2022-03-01T00:00:00"/>
    <x v="0"/>
    <n v="226001"/>
    <n v="72.209999999999994"/>
    <x v="1"/>
    <n v="24.99"/>
  </r>
  <r>
    <d v="2022-03-01T00:00:00"/>
    <x v="0"/>
    <n v="800008"/>
    <n v="59.58"/>
    <x v="1"/>
    <n v="25.96"/>
  </r>
  <r>
    <d v="2022-03-01T00:00:00"/>
    <x v="0"/>
    <n v="641001"/>
    <n v="53.67"/>
    <x v="1"/>
    <n v="18.309999999999999"/>
  </r>
  <r>
    <d v="2022-03-01T00:00:00"/>
    <x v="0"/>
    <n v="160017"/>
    <n v="39.07"/>
    <x v="1"/>
    <n v="26"/>
  </r>
  <r>
    <d v="2022-03-01T00:00:00"/>
    <x v="0"/>
    <n v="122001"/>
    <n v="29.79"/>
    <x v="1"/>
    <n v="31"/>
  </r>
  <r>
    <d v="2022-03-01T00:00:00"/>
    <x v="0"/>
    <n v="492001"/>
    <n v="18.739999999999998"/>
    <x v="1"/>
    <n v="25.32"/>
  </r>
  <r>
    <d v="2022-04-01T00:00:00"/>
    <x v="0"/>
    <n v="400001"/>
    <n v="324.26"/>
    <x v="1"/>
    <n v="28.26"/>
  </r>
  <r>
    <d v="2022-04-01T00:00:00"/>
    <x v="0"/>
    <n v="110001"/>
    <n v="273.63"/>
    <x v="1"/>
    <n v="30.41"/>
  </r>
  <r>
    <d v="2022-04-01T00:00:00"/>
    <x v="0"/>
    <n v="700001"/>
    <n v="251.67"/>
    <x v="1"/>
    <n v="27"/>
  </r>
  <r>
    <d v="2022-04-01T00:00:00"/>
    <x v="0"/>
    <n v="560001"/>
    <n v="221.33"/>
    <x v="1"/>
    <n v="26.36"/>
  </r>
  <r>
    <d v="2022-04-01T00:00:00"/>
    <x v="0"/>
    <n v="600001"/>
    <n v="188.91"/>
    <x v="1"/>
    <n v="32.229999999999997"/>
  </r>
  <r>
    <d v="2022-04-01T00:00:00"/>
    <x v="0"/>
    <n v="500001"/>
    <n v="168.41"/>
    <x v="1"/>
    <n v="29.48"/>
  </r>
  <r>
    <d v="2022-04-01T00:00:00"/>
    <x v="0"/>
    <n v="411001"/>
    <n v="160.04"/>
    <x v="1"/>
    <n v="19.73"/>
  </r>
  <r>
    <d v="2022-04-01T00:00:00"/>
    <x v="0"/>
    <n v="380001"/>
    <n v="124.68"/>
    <x v="1"/>
    <n v="28.14"/>
  </r>
  <r>
    <d v="2022-04-01T00:00:00"/>
    <x v="0"/>
    <n v="302001"/>
    <n v="89.54"/>
    <x v="1"/>
    <n v="30.37"/>
  </r>
  <r>
    <d v="2022-04-01T00:00:00"/>
    <x v="0"/>
    <n v="226001"/>
    <n v="76.569999999999993"/>
    <x v="1"/>
    <n v="27.86"/>
  </r>
  <r>
    <d v="2022-04-01T00:00:00"/>
    <x v="0"/>
    <n v="800008"/>
    <n v="63.18"/>
    <x v="1"/>
    <n v="28.65"/>
  </r>
  <r>
    <d v="2022-04-01T00:00:00"/>
    <x v="0"/>
    <n v="641001"/>
    <n v="56.9"/>
    <x v="1"/>
    <n v="28.8"/>
  </r>
  <r>
    <d v="2022-04-01T00:00:00"/>
    <x v="0"/>
    <n v="160017"/>
    <n v="41.42"/>
    <x v="1"/>
    <n v="17.34"/>
  </r>
  <r>
    <d v="2022-04-01T00:00:00"/>
    <x v="0"/>
    <n v="122001"/>
    <n v="31.59"/>
    <x v="1"/>
    <n v="25.59"/>
  </r>
  <r>
    <d v="2022-04-01T00:00:00"/>
    <x v="0"/>
    <n v="492001"/>
    <n v="19.87"/>
    <x v="1"/>
    <n v="23.98"/>
  </r>
  <r>
    <d v="2022-06-01T00:00:00"/>
    <x v="1"/>
    <n v="400001"/>
    <n v="308"/>
    <x v="1"/>
    <n v="25.79"/>
  </r>
  <r>
    <d v="2022-06-01T00:00:00"/>
    <x v="1"/>
    <n v="110001"/>
    <n v="253.61"/>
    <x v="1"/>
    <n v="29.72"/>
  </r>
  <r>
    <d v="2022-06-01T00:00:00"/>
    <x v="1"/>
    <n v="700001"/>
    <n v="235.88"/>
    <x v="1"/>
    <n v="28.19"/>
  </r>
  <r>
    <d v="2022-06-01T00:00:00"/>
    <x v="1"/>
    <n v="560001"/>
    <n v="211.24"/>
    <x v="1"/>
    <n v="34.450000000000003"/>
  </r>
  <r>
    <d v="2022-06-01T00:00:00"/>
    <x v="1"/>
    <n v="600001"/>
    <n v="174.99"/>
    <x v="1"/>
    <n v="31.83"/>
  </r>
  <r>
    <d v="2022-06-01T00:00:00"/>
    <x v="1"/>
    <n v="500001"/>
    <n v="157.63999999999999"/>
    <x v="1"/>
    <n v="31.38"/>
  </r>
  <r>
    <d v="2022-06-01T00:00:00"/>
    <x v="1"/>
    <n v="411001"/>
    <n v="152.13"/>
    <x v="1"/>
    <n v="34.69"/>
  </r>
  <r>
    <d v="2022-06-01T00:00:00"/>
    <x v="1"/>
    <n v="380001"/>
    <n v="115.47"/>
    <x v="1"/>
    <n v="30.83"/>
  </r>
  <r>
    <d v="2022-06-01T00:00:00"/>
    <x v="1"/>
    <n v="302001"/>
    <n v="85.72"/>
    <x v="1"/>
    <n v="18.84"/>
  </r>
  <r>
    <d v="2022-06-01T00:00:00"/>
    <x v="1"/>
    <n v="226001"/>
    <n v="73.7"/>
    <x v="1"/>
    <n v="33.049999999999997"/>
  </r>
  <r>
    <d v="2022-06-01T00:00:00"/>
    <x v="1"/>
    <n v="800008"/>
    <n v="60.5"/>
    <x v="1"/>
    <n v="20.51"/>
  </r>
  <r>
    <d v="2022-06-01T00:00:00"/>
    <x v="1"/>
    <n v="641001"/>
    <n v="53.6"/>
    <x v="1"/>
    <n v="30.84"/>
  </r>
  <r>
    <d v="2022-06-01T00:00:00"/>
    <x v="1"/>
    <n v="160017"/>
    <n v="39.020000000000003"/>
    <x v="1"/>
    <n v="33.35"/>
  </r>
  <r>
    <d v="2022-06-01T00:00:00"/>
    <x v="1"/>
    <n v="122001"/>
    <n v="30.35"/>
    <x v="1"/>
    <n v="27.73"/>
  </r>
  <r>
    <d v="2022-06-01T00:00:00"/>
    <x v="1"/>
    <n v="492001"/>
    <n v="18.920000000000002"/>
    <x v="1"/>
    <n v="20.64"/>
  </r>
  <r>
    <d v="2022-07-01T00:00:00"/>
    <x v="1"/>
    <n v="400001"/>
    <n v="348.85"/>
    <x v="1"/>
    <n v="27.91"/>
  </r>
  <r>
    <d v="2022-07-01T00:00:00"/>
    <x v="1"/>
    <n v="110001"/>
    <n v="287.25"/>
    <x v="1"/>
    <n v="31"/>
  </r>
  <r>
    <d v="2022-07-01T00:00:00"/>
    <x v="1"/>
    <n v="700001"/>
    <n v="267.16000000000003"/>
    <x v="1"/>
    <n v="31.46"/>
  </r>
  <r>
    <d v="2022-07-01T00:00:00"/>
    <x v="1"/>
    <n v="560001"/>
    <n v="239.26"/>
    <x v="1"/>
    <n v="31"/>
  </r>
  <r>
    <d v="2022-07-01T00:00:00"/>
    <x v="1"/>
    <n v="600001"/>
    <n v="198.2"/>
    <x v="1"/>
    <n v="22.28"/>
  </r>
  <r>
    <d v="2022-07-01T00:00:00"/>
    <x v="1"/>
    <n v="500001"/>
    <n v="178.56"/>
    <x v="1"/>
    <n v="23.92"/>
  </r>
  <r>
    <d v="2022-07-01T00:00:00"/>
    <x v="1"/>
    <n v="411001"/>
    <n v="172.31"/>
    <x v="1"/>
    <n v="33.14"/>
  </r>
  <r>
    <d v="2022-07-01T00:00:00"/>
    <x v="1"/>
    <n v="380001"/>
    <n v="130.79"/>
    <x v="1"/>
    <n v="27.73"/>
  </r>
  <r>
    <d v="2022-07-01T00:00:00"/>
    <x v="1"/>
    <n v="302001"/>
    <n v="97.09"/>
    <x v="1"/>
    <n v="32.479999999999997"/>
  </r>
  <r>
    <d v="2022-07-01T00:00:00"/>
    <x v="1"/>
    <n v="226001"/>
    <n v="83.47"/>
    <x v="1"/>
    <n v="17.899999999999999"/>
  </r>
  <r>
    <d v="2022-07-01T00:00:00"/>
    <x v="1"/>
    <n v="800008"/>
    <n v="68.52"/>
    <x v="1"/>
    <n v="32.24"/>
  </r>
  <r>
    <d v="2022-07-01T00:00:00"/>
    <x v="1"/>
    <n v="641001"/>
    <n v="60.71"/>
    <x v="1"/>
    <n v="29.72"/>
  </r>
  <r>
    <d v="2022-07-01T00:00:00"/>
    <x v="1"/>
    <n v="160017"/>
    <n v="44.19"/>
    <x v="1"/>
    <n v="29.83"/>
  </r>
  <r>
    <d v="2022-07-01T00:00:00"/>
    <x v="1"/>
    <n v="122001"/>
    <n v="34.369999999999997"/>
    <x v="1"/>
    <n v="20.51"/>
  </r>
  <r>
    <d v="2022-07-01T00:00:00"/>
    <x v="1"/>
    <n v="492001"/>
    <n v="21.43"/>
    <x v="1"/>
    <n v="27.41"/>
  </r>
  <r>
    <d v="2022-08-01T00:00:00"/>
    <x v="1"/>
    <n v="400001"/>
    <n v="333.45"/>
    <x v="1"/>
    <n v="32.630000000000003"/>
  </r>
  <r>
    <d v="2022-08-01T00:00:00"/>
    <x v="1"/>
    <n v="110001"/>
    <n v="274.57"/>
    <x v="1"/>
    <n v="32.43"/>
  </r>
  <r>
    <d v="2022-08-01T00:00:00"/>
    <x v="1"/>
    <n v="700001"/>
    <n v="255.37"/>
    <x v="1"/>
    <n v="20.010000000000002"/>
  </r>
  <r>
    <d v="2022-08-01T00:00:00"/>
    <x v="1"/>
    <n v="560001"/>
    <n v="228.7"/>
    <x v="1"/>
    <n v="28.48"/>
  </r>
  <r>
    <d v="2022-08-01T00:00:00"/>
    <x v="1"/>
    <n v="600001"/>
    <n v="189.45"/>
    <x v="1"/>
    <n v="24.5"/>
  </r>
  <r>
    <d v="2022-08-01T00:00:00"/>
    <x v="1"/>
    <n v="500001"/>
    <n v="170.67"/>
    <x v="1"/>
    <n v="32.33"/>
  </r>
  <r>
    <d v="2022-08-01T00:00:00"/>
    <x v="1"/>
    <n v="411001"/>
    <n v="164.7"/>
    <x v="1"/>
    <n v="28.62"/>
  </r>
  <r>
    <d v="2022-08-01T00:00:00"/>
    <x v="1"/>
    <n v="380001"/>
    <n v="125.02"/>
    <x v="1"/>
    <n v="20.76"/>
  </r>
  <r>
    <d v="2022-08-01T00:00:00"/>
    <x v="1"/>
    <n v="302001"/>
    <n v="92.8"/>
    <x v="1"/>
    <n v="27.06"/>
  </r>
  <r>
    <d v="2022-08-01T00:00:00"/>
    <x v="1"/>
    <n v="226001"/>
    <n v="79.790000000000006"/>
    <x v="1"/>
    <n v="25.32"/>
  </r>
  <r>
    <d v="2022-08-01T00:00:00"/>
    <x v="1"/>
    <n v="800008"/>
    <n v="65.5"/>
    <x v="1"/>
    <n v="26.26"/>
  </r>
  <r>
    <d v="2022-08-01T00:00:00"/>
    <x v="1"/>
    <n v="641001"/>
    <n v="58.03"/>
    <x v="1"/>
    <n v="18.68"/>
  </r>
  <r>
    <d v="2022-08-01T00:00:00"/>
    <x v="1"/>
    <n v="160017"/>
    <n v="42.24"/>
    <x v="1"/>
    <n v="26.35"/>
  </r>
  <r>
    <d v="2022-08-01T00:00:00"/>
    <x v="1"/>
    <n v="122001"/>
    <n v="32.85"/>
    <x v="1"/>
    <n v="31.41"/>
  </r>
  <r>
    <d v="2022-08-01T00:00:00"/>
    <x v="1"/>
    <n v="492001"/>
    <n v="20.48"/>
    <x v="1"/>
    <n v="25.61"/>
  </r>
  <r>
    <d v="2022-09-01T00:00:00"/>
    <x v="1"/>
    <n v="400001"/>
    <n v="349.97"/>
    <x v="1"/>
    <n v="28.82"/>
  </r>
  <r>
    <d v="2022-09-01T00:00:00"/>
    <x v="1"/>
    <n v="110001"/>
    <n v="288.17"/>
    <x v="1"/>
    <n v="31.02"/>
  </r>
  <r>
    <d v="2022-09-01T00:00:00"/>
    <x v="1"/>
    <n v="700001"/>
    <n v="268.02"/>
    <x v="1"/>
    <n v="27.51"/>
  </r>
  <r>
    <d v="2022-09-01T00:00:00"/>
    <x v="1"/>
    <n v="560001"/>
    <n v="240.03"/>
    <x v="1"/>
    <n v="26.86"/>
  </r>
  <r>
    <d v="2022-09-01T00:00:00"/>
    <x v="1"/>
    <n v="600001"/>
    <n v="198.83"/>
    <x v="1"/>
    <n v="32.840000000000003"/>
  </r>
  <r>
    <d v="2022-09-01T00:00:00"/>
    <x v="1"/>
    <n v="500001"/>
    <n v="179.13"/>
    <x v="1"/>
    <n v="29.95"/>
  </r>
  <r>
    <d v="2022-09-01T00:00:00"/>
    <x v="1"/>
    <n v="411001"/>
    <n v="172.86"/>
    <x v="1"/>
    <n v="20.34"/>
  </r>
  <r>
    <d v="2022-09-01T00:00:00"/>
    <x v="1"/>
    <n v="380001"/>
    <n v="131.21"/>
    <x v="1"/>
    <n v="28.71"/>
  </r>
  <r>
    <d v="2022-09-01T00:00:00"/>
    <x v="1"/>
    <n v="302001"/>
    <n v="97.4"/>
    <x v="1"/>
    <n v="30.93"/>
  </r>
  <r>
    <d v="2022-09-01T00:00:00"/>
    <x v="1"/>
    <n v="226001"/>
    <n v="83.74"/>
    <x v="1"/>
    <n v="28.36"/>
  </r>
  <r>
    <d v="2022-09-01T00:00:00"/>
    <x v="1"/>
    <n v="800008"/>
    <n v="68.739999999999995"/>
    <x v="1"/>
    <n v="29.16"/>
  </r>
  <r>
    <d v="2022-09-01T00:00:00"/>
    <x v="1"/>
    <n v="641001"/>
    <n v="60.9"/>
    <x v="1"/>
    <n v="29.26"/>
  </r>
  <r>
    <d v="2022-09-01T00:00:00"/>
    <x v="1"/>
    <n v="160017"/>
    <n v="44.33"/>
    <x v="1"/>
    <n v="17.809999999999999"/>
  </r>
  <r>
    <d v="2022-09-01T00:00:00"/>
    <x v="1"/>
    <n v="122001"/>
    <n v="34.479999999999997"/>
    <x v="1"/>
    <n v="26.09"/>
  </r>
  <r>
    <d v="2022-09-01T00:00:00"/>
    <x v="1"/>
    <n v="492001"/>
    <n v="45433"/>
    <x v="1"/>
    <n v="24.4"/>
  </r>
  <r>
    <d v="2022-01-01T00:00:00"/>
    <x v="0"/>
    <n v="400001"/>
    <n v="286.29000000000002"/>
    <x v="2"/>
    <n v="33.96"/>
  </r>
  <r>
    <d v="2022-01-01T00:00:00"/>
    <x v="0"/>
    <n v="110001"/>
    <n v="241.59"/>
    <x v="2"/>
    <n v="35.770000000000003"/>
  </r>
  <r>
    <d v="2022-01-01T00:00:00"/>
    <x v="0"/>
    <n v="700001"/>
    <n v="222.19"/>
    <x v="2"/>
    <n v="38.08"/>
  </r>
  <r>
    <d v="2022-01-01T00:00:00"/>
    <x v="0"/>
    <n v="560001"/>
    <n v="195.41"/>
    <x v="2"/>
    <n v="33.01"/>
  </r>
  <r>
    <d v="2022-01-01T00:00:00"/>
    <x v="0"/>
    <n v="600001"/>
    <n v="166.78"/>
    <x v="2"/>
    <n v="35.89"/>
  </r>
  <r>
    <d v="2022-01-01T00:00:00"/>
    <x v="0"/>
    <n v="500001"/>
    <n v="148.68"/>
    <x v="2"/>
    <n v="34.049999999999997"/>
  </r>
  <r>
    <d v="2022-01-01T00:00:00"/>
    <x v="0"/>
    <n v="411001"/>
    <n v="141.30000000000001"/>
    <x v="2"/>
    <n v="31.34"/>
  </r>
  <r>
    <d v="2022-01-01T00:00:00"/>
    <x v="0"/>
    <n v="380001"/>
    <n v="110.08"/>
    <x v="2"/>
    <n v="32.08"/>
  </r>
  <r>
    <d v="2022-01-01T00:00:00"/>
    <x v="0"/>
    <n v="302001"/>
    <n v="79.05"/>
    <x v="2"/>
    <n v="34.92"/>
  </r>
  <r>
    <d v="2022-01-01T00:00:00"/>
    <x v="0"/>
    <n v="226001"/>
    <n v="67.599999999999994"/>
    <x v="2"/>
    <n v="31.28"/>
  </r>
  <r>
    <d v="2022-01-01T00:00:00"/>
    <x v="0"/>
    <n v="800008"/>
    <n v="55.78"/>
    <x v="2"/>
    <n v="34.18"/>
  </r>
  <r>
    <d v="2022-01-01T00:00:00"/>
    <x v="0"/>
    <n v="641001"/>
    <n v="50.24"/>
    <x v="2"/>
    <n v="36.64"/>
  </r>
  <r>
    <d v="2022-01-01T00:00:00"/>
    <x v="0"/>
    <n v="160017"/>
    <n v="36.57"/>
    <x v="2"/>
    <n v="32.49"/>
  </r>
  <r>
    <d v="2022-01-01T00:00:00"/>
    <x v="0"/>
    <n v="122001"/>
    <n v="27.89"/>
    <x v="2"/>
    <n v="35.33"/>
  </r>
  <r>
    <d v="2022-01-01T00:00:00"/>
    <x v="0"/>
    <n v="492001"/>
    <n v="17.55"/>
    <x v="2"/>
    <n v="36.4"/>
  </r>
  <r>
    <d v="2022-02-01T00:00:00"/>
    <x v="0"/>
    <n v="400001"/>
    <n v="328.6"/>
    <x v="2"/>
    <n v="36.83"/>
  </r>
  <r>
    <d v="2022-02-01T00:00:00"/>
    <x v="0"/>
    <n v="110001"/>
    <n v="277.3"/>
    <x v="2"/>
    <n v="34.01"/>
  </r>
  <r>
    <d v="2022-02-01T00:00:00"/>
    <x v="0"/>
    <n v="700001"/>
    <n v="255.04"/>
    <x v="2"/>
    <n v="36.01"/>
  </r>
  <r>
    <d v="2022-02-01T00:00:00"/>
    <x v="0"/>
    <n v="560001"/>
    <n v="224.3"/>
    <x v="2"/>
    <n v="32.01"/>
  </r>
  <r>
    <d v="2022-02-01T00:00:00"/>
    <x v="0"/>
    <n v="600001"/>
    <n v="191.44"/>
    <x v="2"/>
    <n v="31.77"/>
  </r>
  <r>
    <d v="2022-02-01T00:00:00"/>
    <x v="0"/>
    <n v="500001"/>
    <n v="170.66"/>
    <x v="2"/>
    <n v="38.65"/>
  </r>
  <r>
    <d v="2022-02-01T00:00:00"/>
    <x v="0"/>
    <n v="411001"/>
    <n v="162.18"/>
    <x v="2"/>
    <n v="33.9"/>
  </r>
  <r>
    <d v="2022-02-01T00:00:00"/>
    <x v="0"/>
    <n v="380001"/>
    <n v="126.35"/>
    <x v="2"/>
    <n v="39.9"/>
  </r>
  <r>
    <d v="2022-02-01T00:00:00"/>
    <x v="0"/>
    <n v="302001"/>
    <n v="90.74"/>
    <x v="2"/>
    <n v="33.520000000000003"/>
  </r>
  <r>
    <d v="2022-02-01T00:00:00"/>
    <x v="0"/>
    <n v="226001"/>
    <n v="77.59"/>
    <x v="2"/>
    <n v="36.25"/>
  </r>
  <r>
    <d v="2022-02-01T00:00:00"/>
    <x v="0"/>
    <n v="800008"/>
    <n v="64.02"/>
    <x v="2"/>
    <n v="31.56"/>
  </r>
  <r>
    <d v="2022-02-01T00:00:00"/>
    <x v="0"/>
    <n v="641001"/>
    <n v="57.66"/>
    <x v="2"/>
    <n v="33.119999999999997"/>
  </r>
  <r>
    <d v="2022-02-01T00:00:00"/>
    <x v="0"/>
    <n v="160017"/>
    <n v="41.98"/>
    <x v="2"/>
    <n v="35.369999999999997"/>
  </r>
  <r>
    <d v="2022-02-01T00:00:00"/>
    <x v="0"/>
    <n v="122001"/>
    <n v="32.01"/>
    <x v="2"/>
    <n v="33.47"/>
  </r>
  <r>
    <d v="2022-02-01T00:00:00"/>
    <x v="0"/>
    <n v="492001"/>
    <n v="20.14"/>
    <x v="2"/>
    <n v="35.36"/>
  </r>
  <r>
    <d v="2022-03-01T00:00:00"/>
    <x v="0"/>
    <n v="400001"/>
    <n v="305.81"/>
    <x v="2"/>
    <n v="30.23"/>
  </r>
  <r>
    <d v="2022-03-01T00:00:00"/>
    <x v="0"/>
    <n v="110001"/>
    <n v="258.07"/>
    <x v="2"/>
    <n v="33.159999999999997"/>
  </r>
  <r>
    <d v="2022-03-01T00:00:00"/>
    <x v="0"/>
    <n v="700001"/>
    <n v="237.35"/>
    <x v="2"/>
    <n v="35.97"/>
  </r>
  <r>
    <d v="2022-03-01T00:00:00"/>
    <x v="0"/>
    <n v="560001"/>
    <n v="208.74"/>
    <x v="2"/>
    <n v="33.78"/>
  </r>
  <r>
    <d v="2022-03-01T00:00:00"/>
    <x v="0"/>
    <n v="600001"/>
    <n v="178.16"/>
    <x v="2"/>
    <n v="39.75"/>
  </r>
  <r>
    <d v="2022-03-01T00:00:00"/>
    <x v="0"/>
    <n v="500001"/>
    <n v="158.83000000000001"/>
    <x v="2"/>
    <n v="32.130000000000003"/>
  </r>
  <r>
    <d v="2022-03-01T00:00:00"/>
    <x v="0"/>
    <n v="411001"/>
    <n v="150.93"/>
    <x v="2"/>
    <n v="31.64"/>
  </r>
  <r>
    <d v="2022-03-01T00:00:00"/>
    <x v="0"/>
    <n v="380001"/>
    <n v="117.59"/>
    <x v="2"/>
    <n v="37.880000000000003"/>
  </r>
  <r>
    <d v="2022-03-01T00:00:00"/>
    <x v="0"/>
    <n v="302001"/>
    <n v="84.44"/>
    <x v="2"/>
    <n v="36.97"/>
  </r>
  <r>
    <d v="2022-03-01T00:00:00"/>
    <x v="0"/>
    <n v="226001"/>
    <n v="72.209999999999994"/>
    <x v="2"/>
    <n v="37.79"/>
  </r>
  <r>
    <d v="2022-03-01T00:00:00"/>
    <x v="0"/>
    <n v="800008"/>
    <n v="59.58"/>
    <x v="2"/>
    <n v="39.39"/>
  </r>
  <r>
    <d v="2022-03-01T00:00:00"/>
    <x v="0"/>
    <n v="641001"/>
    <n v="53.67"/>
    <x v="2"/>
    <n v="32.85"/>
  </r>
  <r>
    <d v="2022-03-01T00:00:00"/>
    <x v="0"/>
    <n v="160017"/>
    <n v="39.07"/>
    <x v="2"/>
    <n v="35.119999999999997"/>
  </r>
  <r>
    <d v="2022-03-01T00:00:00"/>
    <x v="0"/>
    <n v="122001"/>
    <n v="29.79"/>
    <x v="2"/>
    <n v="33.909999999999997"/>
  </r>
  <r>
    <d v="2022-03-01T00:00:00"/>
    <x v="0"/>
    <n v="492001"/>
    <n v="18.739999999999998"/>
    <x v="2"/>
    <n v="39.01"/>
  </r>
  <r>
    <d v="2022-04-01T00:00:00"/>
    <x v="0"/>
    <n v="400001"/>
    <n v="324.26"/>
    <x v="2"/>
    <n v="32.22"/>
  </r>
  <r>
    <d v="2022-04-01T00:00:00"/>
    <x v="0"/>
    <n v="110001"/>
    <n v="273.63"/>
    <x v="2"/>
    <n v="35.81"/>
  </r>
  <r>
    <d v="2022-04-01T00:00:00"/>
    <x v="0"/>
    <n v="700001"/>
    <n v="251.67"/>
    <x v="2"/>
    <n v="38.01"/>
  </r>
  <r>
    <d v="2022-04-01T00:00:00"/>
    <x v="0"/>
    <n v="560001"/>
    <n v="221.33"/>
    <x v="2"/>
    <n v="35.26"/>
  </r>
  <r>
    <d v="2022-04-01T00:00:00"/>
    <x v="0"/>
    <n v="600001"/>
    <n v="188.91"/>
    <x v="2"/>
    <n v="33.15"/>
  </r>
  <r>
    <d v="2022-04-01T00:00:00"/>
    <x v="0"/>
    <n v="500001"/>
    <n v="168.41"/>
    <x v="2"/>
    <n v="36.01"/>
  </r>
  <r>
    <d v="2022-04-01T00:00:00"/>
    <x v="0"/>
    <n v="411001"/>
    <n v="160.04"/>
    <x v="2"/>
    <n v="37.08"/>
  </r>
  <r>
    <d v="2022-04-01T00:00:00"/>
    <x v="0"/>
    <n v="380001"/>
    <n v="124.68"/>
    <x v="2"/>
    <n v="35.130000000000003"/>
  </r>
  <r>
    <d v="2022-04-01T00:00:00"/>
    <x v="0"/>
    <n v="302001"/>
    <n v="89.54"/>
    <x v="2"/>
    <n v="33.229999999999997"/>
  </r>
  <r>
    <d v="2022-04-01T00:00:00"/>
    <x v="0"/>
    <n v="226001"/>
    <n v="76.569999999999993"/>
    <x v="2"/>
    <n v="37.19"/>
  </r>
  <r>
    <d v="2022-04-01T00:00:00"/>
    <x v="0"/>
    <n v="800008"/>
    <n v="63.18"/>
    <x v="2"/>
    <n v="35.35"/>
  </r>
  <r>
    <d v="2022-04-01T00:00:00"/>
    <x v="0"/>
    <n v="641001"/>
    <n v="56.9"/>
    <x v="2"/>
    <n v="37.29"/>
  </r>
  <r>
    <d v="2022-04-01T00:00:00"/>
    <x v="0"/>
    <n v="160017"/>
    <n v="41.42"/>
    <x v="2"/>
    <n v="40.369999999999997"/>
  </r>
  <r>
    <d v="2022-04-01T00:00:00"/>
    <x v="0"/>
    <n v="122001"/>
    <n v="31.59"/>
    <x v="2"/>
    <n v="36.74"/>
  </r>
  <r>
    <d v="2022-04-01T00:00:00"/>
    <x v="0"/>
    <n v="492001"/>
    <n v="19.87"/>
    <x v="2"/>
    <n v="37.270000000000003"/>
  </r>
  <r>
    <d v="2022-06-01T00:00:00"/>
    <x v="1"/>
    <n v="400001"/>
    <n v="308"/>
    <x v="2"/>
    <n v="34.409999999999997"/>
  </r>
  <r>
    <d v="2022-06-01T00:00:00"/>
    <x v="1"/>
    <n v="110001"/>
    <n v="253.61"/>
    <x v="2"/>
    <n v="36.229999999999997"/>
  </r>
  <r>
    <d v="2022-06-01T00:00:00"/>
    <x v="1"/>
    <n v="700001"/>
    <n v="235.88"/>
    <x v="2"/>
    <n v="38.549999999999997"/>
  </r>
  <r>
    <d v="2022-06-01T00:00:00"/>
    <x v="1"/>
    <n v="560001"/>
    <n v="211.24"/>
    <x v="2"/>
    <n v="33.479999999999997"/>
  </r>
  <r>
    <d v="2022-06-01T00:00:00"/>
    <x v="1"/>
    <n v="600001"/>
    <n v="174.99"/>
    <x v="2"/>
    <n v="36.33"/>
  </r>
  <r>
    <d v="2022-06-01T00:00:00"/>
    <x v="1"/>
    <n v="500001"/>
    <n v="157.63999999999999"/>
    <x v="2"/>
    <n v="34.549999999999997"/>
  </r>
  <r>
    <d v="2022-06-01T00:00:00"/>
    <x v="1"/>
    <n v="411001"/>
    <n v="152.13"/>
    <x v="2"/>
    <n v="31.69"/>
  </r>
  <r>
    <d v="2022-06-01T00:00:00"/>
    <x v="1"/>
    <n v="380001"/>
    <n v="115.47"/>
    <x v="2"/>
    <n v="32.479999999999997"/>
  </r>
  <r>
    <d v="2022-06-01T00:00:00"/>
    <x v="1"/>
    <n v="302001"/>
    <n v="85.72"/>
    <x v="2"/>
    <n v="35.619999999999997"/>
  </r>
  <r>
    <d v="2022-06-01T00:00:00"/>
    <x v="1"/>
    <n v="226001"/>
    <n v="73.7"/>
    <x v="2"/>
    <n v="31.61"/>
  </r>
  <r>
    <d v="2022-06-01T00:00:00"/>
    <x v="1"/>
    <n v="800008"/>
    <n v="60.5"/>
    <x v="2"/>
    <n v="34.75"/>
  </r>
  <r>
    <d v="2022-06-01T00:00:00"/>
    <x v="1"/>
    <n v="641001"/>
    <n v="53.6"/>
    <x v="2"/>
    <n v="37.01"/>
  </r>
  <r>
    <d v="2022-06-01T00:00:00"/>
    <x v="1"/>
    <n v="160017"/>
    <n v="39.020000000000003"/>
    <x v="2"/>
    <n v="32.86"/>
  </r>
  <r>
    <d v="2022-06-01T00:00:00"/>
    <x v="1"/>
    <n v="122001"/>
    <n v="30.35"/>
    <x v="2"/>
    <n v="35.74"/>
  </r>
  <r>
    <d v="2022-06-01T00:00:00"/>
    <x v="1"/>
    <n v="492001"/>
    <n v="18.920000000000002"/>
    <x v="2"/>
    <n v="37"/>
  </r>
  <r>
    <d v="2022-07-01T00:00:00"/>
    <x v="1"/>
    <n v="400001"/>
    <n v="348.85"/>
    <x v="2"/>
    <n v="37.49"/>
  </r>
  <r>
    <d v="2022-07-01T00:00:00"/>
    <x v="1"/>
    <n v="110001"/>
    <n v="287.25"/>
    <x v="2"/>
    <n v="34.72"/>
  </r>
  <r>
    <d v="2022-07-01T00:00:00"/>
    <x v="1"/>
    <n v="700001"/>
    <n v="267.16000000000003"/>
    <x v="2"/>
    <n v="36.53"/>
  </r>
  <r>
    <d v="2022-07-01T00:00:00"/>
    <x v="1"/>
    <n v="560001"/>
    <n v="239.26"/>
    <x v="2"/>
    <n v="32.700000000000003"/>
  </r>
  <r>
    <d v="2022-07-01T00:00:00"/>
    <x v="1"/>
    <n v="600001"/>
    <n v="198.2"/>
    <x v="2"/>
    <n v="32.68"/>
  </r>
  <r>
    <d v="2022-07-01T00:00:00"/>
    <x v="1"/>
    <n v="500001"/>
    <n v="178.56"/>
    <x v="2"/>
    <n v="39.39"/>
  </r>
  <r>
    <d v="2022-07-01T00:00:00"/>
    <x v="1"/>
    <n v="411001"/>
    <n v="172.31"/>
    <x v="2"/>
    <n v="34.49"/>
  </r>
  <r>
    <d v="2022-07-01T00:00:00"/>
    <x v="1"/>
    <n v="380001"/>
    <n v="130.79"/>
    <x v="2"/>
    <n v="40.6"/>
  </r>
  <r>
    <d v="2022-07-01T00:00:00"/>
    <x v="1"/>
    <n v="302001"/>
    <n v="97.09"/>
    <x v="2"/>
    <n v="34.130000000000003"/>
  </r>
  <r>
    <d v="2022-07-01T00:00:00"/>
    <x v="1"/>
    <n v="226001"/>
    <n v="83.47"/>
    <x v="2"/>
    <n v="37.450000000000003"/>
  </r>
  <r>
    <d v="2022-07-01T00:00:00"/>
    <x v="1"/>
    <n v="800008"/>
    <n v="68.52"/>
    <x v="2"/>
    <n v="32.159999999999997"/>
  </r>
  <r>
    <d v="2022-07-01T00:00:00"/>
    <x v="1"/>
    <n v="641001"/>
    <n v="60.71"/>
    <x v="2"/>
    <n v="33.83"/>
  </r>
  <r>
    <d v="2022-07-01T00:00:00"/>
    <x v="1"/>
    <n v="160017"/>
    <n v="44.19"/>
    <x v="2"/>
    <n v="35.9"/>
  </r>
  <r>
    <d v="2022-07-01T00:00:00"/>
    <x v="1"/>
    <n v="122001"/>
    <n v="34.369999999999997"/>
    <x v="2"/>
    <n v="34.54"/>
  </r>
  <r>
    <d v="2022-07-01T00:00:00"/>
    <x v="1"/>
    <n v="492001"/>
    <n v="21.43"/>
    <x v="2"/>
    <n v="36.04"/>
  </r>
  <r>
    <d v="2022-08-01T00:00:00"/>
    <x v="1"/>
    <n v="400001"/>
    <n v="333.45"/>
    <x v="2"/>
    <n v="30.69"/>
  </r>
  <r>
    <d v="2022-08-01T00:00:00"/>
    <x v="1"/>
    <n v="110001"/>
    <n v="274.57"/>
    <x v="2"/>
    <n v="33.630000000000003"/>
  </r>
  <r>
    <d v="2022-08-01T00:00:00"/>
    <x v="1"/>
    <n v="700001"/>
    <n v="255.37"/>
    <x v="2"/>
    <n v="36.64"/>
  </r>
  <r>
    <d v="2022-08-01T00:00:00"/>
    <x v="1"/>
    <n v="560001"/>
    <n v="228.7"/>
    <x v="2"/>
    <n v="34.200000000000003"/>
  </r>
  <r>
    <d v="2022-08-01T00:00:00"/>
    <x v="1"/>
    <n v="600001"/>
    <n v="189.45"/>
    <x v="2"/>
    <n v="40.299999999999997"/>
  </r>
  <r>
    <d v="2022-08-01T00:00:00"/>
    <x v="1"/>
    <n v="500001"/>
    <n v="170.67"/>
    <x v="2"/>
    <n v="32.520000000000003"/>
  </r>
  <r>
    <d v="2022-08-01T00:00:00"/>
    <x v="1"/>
    <n v="411001"/>
    <n v="164.7"/>
    <x v="2"/>
    <n v="32.119999999999997"/>
  </r>
  <r>
    <d v="2022-08-01T00:00:00"/>
    <x v="1"/>
    <n v="380001"/>
    <n v="125.02"/>
    <x v="2"/>
    <n v="38.5"/>
  </r>
  <r>
    <d v="2022-08-01T00:00:00"/>
    <x v="1"/>
    <n v="302001"/>
    <n v="92.8"/>
    <x v="2"/>
    <n v="37.51"/>
  </r>
  <r>
    <d v="2022-08-01T00:00:00"/>
    <x v="1"/>
    <n v="226001"/>
    <n v="79.790000000000006"/>
    <x v="2"/>
    <n v="38.28"/>
  </r>
  <r>
    <d v="2022-08-01T00:00:00"/>
    <x v="1"/>
    <n v="800008"/>
    <n v="65.5"/>
    <x v="2"/>
    <n v="39.85"/>
  </r>
  <r>
    <d v="2022-08-01T00:00:00"/>
    <x v="1"/>
    <n v="641001"/>
    <n v="58.03"/>
    <x v="2"/>
    <n v="33.520000000000003"/>
  </r>
  <r>
    <d v="2022-08-01T00:00:00"/>
    <x v="1"/>
    <n v="160017"/>
    <n v="42.24"/>
    <x v="2"/>
    <n v="35.590000000000003"/>
  </r>
  <r>
    <d v="2022-08-01T00:00:00"/>
    <x v="1"/>
    <n v="122001"/>
    <n v="32.85"/>
    <x v="2"/>
    <n v="34.36"/>
  </r>
  <r>
    <d v="2022-08-01T00:00:00"/>
    <x v="1"/>
    <n v="492001"/>
    <n v="20.48"/>
    <x v="2"/>
    <n v="39.46"/>
  </r>
  <r>
    <d v="2022-09-01T00:00:00"/>
    <x v="1"/>
    <n v="400001"/>
    <n v="349.97"/>
    <x v="2"/>
    <n v="32.86"/>
  </r>
  <r>
    <d v="2022-09-01T00:00:00"/>
    <x v="1"/>
    <n v="110001"/>
    <n v="288.17"/>
    <x v="2"/>
    <n v="36.53"/>
  </r>
  <r>
    <d v="2022-09-01T00:00:00"/>
    <x v="1"/>
    <n v="700001"/>
    <n v="268.02"/>
    <x v="2"/>
    <n v="38.729999999999997"/>
  </r>
  <r>
    <d v="2022-09-01T00:00:00"/>
    <x v="1"/>
    <n v="560001"/>
    <n v="240.03"/>
    <x v="2"/>
    <n v="35.93"/>
  </r>
  <r>
    <d v="2022-09-01T00:00:00"/>
    <x v="1"/>
    <n v="600001"/>
    <n v="198.83"/>
    <x v="2"/>
    <n v="33.770000000000003"/>
  </r>
  <r>
    <d v="2022-09-01T00:00:00"/>
    <x v="1"/>
    <n v="500001"/>
    <n v="179.13"/>
    <x v="2"/>
    <n v="36.590000000000003"/>
  </r>
  <r>
    <d v="2022-09-01T00:00:00"/>
    <x v="1"/>
    <n v="411001"/>
    <n v="172.86"/>
    <x v="2"/>
    <n v="38.229999999999997"/>
  </r>
  <r>
    <d v="2022-09-01T00:00:00"/>
    <x v="1"/>
    <n v="380001"/>
    <n v="131.21"/>
    <x v="2"/>
    <n v="35.840000000000003"/>
  </r>
  <r>
    <d v="2022-09-01T00:00:00"/>
    <x v="1"/>
    <n v="302001"/>
    <n v="97.4"/>
    <x v="2"/>
    <n v="33.85"/>
  </r>
  <r>
    <d v="2022-09-01T00:00:00"/>
    <x v="1"/>
    <n v="226001"/>
    <n v="83.74"/>
    <x v="2"/>
    <n v="37.85"/>
  </r>
  <r>
    <d v="2022-09-01T00:00:00"/>
    <x v="1"/>
    <n v="800008"/>
    <n v="68.739999999999995"/>
    <x v="2"/>
    <n v="35.979999999999997"/>
  </r>
  <r>
    <d v="2022-09-01T00:00:00"/>
    <x v="1"/>
    <n v="641001"/>
    <n v="60.9"/>
    <x v="2"/>
    <n v="37.880000000000003"/>
  </r>
  <r>
    <d v="2022-09-01T00:00:00"/>
    <x v="1"/>
    <n v="160017"/>
    <n v="44.33"/>
    <x v="2"/>
    <n v="41.46"/>
  </r>
  <r>
    <d v="2022-09-01T00:00:00"/>
    <x v="1"/>
    <n v="122001"/>
    <n v="34.479999999999997"/>
    <x v="2"/>
    <n v="37.46"/>
  </r>
  <r>
    <d v="2022-09-01T00:00:00"/>
    <x v="1"/>
    <n v="492001"/>
    <n v="45433"/>
    <x v="2"/>
    <n v="37.92"/>
  </r>
  <r>
    <d v="2022-01-01T00:00:00"/>
    <x v="0"/>
    <n v="400001"/>
    <n v="286.29000000000002"/>
    <x v="3"/>
    <n v="11.87"/>
  </r>
  <r>
    <d v="2022-01-01T00:00:00"/>
    <x v="0"/>
    <n v="110001"/>
    <n v="241.59"/>
    <x v="3"/>
    <n v="10.64"/>
  </r>
  <r>
    <d v="2022-01-01T00:00:00"/>
    <x v="0"/>
    <n v="700001"/>
    <n v="222.19"/>
    <x v="3"/>
    <n v="9.5299999999999994"/>
  </r>
  <r>
    <d v="2022-01-01T00:00:00"/>
    <x v="0"/>
    <n v="560001"/>
    <n v="195.41"/>
    <x v="3"/>
    <n v="8.42"/>
  </r>
  <r>
    <d v="2022-01-01T00:00:00"/>
    <x v="0"/>
    <n v="600001"/>
    <n v="166.78"/>
    <x v="3"/>
    <n v="7.17"/>
  </r>
  <r>
    <d v="2022-01-01T00:00:00"/>
    <x v="0"/>
    <n v="500001"/>
    <n v="148.68"/>
    <x v="3"/>
    <n v="8.67"/>
  </r>
  <r>
    <d v="2022-01-01T00:00:00"/>
    <x v="0"/>
    <n v="411001"/>
    <n v="141.30000000000001"/>
    <x v="3"/>
    <n v="8.76"/>
  </r>
  <r>
    <d v="2022-01-01T00:00:00"/>
    <x v="0"/>
    <n v="380001"/>
    <n v="110.08"/>
    <x v="3"/>
    <n v="11.88"/>
  </r>
  <r>
    <d v="2022-01-01T00:00:00"/>
    <x v="0"/>
    <n v="302001"/>
    <n v="79.05"/>
    <x v="3"/>
    <n v="12.19"/>
  </r>
  <r>
    <d v="2022-01-01T00:00:00"/>
    <x v="0"/>
    <n v="226001"/>
    <n v="67.599999999999994"/>
    <x v="3"/>
    <n v="13.12"/>
  </r>
  <r>
    <d v="2022-01-01T00:00:00"/>
    <x v="0"/>
    <n v="800008"/>
    <n v="55.78"/>
    <x v="3"/>
    <n v="12.14"/>
  </r>
  <r>
    <d v="2022-01-01T00:00:00"/>
    <x v="0"/>
    <n v="641001"/>
    <n v="50.24"/>
    <x v="3"/>
    <n v="8.24"/>
  </r>
  <r>
    <d v="2022-01-01T00:00:00"/>
    <x v="0"/>
    <n v="160017"/>
    <n v="36.57"/>
    <x v="3"/>
    <n v="8.3699999999999992"/>
  </r>
  <r>
    <d v="2022-01-01T00:00:00"/>
    <x v="0"/>
    <n v="122001"/>
    <n v="27.89"/>
    <x v="3"/>
    <n v="10.220000000000001"/>
  </r>
  <r>
    <d v="2022-01-01T00:00:00"/>
    <x v="0"/>
    <n v="492001"/>
    <n v="17.55"/>
    <x v="3"/>
    <n v="12.36"/>
  </r>
  <r>
    <d v="2022-02-01T00:00:00"/>
    <x v="0"/>
    <n v="400001"/>
    <n v="328.6"/>
    <x v="3"/>
    <n v="11.47"/>
  </r>
  <r>
    <d v="2022-02-01T00:00:00"/>
    <x v="0"/>
    <n v="110001"/>
    <n v="277.3"/>
    <x v="3"/>
    <n v="8.9"/>
  </r>
  <r>
    <d v="2022-02-01T00:00:00"/>
    <x v="0"/>
    <n v="700001"/>
    <n v="255.04"/>
    <x v="3"/>
    <n v="9.77"/>
  </r>
  <r>
    <d v="2022-02-01T00:00:00"/>
    <x v="0"/>
    <n v="560001"/>
    <n v="224.3"/>
    <x v="3"/>
    <n v="9.27"/>
  </r>
  <r>
    <d v="2022-02-01T00:00:00"/>
    <x v="0"/>
    <n v="600001"/>
    <n v="191.44"/>
    <x v="3"/>
    <n v="9.4"/>
  </r>
  <r>
    <d v="2022-02-01T00:00:00"/>
    <x v="0"/>
    <n v="500001"/>
    <n v="170.66"/>
    <x v="3"/>
    <n v="11.52"/>
  </r>
  <r>
    <d v="2022-02-01T00:00:00"/>
    <x v="0"/>
    <n v="411001"/>
    <n v="162.18"/>
    <x v="3"/>
    <n v="8.39"/>
  </r>
  <r>
    <d v="2022-02-01T00:00:00"/>
    <x v="0"/>
    <n v="380001"/>
    <n v="126.35"/>
    <x v="3"/>
    <n v="8.48"/>
  </r>
  <r>
    <d v="2022-02-01T00:00:00"/>
    <x v="0"/>
    <n v="302001"/>
    <n v="90.74"/>
    <x v="3"/>
    <n v="11.18"/>
  </r>
  <r>
    <d v="2022-02-01T00:00:00"/>
    <x v="0"/>
    <n v="226001"/>
    <n v="77.59"/>
    <x v="3"/>
    <n v="8.94"/>
  </r>
  <r>
    <d v="2022-02-01T00:00:00"/>
    <x v="0"/>
    <n v="800008"/>
    <n v="64.02"/>
    <x v="3"/>
    <n v="10.87"/>
  </r>
  <r>
    <d v="2022-02-01T00:00:00"/>
    <x v="0"/>
    <n v="641001"/>
    <n v="57.66"/>
    <x v="3"/>
    <n v="9.68"/>
  </r>
  <r>
    <d v="2022-02-01T00:00:00"/>
    <x v="0"/>
    <n v="160017"/>
    <n v="41.98"/>
    <x v="3"/>
    <n v="11.25"/>
  </r>
  <r>
    <d v="2022-02-01T00:00:00"/>
    <x v="0"/>
    <n v="122001"/>
    <n v="32.01"/>
    <x v="3"/>
    <n v="8.69"/>
  </r>
  <r>
    <d v="2022-02-01T00:00:00"/>
    <x v="0"/>
    <n v="492001"/>
    <n v="20.14"/>
    <x v="3"/>
    <n v="10.25"/>
  </r>
  <r>
    <d v="2022-03-01T00:00:00"/>
    <x v="0"/>
    <n v="400001"/>
    <n v="305.81"/>
    <x v="3"/>
    <n v="11.66"/>
  </r>
  <r>
    <d v="2022-03-01T00:00:00"/>
    <x v="0"/>
    <n v="110001"/>
    <n v="258.07"/>
    <x v="3"/>
    <n v="7.72"/>
  </r>
  <r>
    <d v="2022-03-01T00:00:00"/>
    <x v="0"/>
    <n v="700001"/>
    <n v="237.35"/>
    <x v="3"/>
    <n v="8.8800000000000008"/>
  </r>
  <r>
    <d v="2022-03-01T00:00:00"/>
    <x v="0"/>
    <n v="560001"/>
    <n v="208.74"/>
    <x v="3"/>
    <n v="11.17"/>
  </r>
  <r>
    <d v="2022-03-01T00:00:00"/>
    <x v="0"/>
    <n v="600001"/>
    <n v="178.16"/>
    <x v="3"/>
    <n v="12.83"/>
  </r>
  <r>
    <d v="2022-03-01T00:00:00"/>
    <x v="0"/>
    <n v="500001"/>
    <n v="158.83000000000001"/>
    <x v="3"/>
    <n v="11.53"/>
  </r>
  <r>
    <d v="2022-03-01T00:00:00"/>
    <x v="0"/>
    <n v="411001"/>
    <n v="150.93"/>
    <x v="3"/>
    <n v="12.37"/>
  </r>
  <r>
    <d v="2022-03-01T00:00:00"/>
    <x v="0"/>
    <n v="380001"/>
    <n v="117.59"/>
    <x v="3"/>
    <n v="10.09"/>
  </r>
  <r>
    <d v="2022-03-01T00:00:00"/>
    <x v="0"/>
    <n v="302001"/>
    <n v="84.44"/>
    <x v="3"/>
    <n v="10.65"/>
  </r>
  <r>
    <d v="2022-03-01T00:00:00"/>
    <x v="0"/>
    <n v="226001"/>
    <n v="72.209999999999994"/>
    <x v="3"/>
    <n v="8.6999999999999993"/>
  </r>
  <r>
    <d v="2022-03-01T00:00:00"/>
    <x v="0"/>
    <n v="800008"/>
    <n v="59.58"/>
    <x v="3"/>
    <n v="10.49"/>
  </r>
  <r>
    <d v="2022-03-01T00:00:00"/>
    <x v="0"/>
    <n v="641001"/>
    <n v="53.67"/>
    <x v="3"/>
    <n v="8.2200000000000006"/>
  </r>
  <r>
    <d v="2022-03-01T00:00:00"/>
    <x v="0"/>
    <n v="160017"/>
    <n v="39.07"/>
    <x v="3"/>
    <n v="10.5"/>
  </r>
  <r>
    <d v="2022-03-01T00:00:00"/>
    <x v="0"/>
    <n v="122001"/>
    <n v="29.79"/>
    <x v="3"/>
    <n v="8.08"/>
  </r>
  <r>
    <d v="2022-03-01T00:00:00"/>
    <x v="0"/>
    <n v="492001"/>
    <n v="18.739999999999998"/>
    <x v="3"/>
    <n v="9.49"/>
  </r>
  <r>
    <d v="2022-04-01T00:00:00"/>
    <x v="0"/>
    <n v="400001"/>
    <n v="324.26"/>
    <x v="3"/>
    <n v="12.18"/>
  </r>
  <r>
    <d v="2022-04-01T00:00:00"/>
    <x v="0"/>
    <n v="110001"/>
    <n v="273.63"/>
    <x v="3"/>
    <n v="9.4600000000000009"/>
  </r>
  <r>
    <d v="2022-04-01T00:00:00"/>
    <x v="0"/>
    <n v="700001"/>
    <n v="251.67"/>
    <x v="3"/>
    <n v="9.18"/>
  </r>
  <r>
    <d v="2022-04-01T00:00:00"/>
    <x v="0"/>
    <n v="560001"/>
    <n v="221.33"/>
    <x v="3"/>
    <n v="11.46"/>
  </r>
  <r>
    <d v="2022-04-01T00:00:00"/>
    <x v="0"/>
    <n v="600001"/>
    <n v="188.91"/>
    <x v="3"/>
    <n v="9.52"/>
  </r>
  <r>
    <d v="2022-04-01T00:00:00"/>
    <x v="0"/>
    <n v="500001"/>
    <n v="168.41"/>
    <x v="3"/>
    <n v="9.09"/>
  </r>
  <r>
    <d v="2022-04-01T00:00:00"/>
    <x v="0"/>
    <n v="411001"/>
    <n v="160.04"/>
    <x v="3"/>
    <n v="8.02"/>
  </r>
  <r>
    <d v="2022-04-01T00:00:00"/>
    <x v="0"/>
    <n v="380001"/>
    <n v="124.68"/>
    <x v="3"/>
    <n v="10.89"/>
  </r>
  <r>
    <d v="2022-04-01T00:00:00"/>
    <x v="0"/>
    <n v="302001"/>
    <n v="89.54"/>
    <x v="3"/>
    <n v="12.47"/>
  </r>
  <r>
    <d v="2022-04-01T00:00:00"/>
    <x v="0"/>
    <n v="226001"/>
    <n v="76.569999999999993"/>
    <x v="3"/>
    <n v="11.29"/>
  </r>
  <r>
    <d v="2022-04-01T00:00:00"/>
    <x v="0"/>
    <n v="800008"/>
    <n v="63.18"/>
    <x v="3"/>
    <n v="11.54"/>
  </r>
  <r>
    <d v="2022-04-01T00:00:00"/>
    <x v="0"/>
    <n v="641001"/>
    <n v="56.9"/>
    <x v="3"/>
    <n v="11.35"/>
  </r>
  <r>
    <d v="2022-04-01T00:00:00"/>
    <x v="0"/>
    <n v="160017"/>
    <n v="41.42"/>
    <x v="3"/>
    <n v="9.82"/>
  </r>
  <r>
    <d v="2022-04-01T00:00:00"/>
    <x v="0"/>
    <n v="122001"/>
    <n v="31.59"/>
    <x v="3"/>
    <n v="10.52"/>
  </r>
  <r>
    <d v="2022-04-01T00:00:00"/>
    <x v="0"/>
    <n v="492001"/>
    <n v="19.87"/>
    <x v="3"/>
    <n v="12.31"/>
  </r>
  <r>
    <d v="2022-06-01T00:00:00"/>
    <x v="1"/>
    <n v="400001"/>
    <n v="308"/>
    <x v="3"/>
    <n v="12.03"/>
  </r>
  <r>
    <d v="2022-06-01T00:00:00"/>
    <x v="1"/>
    <n v="110001"/>
    <n v="253.61"/>
    <x v="3"/>
    <n v="10.78"/>
  </r>
  <r>
    <d v="2022-06-01T00:00:00"/>
    <x v="1"/>
    <n v="700001"/>
    <n v="235.88"/>
    <x v="3"/>
    <n v="9.65"/>
  </r>
  <r>
    <d v="2022-06-01T00:00:00"/>
    <x v="1"/>
    <n v="560001"/>
    <n v="211.24"/>
    <x v="3"/>
    <n v="8.5399999999999991"/>
  </r>
  <r>
    <d v="2022-06-01T00:00:00"/>
    <x v="1"/>
    <n v="600001"/>
    <n v="174.99"/>
    <x v="3"/>
    <n v="7.26"/>
  </r>
  <r>
    <d v="2022-06-01T00:00:00"/>
    <x v="1"/>
    <n v="500001"/>
    <n v="157.63999999999999"/>
    <x v="3"/>
    <n v="8.8000000000000007"/>
  </r>
  <r>
    <d v="2022-06-01T00:00:00"/>
    <x v="1"/>
    <n v="411001"/>
    <n v="152.13"/>
    <x v="3"/>
    <n v="8.86"/>
  </r>
  <r>
    <d v="2022-06-01T00:00:00"/>
    <x v="1"/>
    <n v="380001"/>
    <n v="115.47"/>
    <x v="3"/>
    <n v="12.03"/>
  </r>
  <r>
    <d v="2022-06-01T00:00:00"/>
    <x v="1"/>
    <n v="302001"/>
    <n v="85.72"/>
    <x v="3"/>
    <n v="12.43"/>
  </r>
  <r>
    <d v="2022-06-01T00:00:00"/>
    <x v="1"/>
    <n v="226001"/>
    <n v="73.7"/>
    <x v="3"/>
    <n v="13.26"/>
  </r>
  <r>
    <d v="2022-06-01T00:00:00"/>
    <x v="1"/>
    <n v="800008"/>
    <n v="60.5"/>
    <x v="3"/>
    <n v="12.34"/>
  </r>
  <r>
    <d v="2022-06-01T00:00:00"/>
    <x v="1"/>
    <n v="641001"/>
    <n v="53.6"/>
    <x v="3"/>
    <n v="8.32"/>
  </r>
  <r>
    <d v="2022-06-01T00:00:00"/>
    <x v="1"/>
    <n v="160017"/>
    <n v="39.020000000000003"/>
    <x v="3"/>
    <n v="8.4700000000000006"/>
  </r>
  <r>
    <d v="2022-06-01T00:00:00"/>
    <x v="1"/>
    <n v="122001"/>
    <n v="30.35"/>
    <x v="3"/>
    <n v="10.34"/>
  </r>
  <r>
    <d v="2022-06-01T00:00:00"/>
    <x v="1"/>
    <n v="492001"/>
    <n v="18.920000000000002"/>
    <x v="3"/>
    <n v="12.56"/>
  </r>
  <r>
    <d v="2022-07-01T00:00:00"/>
    <x v="1"/>
    <n v="400001"/>
    <n v="348.85"/>
    <x v="3"/>
    <n v="11.67"/>
  </r>
  <r>
    <d v="2022-07-01T00:00:00"/>
    <x v="1"/>
    <n v="110001"/>
    <n v="287.25"/>
    <x v="3"/>
    <n v="9.09"/>
  </r>
  <r>
    <d v="2022-07-01T00:00:00"/>
    <x v="1"/>
    <n v="700001"/>
    <n v="267.16000000000003"/>
    <x v="3"/>
    <n v="9.91"/>
  </r>
  <r>
    <d v="2022-07-01T00:00:00"/>
    <x v="1"/>
    <n v="560001"/>
    <n v="239.26"/>
    <x v="3"/>
    <n v="9.4700000000000006"/>
  </r>
  <r>
    <d v="2022-07-01T00:00:00"/>
    <x v="1"/>
    <n v="600001"/>
    <n v="198.2"/>
    <x v="3"/>
    <n v="9.67"/>
  </r>
  <r>
    <d v="2022-07-01T00:00:00"/>
    <x v="1"/>
    <n v="500001"/>
    <n v="178.56"/>
    <x v="3"/>
    <n v="11.74"/>
  </r>
  <r>
    <d v="2022-07-01T00:00:00"/>
    <x v="1"/>
    <n v="411001"/>
    <n v="172.31"/>
    <x v="3"/>
    <n v="8.5399999999999991"/>
  </r>
  <r>
    <d v="2022-07-01T00:00:00"/>
    <x v="1"/>
    <n v="380001"/>
    <n v="130.79"/>
    <x v="3"/>
    <n v="8.6300000000000008"/>
  </r>
  <r>
    <d v="2022-07-01T00:00:00"/>
    <x v="1"/>
    <n v="302001"/>
    <n v="97.09"/>
    <x v="3"/>
    <n v="11.38"/>
  </r>
  <r>
    <d v="2022-07-01T00:00:00"/>
    <x v="1"/>
    <n v="226001"/>
    <n v="83.47"/>
    <x v="3"/>
    <n v="9.24"/>
  </r>
  <r>
    <d v="2022-07-01T00:00:00"/>
    <x v="1"/>
    <n v="800008"/>
    <n v="68.52"/>
    <x v="3"/>
    <n v="11.08"/>
  </r>
  <r>
    <d v="2022-07-01T00:00:00"/>
    <x v="1"/>
    <n v="641001"/>
    <n v="60.71"/>
    <x v="3"/>
    <n v="9.89"/>
  </r>
  <r>
    <d v="2022-07-01T00:00:00"/>
    <x v="1"/>
    <n v="160017"/>
    <n v="44.19"/>
    <x v="3"/>
    <n v="11.42"/>
  </r>
  <r>
    <d v="2022-07-01T00:00:00"/>
    <x v="1"/>
    <n v="122001"/>
    <n v="34.369999999999997"/>
    <x v="3"/>
    <n v="8.9700000000000006"/>
  </r>
  <r>
    <d v="2022-07-01T00:00:00"/>
    <x v="1"/>
    <n v="492001"/>
    <n v="21.43"/>
    <x v="3"/>
    <n v="10.45"/>
  </r>
  <r>
    <d v="2022-08-01T00:00:00"/>
    <x v="1"/>
    <n v="400001"/>
    <n v="333.45"/>
    <x v="3"/>
    <n v="11.84"/>
  </r>
  <r>
    <d v="2022-08-01T00:00:00"/>
    <x v="1"/>
    <n v="110001"/>
    <n v="274.57"/>
    <x v="3"/>
    <n v="7.83"/>
  </r>
  <r>
    <d v="2022-08-01T00:00:00"/>
    <x v="1"/>
    <n v="700001"/>
    <n v="255.37"/>
    <x v="3"/>
    <n v="9.0500000000000007"/>
  </r>
  <r>
    <d v="2022-08-01T00:00:00"/>
    <x v="1"/>
    <n v="560001"/>
    <n v="228.7"/>
    <x v="3"/>
    <n v="11.31"/>
  </r>
  <r>
    <d v="2022-08-01T00:00:00"/>
    <x v="1"/>
    <n v="600001"/>
    <n v="189.45"/>
    <x v="3"/>
    <n v="13.01"/>
  </r>
  <r>
    <d v="2022-08-01T00:00:00"/>
    <x v="1"/>
    <n v="500001"/>
    <n v="170.67"/>
    <x v="3"/>
    <n v="11.67"/>
  </r>
  <r>
    <d v="2022-08-01T00:00:00"/>
    <x v="1"/>
    <n v="411001"/>
    <n v="164.7"/>
    <x v="3"/>
    <n v="12.56"/>
  </r>
  <r>
    <d v="2022-08-01T00:00:00"/>
    <x v="1"/>
    <n v="380001"/>
    <n v="125.02"/>
    <x v="3"/>
    <n v="10.26"/>
  </r>
  <r>
    <d v="2022-08-01T00:00:00"/>
    <x v="1"/>
    <n v="302001"/>
    <n v="92.8"/>
    <x v="3"/>
    <n v="10.81"/>
  </r>
  <r>
    <d v="2022-08-01T00:00:00"/>
    <x v="1"/>
    <n v="226001"/>
    <n v="79.790000000000006"/>
    <x v="3"/>
    <n v="8.81"/>
  </r>
  <r>
    <d v="2022-08-01T00:00:00"/>
    <x v="1"/>
    <n v="800008"/>
    <n v="65.5"/>
    <x v="3"/>
    <n v="10.61"/>
  </r>
  <r>
    <d v="2022-08-01T00:00:00"/>
    <x v="1"/>
    <n v="641001"/>
    <n v="58.03"/>
    <x v="3"/>
    <n v="8.39"/>
  </r>
  <r>
    <d v="2022-08-01T00:00:00"/>
    <x v="1"/>
    <n v="160017"/>
    <n v="42.24"/>
    <x v="3"/>
    <n v="10.64"/>
  </r>
  <r>
    <d v="2022-08-01T00:00:00"/>
    <x v="1"/>
    <n v="122001"/>
    <n v="32.85"/>
    <x v="3"/>
    <n v="8.19"/>
  </r>
  <r>
    <d v="2022-08-01T00:00:00"/>
    <x v="1"/>
    <n v="492001"/>
    <n v="20.48"/>
    <x v="3"/>
    <n v="9.6"/>
  </r>
  <r>
    <d v="2022-09-01T00:00:00"/>
    <x v="1"/>
    <n v="400001"/>
    <n v="349.97"/>
    <x v="3"/>
    <n v="12.42"/>
  </r>
  <r>
    <d v="2022-09-01T00:00:00"/>
    <x v="1"/>
    <n v="110001"/>
    <n v="288.17"/>
    <x v="3"/>
    <n v="9.65"/>
  </r>
  <r>
    <d v="2022-09-01T00:00:00"/>
    <x v="1"/>
    <n v="700001"/>
    <n v="268.02"/>
    <x v="3"/>
    <n v="9.35"/>
  </r>
  <r>
    <d v="2022-09-01T00:00:00"/>
    <x v="1"/>
    <n v="560001"/>
    <n v="240.03"/>
    <x v="3"/>
    <n v="11.68"/>
  </r>
  <r>
    <d v="2022-09-01T00:00:00"/>
    <x v="1"/>
    <n v="600001"/>
    <n v="198.83"/>
    <x v="3"/>
    <n v="9.6999999999999993"/>
  </r>
  <r>
    <d v="2022-09-01T00:00:00"/>
    <x v="1"/>
    <n v="500001"/>
    <n v="179.13"/>
    <x v="3"/>
    <n v="9.24"/>
  </r>
  <r>
    <d v="2022-09-01T00:00:00"/>
    <x v="1"/>
    <n v="411001"/>
    <n v="172.86"/>
    <x v="3"/>
    <n v="8.27"/>
  </r>
  <r>
    <d v="2022-09-01T00:00:00"/>
    <x v="1"/>
    <n v="380001"/>
    <n v="131.21"/>
    <x v="3"/>
    <n v="11.11"/>
  </r>
  <r>
    <d v="2022-09-01T00:00:00"/>
    <x v="1"/>
    <n v="302001"/>
    <n v="97.4"/>
    <x v="3"/>
    <n v="12.7"/>
  </r>
  <r>
    <d v="2022-09-01T00:00:00"/>
    <x v="1"/>
    <n v="226001"/>
    <n v="83.74"/>
    <x v="3"/>
    <n v="11.49"/>
  </r>
  <r>
    <d v="2022-09-01T00:00:00"/>
    <x v="1"/>
    <n v="800008"/>
    <n v="68.739999999999995"/>
    <x v="3"/>
    <n v="11.74"/>
  </r>
  <r>
    <d v="2022-09-01T00:00:00"/>
    <x v="1"/>
    <n v="641001"/>
    <n v="60.9"/>
    <x v="3"/>
    <n v="11.53"/>
  </r>
  <r>
    <d v="2022-09-01T00:00:00"/>
    <x v="1"/>
    <n v="160017"/>
    <n v="44.33"/>
    <x v="3"/>
    <n v="10.09"/>
  </r>
  <r>
    <d v="2022-09-01T00:00:00"/>
    <x v="1"/>
    <n v="122001"/>
    <n v="34.479999999999997"/>
    <x v="3"/>
    <n v="10.73"/>
  </r>
  <r>
    <d v="2022-09-01T00:00:00"/>
    <x v="1"/>
    <n v="492001"/>
    <n v="45433"/>
    <x v="3"/>
    <n v="12.52"/>
  </r>
  <r>
    <d v="2022-01-01T00:00:00"/>
    <x v="0"/>
    <n v="400001"/>
    <n v="286.29000000000002"/>
    <x v="4"/>
    <n v="7.52"/>
  </r>
  <r>
    <d v="2022-01-01T00:00:00"/>
    <x v="0"/>
    <n v="110001"/>
    <n v="241.59"/>
    <x v="4"/>
    <n v="6.57"/>
  </r>
  <r>
    <d v="2022-01-01T00:00:00"/>
    <x v="0"/>
    <n v="700001"/>
    <n v="222.19"/>
    <x v="4"/>
    <n v="7.93"/>
  </r>
  <r>
    <d v="2022-01-01T00:00:00"/>
    <x v="0"/>
    <n v="560001"/>
    <n v="195.41"/>
    <x v="4"/>
    <n v="5.46"/>
  </r>
  <r>
    <d v="2022-01-01T00:00:00"/>
    <x v="0"/>
    <n v="600001"/>
    <n v="166.78"/>
    <x v="4"/>
    <n v="7.03"/>
  </r>
  <r>
    <d v="2022-01-01T00:00:00"/>
    <x v="0"/>
    <n v="500001"/>
    <n v="148.68"/>
    <x v="4"/>
    <n v="7.35"/>
  </r>
  <r>
    <d v="2022-01-01T00:00:00"/>
    <x v="0"/>
    <n v="411001"/>
    <n v="141.30000000000001"/>
    <x v="4"/>
    <n v="8.4499999999999993"/>
  </r>
  <r>
    <d v="2022-01-01T00:00:00"/>
    <x v="0"/>
    <n v="380001"/>
    <n v="110.08"/>
    <x v="4"/>
    <n v="6.54"/>
  </r>
  <r>
    <d v="2022-01-01T00:00:00"/>
    <x v="0"/>
    <n v="302001"/>
    <n v="79.05"/>
    <x v="4"/>
    <n v="6.32"/>
  </r>
  <r>
    <d v="2022-01-01T00:00:00"/>
    <x v="0"/>
    <n v="226001"/>
    <n v="67.599999999999994"/>
    <x v="4"/>
    <n v="5.35"/>
  </r>
  <r>
    <d v="2022-01-01T00:00:00"/>
    <x v="0"/>
    <n v="800008"/>
    <n v="55.78"/>
    <x v="4"/>
    <n v="7.36"/>
  </r>
  <r>
    <d v="2022-01-01T00:00:00"/>
    <x v="0"/>
    <n v="641001"/>
    <n v="50.24"/>
    <x v="4"/>
    <n v="9.02"/>
  </r>
  <r>
    <d v="2022-01-01T00:00:00"/>
    <x v="0"/>
    <n v="160017"/>
    <n v="36.57"/>
    <x v="4"/>
    <n v="8.81"/>
  </r>
  <r>
    <d v="2022-01-01T00:00:00"/>
    <x v="0"/>
    <n v="122001"/>
    <n v="27.89"/>
    <x v="4"/>
    <n v="7.97"/>
  </r>
  <r>
    <d v="2022-01-01T00:00:00"/>
    <x v="0"/>
    <n v="492001"/>
    <n v="17.55"/>
    <x v="4"/>
    <n v="6.58"/>
  </r>
  <r>
    <d v="2022-02-01T00:00:00"/>
    <x v="0"/>
    <n v="400001"/>
    <n v="328.6"/>
    <x v="4"/>
    <n v="5.66"/>
  </r>
  <r>
    <d v="2022-02-01T00:00:00"/>
    <x v="0"/>
    <n v="110001"/>
    <n v="277.3"/>
    <x v="4"/>
    <n v="7.19"/>
  </r>
  <r>
    <d v="2022-02-01T00:00:00"/>
    <x v="0"/>
    <n v="700001"/>
    <n v="255.04"/>
    <x v="4"/>
    <n v="7.72"/>
  </r>
  <r>
    <d v="2022-02-01T00:00:00"/>
    <x v="0"/>
    <n v="560001"/>
    <n v="224.3"/>
    <x v="4"/>
    <n v="7.4"/>
  </r>
  <r>
    <d v="2022-02-01T00:00:00"/>
    <x v="0"/>
    <n v="600001"/>
    <n v="191.44"/>
    <x v="4"/>
    <n v="7.97"/>
  </r>
  <r>
    <d v="2022-02-01T00:00:00"/>
    <x v="0"/>
    <n v="500001"/>
    <n v="170.66"/>
    <x v="4"/>
    <n v="6.16"/>
  </r>
  <r>
    <d v="2022-02-01T00:00:00"/>
    <x v="0"/>
    <n v="411001"/>
    <n v="162.18"/>
    <x v="4"/>
    <n v="7.47"/>
  </r>
  <r>
    <d v="2022-02-01T00:00:00"/>
    <x v="0"/>
    <n v="380001"/>
    <n v="126.35"/>
    <x v="4"/>
    <n v="8.0399999999999991"/>
  </r>
  <r>
    <d v="2022-02-01T00:00:00"/>
    <x v="0"/>
    <n v="302001"/>
    <n v="90.74"/>
    <x v="4"/>
    <n v="6.13"/>
  </r>
  <r>
    <d v="2022-02-01T00:00:00"/>
    <x v="0"/>
    <n v="226001"/>
    <n v="77.59"/>
    <x v="4"/>
    <n v="5.55"/>
  </r>
  <r>
    <d v="2022-02-01T00:00:00"/>
    <x v="0"/>
    <n v="800008"/>
    <n v="64.02"/>
    <x v="4"/>
    <n v="7.63"/>
  </r>
  <r>
    <d v="2022-02-01T00:00:00"/>
    <x v="0"/>
    <n v="641001"/>
    <n v="57.66"/>
    <x v="4"/>
    <n v="7.4"/>
  </r>
  <r>
    <d v="2022-02-01T00:00:00"/>
    <x v="0"/>
    <n v="160017"/>
    <n v="41.98"/>
    <x v="4"/>
    <n v="8.8800000000000008"/>
  </r>
  <r>
    <d v="2022-02-01T00:00:00"/>
    <x v="0"/>
    <n v="122001"/>
    <n v="32.01"/>
    <x v="4"/>
    <n v="8.4499999999999993"/>
  </r>
  <r>
    <d v="2022-02-01T00:00:00"/>
    <x v="0"/>
    <n v="492001"/>
    <n v="20.14"/>
    <x v="4"/>
    <n v="6.51"/>
  </r>
  <r>
    <d v="2022-03-01T00:00:00"/>
    <x v="0"/>
    <n v="400001"/>
    <n v="305.81"/>
    <x v="4"/>
    <n v="7.24"/>
  </r>
  <r>
    <d v="2022-03-01T00:00:00"/>
    <x v="0"/>
    <n v="110001"/>
    <n v="258.07"/>
    <x v="4"/>
    <n v="8.17"/>
  </r>
  <r>
    <d v="2022-03-01T00:00:00"/>
    <x v="0"/>
    <n v="700001"/>
    <n v="237.35"/>
    <x v="4"/>
    <n v="7.15"/>
  </r>
  <r>
    <d v="2022-03-01T00:00:00"/>
    <x v="0"/>
    <n v="560001"/>
    <n v="208.74"/>
    <x v="4"/>
    <n v="6.86"/>
  </r>
  <r>
    <d v="2022-03-01T00:00:00"/>
    <x v="0"/>
    <n v="600001"/>
    <n v="178.16"/>
    <x v="4"/>
    <n v="6.13"/>
  </r>
  <r>
    <d v="2022-03-01T00:00:00"/>
    <x v="0"/>
    <n v="500001"/>
    <n v="158.83000000000001"/>
    <x v="4"/>
    <n v="6.79"/>
  </r>
  <r>
    <d v="2022-03-01T00:00:00"/>
    <x v="0"/>
    <n v="411001"/>
    <n v="150.93"/>
    <x v="4"/>
    <n v="7.37"/>
  </r>
  <r>
    <d v="2022-03-01T00:00:00"/>
    <x v="0"/>
    <n v="380001"/>
    <n v="117.59"/>
    <x v="4"/>
    <n v="6.99"/>
  </r>
  <r>
    <d v="2022-03-01T00:00:00"/>
    <x v="0"/>
    <n v="302001"/>
    <n v="84.44"/>
    <x v="4"/>
    <n v="5.46"/>
  </r>
  <r>
    <d v="2022-03-01T00:00:00"/>
    <x v="0"/>
    <n v="226001"/>
    <n v="72.209999999999994"/>
    <x v="4"/>
    <n v="7.84"/>
  </r>
  <r>
    <d v="2022-03-01T00:00:00"/>
    <x v="0"/>
    <n v="800008"/>
    <n v="59.58"/>
    <x v="4"/>
    <n v="6.33"/>
  </r>
  <r>
    <d v="2022-03-01T00:00:00"/>
    <x v="0"/>
    <n v="641001"/>
    <n v="53.67"/>
    <x v="4"/>
    <n v="8.73"/>
  </r>
  <r>
    <d v="2022-03-01T00:00:00"/>
    <x v="0"/>
    <n v="160017"/>
    <n v="39.07"/>
    <x v="4"/>
    <n v="9.15"/>
  </r>
  <r>
    <d v="2022-03-01T00:00:00"/>
    <x v="0"/>
    <n v="122001"/>
    <n v="29.79"/>
    <x v="4"/>
    <n v="6.75"/>
  </r>
  <r>
    <d v="2022-03-01T00:00:00"/>
    <x v="0"/>
    <n v="492001"/>
    <n v="18.739999999999998"/>
    <x v="4"/>
    <n v="7.7"/>
  </r>
  <r>
    <d v="2022-04-01T00:00:00"/>
    <x v="0"/>
    <n v="400001"/>
    <n v="324.26"/>
    <x v="4"/>
    <n v="7.22"/>
  </r>
  <r>
    <d v="2022-04-01T00:00:00"/>
    <x v="0"/>
    <n v="110001"/>
    <n v="273.63"/>
    <x v="4"/>
    <n v="5.86"/>
  </r>
  <r>
    <d v="2022-04-01T00:00:00"/>
    <x v="0"/>
    <n v="700001"/>
    <n v="251.67"/>
    <x v="4"/>
    <n v="6.4"/>
  </r>
  <r>
    <d v="2022-04-01T00:00:00"/>
    <x v="0"/>
    <n v="560001"/>
    <n v="221.33"/>
    <x v="4"/>
    <n v="7.79"/>
  </r>
  <r>
    <d v="2022-04-01T00:00:00"/>
    <x v="0"/>
    <n v="600001"/>
    <n v="188.91"/>
    <x v="4"/>
    <n v="7.67"/>
  </r>
  <r>
    <d v="2022-04-01T00:00:00"/>
    <x v="0"/>
    <n v="500001"/>
    <n v="168.41"/>
    <x v="4"/>
    <n v="8.82"/>
  </r>
  <r>
    <d v="2022-04-01T00:00:00"/>
    <x v="0"/>
    <n v="411001"/>
    <n v="160.04"/>
    <x v="4"/>
    <n v="6.47"/>
  </r>
  <r>
    <d v="2022-04-01T00:00:00"/>
    <x v="0"/>
    <n v="380001"/>
    <n v="124.68"/>
    <x v="4"/>
    <n v="6.64"/>
  </r>
  <r>
    <d v="2022-04-01T00:00:00"/>
    <x v="0"/>
    <n v="302001"/>
    <n v="89.54"/>
    <x v="4"/>
    <n v="7.06"/>
  </r>
  <r>
    <d v="2022-04-01T00:00:00"/>
    <x v="0"/>
    <n v="226001"/>
    <n v="76.569999999999993"/>
    <x v="4"/>
    <n v="6.33"/>
  </r>
  <r>
    <d v="2022-04-01T00:00:00"/>
    <x v="0"/>
    <n v="800008"/>
    <n v="63.18"/>
    <x v="4"/>
    <n v="5.77"/>
  </r>
  <r>
    <d v="2022-04-01T00:00:00"/>
    <x v="0"/>
    <n v="641001"/>
    <n v="56.9"/>
    <x v="4"/>
    <n v="7.11"/>
  </r>
  <r>
    <d v="2022-04-01T00:00:00"/>
    <x v="0"/>
    <n v="160017"/>
    <n v="41.42"/>
    <x v="4"/>
    <n v="7.16"/>
  </r>
  <r>
    <d v="2022-04-01T00:00:00"/>
    <x v="0"/>
    <n v="122001"/>
    <n v="31.59"/>
    <x v="4"/>
    <n v="7.16"/>
  </r>
  <r>
    <d v="2022-04-01T00:00:00"/>
    <x v="0"/>
    <n v="492001"/>
    <n v="19.87"/>
    <x v="4"/>
    <n v="7.7"/>
  </r>
  <r>
    <d v="2022-06-01T00:00:00"/>
    <x v="1"/>
    <n v="400001"/>
    <n v="308"/>
    <x v="4"/>
    <n v="7.62"/>
  </r>
  <r>
    <d v="2022-06-01T00:00:00"/>
    <x v="1"/>
    <n v="110001"/>
    <n v="253.61"/>
    <x v="4"/>
    <n v="6.66"/>
  </r>
  <r>
    <d v="2022-06-01T00:00:00"/>
    <x v="1"/>
    <n v="700001"/>
    <n v="235.88"/>
    <x v="4"/>
    <n v="8.0299999999999994"/>
  </r>
  <r>
    <d v="2022-06-01T00:00:00"/>
    <x v="1"/>
    <n v="560001"/>
    <n v="211.24"/>
    <x v="4"/>
    <n v="5.54"/>
  </r>
  <r>
    <d v="2022-06-01T00:00:00"/>
    <x v="1"/>
    <n v="600001"/>
    <n v="174.99"/>
    <x v="4"/>
    <n v="7.12"/>
  </r>
  <r>
    <d v="2022-06-01T00:00:00"/>
    <x v="1"/>
    <n v="500001"/>
    <n v="157.63999999999999"/>
    <x v="4"/>
    <n v="7.46"/>
  </r>
  <r>
    <d v="2022-06-01T00:00:00"/>
    <x v="1"/>
    <n v="411001"/>
    <n v="152.13"/>
    <x v="4"/>
    <n v="8.5399999999999991"/>
  </r>
  <r>
    <d v="2022-06-01T00:00:00"/>
    <x v="1"/>
    <n v="380001"/>
    <n v="115.47"/>
    <x v="4"/>
    <n v="6.62"/>
  </r>
  <r>
    <d v="2022-06-01T00:00:00"/>
    <x v="1"/>
    <n v="302001"/>
    <n v="85.72"/>
    <x v="4"/>
    <n v="6.45"/>
  </r>
  <r>
    <d v="2022-06-01T00:00:00"/>
    <x v="1"/>
    <n v="226001"/>
    <n v="73.7"/>
    <x v="4"/>
    <n v="5.41"/>
  </r>
  <r>
    <d v="2022-06-01T00:00:00"/>
    <x v="1"/>
    <n v="800008"/>
    <n v="60.5"/>
    <x v="4"/>
    <n v="7.48"/>
  </r>
  <r>
    <d v="2022-06-01T00:00:00"/>
    <x v="1"/>
    <n v="641001"/>
    <n v="53.6"/>
    <x v="4"/>
    <n v="9.11"/>
  </r>
  <r>
    <d v="2022-06-01T00:00:00"/>
    <x v="1"/>
    <n v="160017"/>
    <n v="39.020000000000003"/>
    <x v="4"/>
    <n v="8.91"/>
  </r>
  <r>
    <d v="2022-06-01T00:00:00"/>
    <x v="1"/>
    <n v="122001"/>
    <n v="30.35"/>
    <x v="4"/>
    <n v="8.06"/>
  </r>
  <r>
    <d v="2022-06-01T00:00:00"/>
    <x v="1"/>
    <n v="492001"/>
    <n v="18.920000000000002"/>
    <x v="4"/>
    <n v="6.69"/>
  </r>
  <r>
    <d v="2022-07-01T00:00:00"/>
    <x v="1"/>
    <n v="400001"/>
    <n v="348.85"/>
    <x v="4"/>
    <n v="5.76"/>
  </r>
  <r>
    <d v="2022-07-01T00:00:00"/>
    <x v="1"/>
    <n v="110001"/>
    <n v="287.25"/>
    <x v="4"/>
    <n v="7.34"/>
  </r>
  <r>
    <d v="2022-07-01T00:00:00"/>
    <x v="1"/>
    <n v="700001"/>
    <n v="267.16000000000003"/>
    <x v="4"/>
    <n v="7.83"/>
  </r>
  <r>
    <d v="2022-07-01T00:00:00"/>
    <x v="1"/>
    <n v="560001"/>
    <n v="239.26"/>
    <x v="4"/>
    <n v="7.56"/>
  </r>
  <r>
    <d v="2022-07-01T00:00:00"/>
    <x v="1"/>
    <n v="600001"/>
    <n v="198.2"/>
    <x v="4"/>
    <n v="8.1999999999999993"/>
  </r>
  <r>
    <d v="2022-07-01T00:00:00"/>
    <x v="1"/>
    <n v="500001"/>
    <n v="178.56"/>
    <x v="4"/>
    <n v="6.28"/>
  </r>
  <r>
    <d v="2022-07-01T00:00:00"/>
    <x v="1"/>
    <n v="411001"/>
    <n v="172.31"/>
    <x v="4"/>
    <n v="7.6"/>
  </r>
  <r>
    <d v="2022-07-01T00:00:00"/>
    <x v="1"/>
    <n v="380001"/>
    <n v="130.79"/>
    <x v="4"/>
    <n v="8.18"/>
  </r>
  <r>
    <d v="2022-07-01T00:00:00"/>
    <x v="1"/>
    <n v="302001"/>
    <n v="97.09"/>
    <x v="4"/>
    <n v="6.24"/>
  </r>
  <r>
    <d v="2022-07-01T00:00:00"/>
    <x v="1"/>
    <n v="226001"/>
    <n v="83.47"/>
    <x v="4"/>
    <n v="5.73"/>
  </r>
  <r>
    <d v="2022-07-01T00:00:00"/>
    <x v="1"/>
    <n v="800008"/>
    <n v="68.52"/>
    <x v="4"/>
    <n v="7.77"/>
  </r>
  <r>
    <d v="2022-07-01T00:00:00"/>
    <x v="1"/>
    <n v="641001"/>
    <n v="60.71"/>
    <x v="4"/>
    <n v="7.56"/>
  </r>
  <r>
    <d v="2022-07-01T00:00:00"/>
    <x v="1"/>
    <n v="160017"/>
    <n v="44.19"/>
    <x v="4"/>
    <n v="9.01"/>
  </r>
  <r>
    <d v="2022-07-01T00:00:00"/>
    <x v="1"/>
    <n v="122001"/>
    <n v="34.369999999999997"/>
    <x v="4"/>
    <n v="8.7200000000000006"/>
  </r>
  <r>
    <d v="2022-07-01T00:00:00"/>
    <x v="1"/>
    <n v="492001"/>
    <n v="21.43"/>
    <x v="4"/>
    <n v="6.63"/>
  </r>
  <r>
    <d v="2022-08-01T00:00:00"/>
    <x v="1"/>
    <n v="400001"/>
    <n v="333.45"/>
    <x v="4"/>
    <n v="7.35"/>
  </r>
  <r>
    <d v="2022-08-01T00:00:00"/>
    <x v="1"/>
    <n v="110001"/>
    <n v="274.57"/>
    <x v="4"/>
    <n v="8.2899999999999991"/>
  </r>
  <r>
    <d v="2022-08-01T00:00:00"/>
    <x v="1"/>
    <n v="700001"/>
    <n v="255.37"/>
    <x v="4"/>
    <n v="7.28"/>
  </r>
  <r>
    <d v="2022-08-01T00:00:00"/>
    <x v="1"/>
    <n v="560001"/>
    <n v="228.7"/>
    <x v="4"/>
    <n v="6.95"/>
  </r>
  <r>
    <d v="2022-08-01T00:00:00"/>
    <x v="1"/>
    <n v="600001"/>
    <n v="189.45"/>
    <x v="4"/>
    <n v="6.21"/>
  </r>
  <r>
    <d v="2022-08-01T00:00:00"/>
    <x v="1"/>
    <n v="500001"/>
    <n v="170.67"/>
    <x v="4"/>
    <n v="6.87"/>
  </r>
  <r>
    <d v="2022-08-01T00:00:00"/>
    <x v="1"/>
    <n v="411001"/>
    <n v="164.7"/>
    <x v="4"/>
    <n v="7.48"/>
  </r>
  <r>
    <d v="2022-08-01T00:00:00"/>
    <x v="1"/>
    <n v="380001"/>
    <n v="125.02"/>
    <x v="4"/>
    <n v="7.11"/>
  </r>
  <r>
    <d v="2022-08-01T00:00:00"/>
    <x v="1"/>
    <n v="302001"/>
    <n v="92.8"/>
    <x v="4"/>
    <n v="5.54"/>
  </r>
  <r>
    <d v="2022-08-01T00:00:00"/>
    <x v="1"/>
    <n v="226001"/>
    <n v="79.790000000000006"/>
    <x v="4"/>
    <n v="7.94"/>
  </r>
  <r>
    <d v="2022-08-01T00:00:00"/>
    <x v="1"/>
    <n v="800008"/>
    <n v="65.5"/>
    <x v="4"/>
    <n v="6.4"/>
  </r>
  <r>
    <d v="2022-08-01T00:00:00"/>
    <x v="1"/>
    <n v="641001"/>
    <n v="58.03"/>
    <x v="4"/>
    <n v="8.91"/>
  </r>
  <r>
    <d v="2022-08-01T00:00:00"/>
    <x v="1"/>
    <n v="160017"/>
    <n v="42.24"/>
    <x v="4"/>
    <n v="9.27"/>
  </r>
  <r>
    <d v="2022-08-01T00:00:00"/>
    <x v="1"/>
    <n v="122001"/>
    <n v="32.85"/>
    <x v="4"/>
    <n v="6.84"/>
  </r>
  <r>
    <d v="2022-08-01T00:00:00"/>
    <x v="1"/>
    <n v="492001"/>
    <n v="20.48"/>
    <x v="4"/>
    <n v="7.79"/>
  </r>
  <r>
    <d v="2022-09-01T00:00:00"/>
    <x v="1"/>
    <n v="400001"/>
    <n v="349.97"/>
    <x v="4"/>
    <n v="7.36"/>
  </r>
  <r>
    <d v="2022-09-01T00:00:00"/>
    <x v="1"/>
    <n v="110001"/>
    <n v="288.17"/>
    <x v="4"/>
    <n v="5.98"/>
  </r>
  <r>
    <d v="2022-09-01T00:00:00"/>
    <x v="1"/>
    <n v="700001"/>
    <n v="268.02"/>
    <x v="4"/>
    <n v="6.52"/>
  </r>
  <r>
    <d v="2022-09-01T00:00:00"/>
    <x v="1"/>
    <n v="560001"/>
    <n v="240.03"/>
    <x v="4"/>
    <n v="7.94"/>
  </r>
  <r>
    <d v="2022-09-01T00:00:00"/>
    <x v="1"/>
    <n v="600001"/>
    <n v="198.83"/>
    <x v="4"/>
    <n v="7.81"/>
  </r>
  <r>
    <d v="2022-09-01T00:00:00"/>
    <x v="1"/>
    <n v="500001"/>
    <n v="179.13"/>
    <x v="4"/>
    <n v="8.9600000000000009"/>
  </r>
  <r>
    <d v="2022-09-01T00:00:00"/>
    <x v="1"/>
    <n v="411001"/>
    <n v="172.86"/>
    <x v="4"/>
    <n v="6.67"/>
  </r>
  <r>
    <d v="2022-09-01T00:00:00"/>
    <x v="1"/>
    <n v="380001"/>
    <n v="131.21"/>
    <x v="4"/>
    <n v="6.77"/>
  </r>
  <r>
    <d v="2022-09-01T00:00:00"/>
    <x v="1"/>
    <n v="302001"/>
    <n v="97.4"/>
    <x v="4"/>
    <n v="7.19"/>
  </r>
  <r>
    <d v="2022-09-01T00:00:00"/>
    <x v="1"/>
    <n v="226001"/>
    <n v="83.74"/>
    <x v="4"/>
    <n v="6.44"/>
  </r>
  <r>
    <d v="2022-09-01T00:00:00"/>
    <x v="1"/>
    <n v="800008"/>
    <n v="68.739999999999995"/>
    <x v="4"/>
    <n v="5.87"/>
  </r>
  <r>
    <d v="2022-09-01T00:00:00"/>
    <x v="1"/>
    <n v="641001"/>
    <n v="60.9"/>
    <x v="4"/>
    <n v="7.22"/>
  </r>
  <r>
    <d v="2022-09-01T00:00:00"/>
    <x v="1"/>
    <n v="160017"/>
    <n v="44.33"/>
    <x v="4"/>
    <n v="7.35"/>
  </r>
  <r>
    <d v="2022-09-01T00:00:00"/>
    <x v="1"/>
    <n v="122001"/>
    <n v="34.479999999999997"/>
    <x v="4"/>
    <n v="7.3"/>
  </r>
  <r>
    <d v="2022-09-01T00:00:00"/>
    <x v="1"/>
    <n v="492001"/>
    <n v="45433"/>
    <x v="4"/>
    <n v="7.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">
  <r>
    <x v="0"/>
    <s v="city_code"/>
    <s v="tmv_city_crores"/>
    <x v="0"/>
    <s v="ms_pct"/>
  </r>
  <r>
    <x v="1"/>
    <n v="400001"/>
    <n v="286.29000000000002"/>
    <x v="1"/>
    <n v="21.2"/>
  </r>
  <r>
    <x v="1"/>
    <n v="110001"/>
    <n v="241.59"/>
    <x v="1"/>
    <n v="17.68"/>
  </r>
  <r>
    <x v="1"/>
    <n v="700001"/>
    <n v="222.19"/>
    <x v="1"/>
    <n v="16.61"/>
  </r>
  <r>
    <x v="1"/>
    <n v="560001"/>
    <n v="195.41"/>
    <x v="1"/>
    <n v="19.14"/>
  </r>
  <r>
    <x v="1"/>
    <n v="600001"/>
    <n v="166.78"/>
    <x v="1"/>
    <n v="18.47"/>
  </r>
  <r>
    <x v="1"/>
    <n v="500001"/>
    <n v="148.68"/>
    <x v="1"/>
    <n v="19"/>
  </r>
  <r>
    <x v="1"/>
    <n v="411001"/>
    <n v="141.30000000000001"/>
    <x v="1"/>
    <n v="17.14"/>
  </r>
  <r>
    <x v="1"/>
    <n v="380001"/>
    <n v="110.08"/>
    <x v="1"/>
    <n v="19.05"/>
  </r>
  <r>
    <x v="1"/>
    <n v="302001"/>
    <n v="79.05"/>
    <x v="1"/>
    <n v="28.1"/>
  </r>
  <r>
    <x v="1"/>
    <n v="226001"/>
    <n v="67.599999999999994"/>
    <x v="1"/>
    <n v="17.54"/>
  </r>
  <r>
    <x v="1"/>
    <n v="800008"/>
    <n v="55.78"/>
    <x v="1"/>
    <n v="26.15"/>
  </r>
  <r>
    <x v="1"/>
    <n v="641001"/>
    <n v="50.24"/>
    <x v="1"/>
    <n v="15.57"/>
  </r>
  <r>
    <x v="1"/>
    <n v="160017"/>
    <n v="36.57"/>
    <x v="1"/>
    <n v="17.36"/>
  </r>
  <r>
    <x v="1"/>
    <n v="122001"/>
    <n v="27.89"/>
    <x v="1"/>
    <n v="19.07"/>
  </r>
  <r>
    <x v="1"/>
    <n v="492001"/>
    <n v="17.55"/>
    <x v="1"/>
    <n v="24.35"/>
  </r>
  <r>
    <x v="2"/>
    <n v="400001"/>
    <n v="328.6"/>
    <x v="1"/>
    <n v="18.62"/>
  </r>
  <r>
    <x v="2"/>
    <n v="110001"/>
    <n v="277.3"/>
    <x v="1"/>
    <n v="19.54"/>
  </r>
  <r>
    <x v="2"/>
    <n v="700001"/>
    <n v="255.04"/>
    <x v="1"/>
    <n v="15.48"/>
  </r>
  <r>
    <x v="2"/>
    <n v="560001"/>
    <n v="224.3"/>
    <x v="1"/>
    <n v="20.98"/>
  </r>
  <r>
    <x v="2"/>
    <n v="600001"/>
    <n v="191.44"/>
    <x v="1"/>
    <n v="29.2"/>
  </r>
  <r>
    <x v="2"/>
    <n v="500001"/>
    <n v="170.66"/>
    <x v="1"/>
    <n v="20.2"/>
  </r>
  <r>
    <x v="2"/>
    <n v="411001"/>
    <n v="162.18"/>
    <x v="1"/>
    <n v="17.670000000000002"/>
  </r>
  <r>
    <x v="2"/>
    <n v="380001"/>
    <n v="126.35"/>
    <x v="1"/>
    <n v="16.329999999999998"/>
  </r>
  <r>
    <x v="2"/>
    <n v="302001"/>
    <n v="90.74"/>
    <x v="1"/>
    <n v="17.27"/>
  </r>
  <r>
    <x v="2"/>
    <n v="226001"/>
    <n v="77.59"/>
    <x v="1"/>
    <n v="31.93"/>
  </r>
  <r>
    <x v="2"/>
    <n v="800008"/>
    <n v="64.02"/>
    <x v="1"/>
    <n v="18.3"/>
  </r>
  <r>
    <x v="2"/>
    <n v="641001"/>
    <n v="57.66"/>
    <x v="1"/>
    <n v="20.71"/>
  </r>
  <r>
    <x v="2"/>
    <n v="160017"/>
    <n v="41.98"/>
    <x v="1"/>
    <n v="15.11"/>
  </r>
  <r>
    <x v="2"/>
    <n v="122001"/>
    <n v="32.01"/>
    <x v="1"/>
    <n v="29.52"/>
  </r>
  <r>
    <x v="2"/>
    <n v="492001"/>
    <n v="20.14"/>
    <x v="1"/>
    <n v="20.99"/>
  </r>
  <r>
    <x v="3"/>
    <n v="400001"/>
    <n v="305.81"/>
    <x v="1"/>
    <n v="18.73"/>
  </r>
  <r>
    <x v="3"/>
    <n v="110001"/>
    <n v="258.07"/>
    <x v="1"/>
    <n v="18.98"/>
  </r>
  <r>
    <x v="3"/>
    <n v="700001"/>
    <n v="237.35"/>
    <x v="1"/>
    <n v="28.36"/>
  </r>
  <r>
    <x v="3"/>
    <n v="560001"/>
    <n v="208.74"/>
    <x v="1"/>
    <n v="20.059999999999999"/>
  </r>
  <r>
    <x v="3"/>
    <n v="600001"/>
    <n v="178.16"/>
    <x v="1"/>
    <n v="17.12"/>
  </r>
  <r>
    <x v="3"/>
    <n v="500001"/>
    <n v="158.83000000000001"/>
    <x v="1"/>
    <n v="17.600000000000001"/>
  </r>
  <r>
    <x v="3"/>
    <n v="411001"/>
    <n v="150.93"/>
    <x v="1"/>
    <n v="20.43"/>
  </r>
  <r>
    <x v="3"/>
    <n v="380001"/>
    <n v="117.59"/>
    <x v="1"/>
    <n v="24.62"/>
  </r>
  <r>
    <x v="3"/>
    <n v="302001"/>
    <n v="84.44"/>
    <x v="1"/>
    <n v="20.25"/>
  </r>
  <r>
    <x v="3"/>
    <n v="226001"/>
    <n v="72.209999999999994"/>
    <x v="1"/>
    <n v="20.68"/>
  </r>
  <r>
    <x v="3"/>
    <n v="800008"/>
    <n v="59.58"/>
    <x v="1"/>
    <n v="17.829999999999998"/>
  </r>
  <r>
    <x v="3"/>
    <n v="641001"/>
    <n v="53.67"/>
    <x v="1"/>
    <n v="31.89"/>
  </r>
  <r>
    <x v="3"/>
    <n v="160017"/>
    <n v="39.07"/>
    <x v="1"/>
    <n v="19.23"/>
  </r>
  <r>
    <x v="3"/>
    <n v="122001"/>
    <n v="29.79"/>
    <x v="1"/>
    <n v="20.260000000000002"/>
  </r>
  <r>
    <x v="3"/>
    <n v="492001"/>
    <n v="18.739999999999998"/>
    <x v="1"/>
    <n v="18.48"/>
  </r>
  <r>
    <x v="4"/>
    <n v="400001"/>
    <n v="324.26"/>
    <x v="1"/>
    <n v="20.12"/>
  </r>
  <r>
    <x v="4"/>
    <n v="110001"/>
    <n v="273.63"/>
    <x v="1"/>
    <n v="18.46"/>
  </r>
  <r>
    <x v="4"/>
    <n v="700001"/>
    <n v="251.67"/>
    <x v="1"/>
    <n v="19.41"/>
  </r>
  <r>
    <x v="4"/>
    <n v="560001"/>
    <n v="221.33"/>
    <x v="1"/>
    <n v="19.13"/>
  </r>
  <r>
    <x v="4"/>
    <n v="600001"/>
    <n v="188.91"/>
    <x v="1"/>
    <n v="17.43"/>
  </r>
  <r>
    <x v="4"/>
    <n v="500001"/>
    <n v="168.41"/>
    <x v="1"/>
    <n v="16.600000000000001"/>
  </r>
  <r>
    <x v="4"/>
    <n v="411001"/>
    <n v="160.04"/>
    <x v="1"/>
    <n v="28.7"/>
  </r>
  <r>
    <x v="4"/>
    <n v="380001"/>
    <n v="124.68"/>
    <x v="1"/>
    <n v="19.2"/>
  </r>
  <r>
    <x v="4"/>
    <n v="302001"/>
    <n v="89.54"/>
    <x v="1"/>
    <n v="16.87"/>
  </r>
  <r>
    <x v="4"/>
    <n v="226001"/>
    <n v="76.569999999999993"/>
    <x v="1"/>
    <n v="17.329999999999998"/>
  </r>
  <r>
    <x v="4"/>
    <n v="800008"/>
    <n v="63.18"/>
    <x v="1"/>
    <n v="18.690000000000001"/>
  </r>
  <r>
    <x v="4"/>
    <n v="641001"/>
    <n v="56.9"/>
    <x v="1"/>
    <n v="15.45"/>
  </r>
  <r>
    <x v="4"/>
    <n v="160017"/>
    <n v="41.42"/>
    <x v="1"/>
    <n v="25.31"/>
  </r>
  <r>
    <x v="4"/>
    <n v="122001"/>
    <n v="31.59"/>
    <x v="1"/>
    <n v="19.989999999999998"/>
  </r>
  <r>
    <x v="4"/>
    <n v="492001"/>
    <n v="19.87"/>
    <x v="1"/>
    <n v="18.739999999999998"/>
  </r>
  <r>
    <x v="5"/>
    <n v="400001"/>
    <n v="308"/>
    <x v="1"/>
    <n v="20.16"/>
  </r>
  <r>
    <x v="5"/>
    <n v="110001"/>
    <n v="253.61"/>
    <x v="1"/>
    <n v="16.61"/>
  </r>
  <r>
    <x v="5"/>
    <n v="700001"/>
    <n v="235.88"/>
    <x v="1"/>
    <n v="15.59"/>
  </r>
  <r>
    <x v="5"/>
    <n v="560001"/>
    <n v="211.24"/>
    <x v="1"/>
    <n v="18"/>
  </r>
  <r>
    <x v="5"/>
    <n v="600001"/>
    <n v="174.99"/>
    <x v="1"/>
    <n v="17.46"/>
  </r>
  <r>
    <x v="5"/>
    <n v="500001"/>
    <n v="157.63999999999999"/>
    <x v="1"/>
    <n v="17.82"/>
  </r>
  <r>
    <x v="5"/>
    <n v="411001"/>
    <n v="152.13"/>
    <x v="1"/>
    <n v="16.23"/>
  </r>
  <r>
    <x v="5"/>
    <n v="380001"/>
    <n v="115.47"/>
    <x v="1"/>
    <n v="18.05"/>
  </r>
  <r>
    <x v="5"/>
    <n v="302001"/>
    <n v="85.72"/>
    <x v="1"/>
    <n v="26.66"/>
  </r>
  <r>
    <x v="5"/>
    <n v="226001"/>
    <n v="73.7"/>
    <x v="1"/>
    <n v="16.68"/>
  </r>
  <r>
    <x v="5"/>
    <n v="800008"/>
    <n v="60.5"/>
    <x v="1"/>
    <n v="24.91"/>
  </r>
  <r>
    <x v="5"/>
    <n v="641001"/>
    <n v="53.6"/>
    <x v="1"/>
    <n v="14.73"/>
  </r>
  <r>
    <x v="5"/>
    <n v="160017"/>
    <n v="39.020000000000003"/>
    <x v="1"/>
    <n v="16.420000000000002"/>
  </r>
  <r>
    <x v="5"/>
    <n v="122001"/>
    <n v="30.35"/>
    <x v="1"/>
    <n v="18.13"/>
  </r>
  <r>
    <x v="5"/>
    <n v="492001"/>
    <n v="18.920000000000002"/>
    <x v="1"/>
    <n v="23.1"/>
  </r>
  <r>
    <x v="6"/>
    <n v="400001"/>
    <n v="348.85"/>
    <x v="1"/>
    <n v="17.170000000000002"/>
  </r>
  <r>
    <x v="6"/>
    <n v="110001"/>
    <n v="287.25"/>
    <x v="1"/>
    <n v="17.86"/>
  </r>
  <r>
    <x v="6"/>
    <n v="700001"/>
    <n v="267.16000000000003"/>
    <x v="1"/>
    <n v="14.27"/>
  </r>
  <r>
    <x v="6"/>
    <n v="560001"/>
    <n v="239.26"/>
    <x v="1"/>
    <n v="19.27"/>
  </r>
  <r>
    <x v="6"/>
    <n v="600001"/>
    <n v="198.2"/>
    <x v="1"/>
    <n v="27.18"/>
  </r>
  <r>
    <x v="6"/>
    <n v="500001"/>
    <n v="178.56"/>
    <x v="1"/>
    <n v="18.66"/>
  </r>
  <r>
    <x v="6"/>
    <n v="411001"/>
    <n v="172.31"/>
    <x v="1"/>
    <n v="16.239999999999998"/>
  </r>
  <r>
    <x v="6"/>
    <n v="380001"/>
    <n v="130.79"/>
    <x v="1"/>
    <n v="14.86"/>
  </r>
  <r>
    <x v="6"/>
    <n v="302001"/>
    <n v="97.09"/>
    <x v="1"/>
    <n v="15.75"/>
  </r>
  <r>
    <x v="6"/>
    <n v="226001"/>
    <n v="83.47"/>
    <x v="1"/>
    <n v="29.67"/>
  </r>
  <r>
    <x v="6"/>
    <n v="800008"/>
    <n v="68.52"/>
    <x v="1"/>
    <n v="16.75"/>
  </r>
  <r>
    <x v="6"/>
    <n v="641001"/>
    <n v="60.71"/>
    <x v="1"/>
    <n v="19"/>
  </r>
  <r>
    <x v="6"/>
    <n v="160017"/>
    <n v="44.19"/>
    <x v="1"/>
    <n v="13.83"/>
  </r>
  <r>
    <x v="6"/>
    <n v="122001"/>
    <n v="34.369999999999997"/>
    <x v="1"/>
    <n v="27.26"/>
  </r>
  <r>
    <x v="6"/>
    <n v="492001"/>
    <n v="21.43"/>
    <x v="1"/>
    <n v="19.48"/>
  </r>
  <r>
    <x v="7"/>
    <n v="400001"/>
    <n v="333.45"/>
    <x v="1"/>
    <n v="17.5"/>
  </r>
  <r>
    <x v="7"/>
    <n v="110001"/>
    <n v="274.57"/>
    <x v="1"/>
    <n v="17.82"/>
  </r>
  <r>
    <x v="7"/>
    <n v="700001"/>
    <n v="255.37"/>
    <x v="1"/>
    <n v="27.02"/>
  </r>
  <r>
    <x v="7"/>
    <n v="560001"/>
    <n v="228.7"/>
    <x v="1"/>
    <n v="19.059999999999999"/>
  </r>
  <r>
    <x v="7"/>
    <n v="600001"/>
    <n v="189.45"/>
    <x v="1"/>
    <n v="15.98"/>
  </r>
  <r>
    <x v="7"/>
    <n v="500001"/>
    <n v="170.67"/>
    <x v="1"/>
    <n v="16.61"/>
  </r>
  <r>
    <x v="7"/>
    <n v="411001"/>
    <n v="164.7"/>
    <x v="1"/>
    <n v="19.22"/>
  </r>
  <r>
    <x v="7"/>
    <n v="380001"/>
    <n v="125.02"/>
    <x v="1"/>
    <n v="23.38"/>
  </r>
  <r>
    <x v="7"/>
    <n v="302001"/>
    <n v="92.8"/>
    <x v="1"/>
    <n v="19.079999999999998"/>
  </r>
  <r>
    <x v="7"/>
    <n v="226001"/>
    <n v="79.790000000000006"/>
    <x v="1"/>
    <n v="19.64"/>
  </r>
  <r>
    <x v="7"/>
    <n v="800008"/>
    <n v="65.5"/>
    <x v="1"/>
    <n v="16.87"/>
  </r>
  <r>
    <x v="7"/>
    <n v="641001"/>
    <n v="58.03"/>
    <x v="1"/>
    <n v="30.5"/>
  </r>
  <r>
    <x v="7"/>
    <n v="160017"/>
    <n v="42.24"/>
    <x v="1"/>
    <n v="18.149999999999999"/>
  </r>
  <r>
    <x v="7"/>
    <n v="122001"/>
    <n v="32.85"/>
    <x v="1"/>
    <n v="19.2"/>
  </r>
  <r>
    <x v="7"/>
    <n v="492001"/>
    <n v="20.48"/>
    <x v="1"/>
    <n v="17.54"/>
  </r>
  <r>
    <x v="8"/>
    <n v="400001"/>
    <n v="349.97"/>
    <x v="1"/>
    <n v="18.52"/>
  </r>
  <r>
    <x v="8"/>
    <n v="110001"/>
    <n v="288.17"/>
    <x v="1"/>
    <n v="16.82"/>
  </r>
  <r>
    <x v="8"/>
    <n v="700001"/>
    <n v="268.02"/>
    <x v="1"/>
    <n v="17.89"/>
  </r>
  <r>
    <x v="8"/>
    <n v="560001"/>
    <n v="240.03"/>
    <x v="1"/>
    <n v="17.59"/>
  </r>
  <r>
    <x v="8"/>
    <n v="600001"/>
    <n v="198.83"/>
    <x v="1"/>
    <n v="15.87"/>
  </r>
  <r>
    <x v="8"/>
    <n v="500001"/>
    <n v="179.13"/>
    <x v="1"/>
    <n v="15.26"/>
  </r>
  <r>
    <x v="8"/>
    <n v="411001"/>
    <n v="172.86"/>
    <x v="1"/>
    <n v="26.49"/>
  </r>
  <r>
    <x v="8"/>
    <n v="380001"/>
    <n v="131.21"/>
    <x v="1"/>
    <n v="17.579999999999998"/>
  </r>
  <r>
    <x v="8"/>
    <n v="302001"/>
    <n v="97.4"/>
    <x v="1"/>
    <n v="15.33"/>
  </r>
  <r>
    <x v="8"/>
    <n v="226001"/>
    <n v="83.74"/>
    <x v="1"/>
    <n v="15.86"/>
  </r>
  <r>
    <x v="8"/>
    <n v="800008"/>
    <n v="68.739999999999995"/>
    <x v="1"/>
    <n v="17.25"/>
  </r>
  <r>
    <x v="8"/>
    <n v="641001"/>
    <n v="60.9"/>
    <x v="1"/>
    <n v="14.1"/>
  </r>
  <r>
    <x v="8"/>
    <n v="160017"/>
    <n v="44.33"/>
    <x v="1"/>
    <n v="23.29"/>
  </r>
  <r>
    <x v="8"/>
    <n v="122001"/>
    <n v="34.479999999999997"/>
    <x v="1"/>
    <n v="18.420000000000002"/>
  </r>
  <r>
    <x v="8"/>
    <n v="492001"/>
    <n v="45433"/>
    <x v="1"/>
    <n v="17.329999999999998"/>
  </r>
  <r>
    <x v="1"/>
    <n v="400001"/>
    <n v="286.29000000000002"/>
    <x v="2"/>
    <n v="25.45"/>
  </r>
  <r>
    <x v="1"/>
    <n v="110001"/>
    <n v="241.59"/>
    <x v="2"/>
    <n v="29.34"/>
  </r>
  <r>
    <x v="1"/>
    <n v="700001"/>
    <n v="222.19"/>
    <x v="2"/>
    <n v="27.85"/>
  </r>
  <r>
    <x v="1"/>
    <n v="560001"/>
    <n v="195.41"/>
    <x v="2"/>
    <n v="33.97"/>
  </r>
  <r>
    <x v="1"/>
    <n v="600001"/>
    <n v="166.78"/>
    <x v="2"/>
    <n v="31.44"/>
  </r>
  <r>
    <x v="1"/>
    <n v="500001"/>
    <n v="148.68"/>
    <x v="2"/>
    <n v="30.93"/>
  </r>
  <r>
    <x v="1"/>
    <n v="411001"/>
    <n v="141.30000000000001"/>
    <x v="2"/>
    <n v="34.31"/>
  </r>
  <r>
    <x v="1"/>
    <n v="380001"/>
    <n v="110.08"/>
    <x v="2"/>
    <n v="30.45"/>
  </r>
  <r>
    <x v="1"/>
    <n v="302001"/>
    <n v="79.05"/>
    <x v="2"/>
    <n v="18.47"/>
  </r>
  <r>
    <x v="1"/>
    <n v="226001"/>
    <n v="67.599999999999994"/>
    <x v="2"/>
    <n v="32.71"/>
  </r>
  <r>
    <x v="1"/>
    <n v="800008"/>
    <n v="55.78"/>
    <x v="2"/>
    <n v="20.170000000000002"/>
  </r>
  <r>
    <x v="1"/>
    <n v="641001"/>
    <n v="50.24"/>
    <x v="2"/>
    <n v="30.53"/>
  </r>
  <r>
    <x v="1"/>
    <n v="160017"/>
    <n v="36.57"/>
    <x v="2"/>
    <n v="32.97"/>
  </r>
  <r>
    <x v="1"/>
    <n v="122001"/>
    <n v="27.89"/>
    <x v="2"/>
    <n v="27.41"/>
  </r>
  <r>
    <x v="1"/>
    <n v="492001"/>
    <n v="17.55"/>
    <x v="2"/>
    <n v="20.309999999999999"/>
  </r>
  <r>
    <x v="2"/>
    <n v="400001"/>
    <n v="328.6"/>
    <x v="2"/>
    <n v="27.42"/>
  </r>
  <r>
    <x v="2"/>
    <n v="110001"/>
    <n v="277.3"/>
    <x v="2"/>
    <n v="30.36"/>
  </r>
  <r>
    <x v="2"/>
    <n v="700001"/>
    <n v="255.04"/>
    <x v="2"/>
    <n v="31.02"/>
  </r>
  <r>
    <x v="2"/>
    <n v="560001"/>
    <n v="224.3"/>
    <x v="2"/>
    <n v="30.34"/>
  </r>
  <r>
    <x v="2"/>
    <n v="600001"/>
    <n v="191.44"/>
    <x v="2"/>
    <n v="21.66"/>
  </r>
  <r>
    <x v="2"/>
    <n v="500001"/>
    <n v="170.66"/>
    <x v="2"/>
    <n v="23.47"/>
  </r>
  <r>
    <x v="2"/>
    <n v="411001"/>
    <n v="162.18"/>
    <x v="2"/>
    <n v="32.57"/>
  </r>
  <r>
    <x v="2"/>
    <n v="380001"/>
    <n v="126.35"/>
    <x v="2"/>
    <n v="27.25"/>
  </r>
  <r>
    <x v="2"/>
    <n v="302001"/>
    <n v="90.74"/>
    <x v="2"/>
    <n v="31.9"/>
  </r>
  <r>
    <x v="2"/>
    <n v="226001"/>
    <n v="77.59"/>
    <x v="2"/>
    <n v="17.329999999999998"/>
  </r>
  <r>
    <x v="2"/>
    <n v="800008"/>
    <n v="64.02"/>
    <x v="2"/>
    <n v="31.64"/>
  </r>
  <r>
    <x v="2"/>
    <n v="641001"/>
    <n v="57.66"/>
    <x v="2"/>
    <n v="29.09"/>
  </r>
  <r>
    <x v="2"/>
    <n v="160017"/>
    <n v="41.98"/>
    <x v="2"/>
    <n v="29.39"/>
  </r>
  <r>
    <x v="2"/>
    <n v="122001"/>
    <n v="32.01"/>
    <x v="2"/>
    <n v="19.87"/>
  </r>
  <r>
    <x v="2"/>
    <n v="492001"/>
    <n v="20.14"/>
    <x v="2"/>
    <n v="26.89"/>
  </r>
  <r>
    <x v="3"/>
    <n v="400001"/>
    <n v="305.81"/>
    <x v="2"/>
    <n v="32.14"/>
  </r>
  <r>
    <x v="3"/>
    <n v="110001"/>
    <n v="258.07"/>
    <x v="2"/>
    <n v="31.97"/>
  </r>
  <r>
    <x v="3"/>
    <n v="700001"/>
    <n v="237.35"/>
    <x v="2"/>
    <n v="19.64"/>
  </r>
  <r>
    <x v="3"/>
    <n v="560001"/>
    <n v="208.74"/>
    <x v="2"/>
    <n v="28.13"/>
  </r>
  <r>
    <x v="3"/>
    <n v="600001"/>
    <n v="178.16"/>
    <x v="2"/>
    <n v="24.17"/>
  </r>
  <r>
    <x v="3"/>
    <n v="500001"/>
    <n v="158.83000000000001"/>
    <x v="2"/>
    <n v="31.95"/>
  </r>
  <r>
    <x v="3"/>
    <n v="411001"/>
    <n v="150.93"/>
    <x v="2"/>
    <n v="28.19"/>
  </r>
  <r>
    <x v="3"/>
    <n v="380001"/>
    <n v="117.59"/>
    <x v="2"/>
    <n v="20.420000000000002"/>
  </r>
  <r>
    <x v="3"/>
    <n v="302001"/>
    <n v="84.44"/>
    <x v="2"/>
    <n v="26.67"/>
  </r>
  <r>
    <x v="3"/>
    <n v="226001"/>
    <n v="72.209999999999994"/>
    <x v="2"/>
    <n v="24.99"/>
  </r>
  <r>
    <x v="3"/>
    <n v="800008"/>
    <n v="59.58"/>
    <x v="2"/>
    <n v="25.96"/>
  </r>
  <r>
    <x v="3"/>
    <n v="641001"/>
    <n v="53.67"/>
    <x v="2"/>
    <n v="18.309999999999999"/>
  </r>
  <r>
    <x v="3"/>
    <n v="160017"/>
    <n v="39.07"/>
    <x v="2"/>
    <n v="26"/>
  </r>
  <r>
    <x v="3"/>
    <n v="122001"/>
    <n v="29.79"/>
    <x v="2"/>
    <n v="31"/>
  </r>
  <r>
    <x v="3"/>
    <n v="492001"/>
    <n v="18.739999999999998"/>
    <x v="2"/>
    <n v="25.32"/>
  </r>
  <r>
    <x v="4"/>
    <n v="400001"/>
    <n v="324.26"/>
    <x v="2"/>
    <n v="28.26"/>
  </r>
  <r>
    <x v="4"/>
    <n v="110001"/>
    <n v="273.63"/>
    <x v="2"/>
    <n v="30.41"/>
  </r>
  <r>
    <x v="4"/>
    <n v="700001"/>
    <n v="251.67"/>
    <x v="2"/>
    <n v="27"/>
  </r>
  <r>
    <x v="4"/>
    <n v="560001"/>
    <n v="221.33"/>
    <x v="2"/>
    <n v="26.36"/>
  </r>
  <r>
    <x v="4"/>
    <n v="600001"/>
    <n v="188.91"/>
    <x v="2"/>
    <n v="32.229999999999997"/>
  </r>
  <r>
    <x v="4"/>
    <n v="500001"/>
    <n v="168.41"/>
    <x v="2"/>
    <n v="29.48"/>
  </r>
  <r>
    <x v="4"/>
    <n v="411001"/>
    <n v="160.04"/>
    <x v="2"/>
    <n v="19.73"/>
  </r>
  <r>
    <x v="4"/>
    <n v="380001"/>
    <n v="124.68"/>
    <x v="2"/>
    <n v="28.14"/>
  </r>
  <r>
    <x v="4"/>
    <n v="302001"/>
    <n v="89.54"/>
    <x v="2"/>
    <n v="30.37"/>
  </r>
  <r>
    <x v="4"/>
    <n v="226001"/>
    <n v="76.569999999999993"/>
    <x v="2"/>
    <n v="27.86"/>
  </r>
  <r>
    <x v="4"/>
    <n v="800008"/>
    <n v="63.18"/>
    <x v="2"/>
    <n v="28.65"/>
  </r>
  <r>
    <x v="4"/>
    <n v="641001"/>
    <n v="56.9"/>
    <x v="2"/>
    <n v="28.8"/>
  </r>
  <r>
    <x v="4"/>
    <n v="160017"/>
    <n v="41.42"/>
    <x v="2"/>
    <n v="17.34"/>
  </r>
  <r>
    <x v="4"/>
    <n v="122001"/>
    <n v="31.59"/>
    <x v="2"/>
    <n v="25.59"/>
  </r>
  <r>
    <x v="4"/>
    <n v="492001"/>
    <n v="19.87"/>
    <x v="2"/>
    <n v="23.98"/>
  </r>
  <r>
    <x v="5"/>
    <n v="400001"/>
    <n v="308"/>
    <x v="2"/>
    <n v="25.79"/>
  </r>
  <r>
    <x v="5"/>
    <n v="110001"/>
    <n v="253.61"/>
    <x v="2"/>
    <n v="29.72"/>
  </r>
  <r>
    <x v="5"/>
    <n v="700001"/>
    <n v="235.88"/>
    <x v="2"/>
    <n v="28.19"/>
  </r>
  <r>
    <x v="5"/>
    <n v="560001"/>
    <n v="211.24"/>
    <x v="2"/>
    <n v="34.450000000000003"/>
  </r>
  <r>
    <x v="5"/>
    <n v="600001"/>
    <n v="174.99"/>
    <x v="2"/>
    <n v="31.83"/>
  </r>
  <r>
    <x v="5"/>
    <n v="500001"/>
    <n v="157.63999999999999"/>
    <x v="2"/>
    <n v="31.38"/>
  </r>
  <r>
    <x v="5"/>
    <n v="411001"/>
    <n v="152.13"/>
    <x v="2"/>
    <n v="34.69"/>
  </r>
  <r>
    <x v="5"/>
    <n v="380001"/>
    <n v="115.47"/>
    <x v="2"/>
    <n v="30.83"/>
  </r>
  <r>
    <x v="5"/>
    <n v="302001"/>
    <n v="85.72"/>
    <x v="2"/>
    <n v="18.84"/>
  </r>
  <r>
    <x v="5"/>
    <n v="226001"/>
    <n v="73.7"/>
    <x v="2"/>
    <n v="33.049999999999997"/>
  </r>
  <r>
    <x v="5"/>
    <n v="800008"/>
    <n v="60.5"/>
    <x v="2"/>
    <n v="20.51"/>
  </r>
  <r>
    <x v="5"/>
    <n v="641001"/>
    <n v="53.6"/>
    <x v="2"/>
    <n v="30.84"/>
  </r>
  <r>
    <x v="5"/>
    <n v="160017"/>
    <n v="39.020000000000003"/>
    <x v="2"/>
    <n v="33.35"/>
  </r>
  <r>
    <x v="5"/>
    <n v="122001"/>
    <n v="30.35"/>
    <x v="2"/>
    <n v="27.73"/>
  </r>
  <r>
    <x v="5"/>
    <n v="492001"/>
    <n v="18.920000000000002"/>
    <x v="2"/>
    <n v="20.64"/>
  </r>
  <r>
    <x v="6"/>
    <n v="400001"/>
    <n v="348.85"/>
    <x v="2"/>
    <n v="27.91"/>
  </r>
  <r>
    <x v="6"/>
    <n v="110001"/>
    <n v="287.25"/>
    <x v="2"/>
    <n v="31"/>
  </r>
  <r>
    <x v="6"/>
    <n v="700001"/>
    <n v="267.16000000000003"/>
    <x v="2"/>
    <n v="31.46"/>
  </r>
  <r>
    <x v="6"/>
    <n v="560001"/>
    <n v="239.26"/>
    <x v="2"/>
    <n v="31"/>
  </r>
  <r>
    <x v="6"/>
    <n v="600001"/>
    <n v="198.2"/>
    <x v="2"/>
    <n v="22.28"/>
  </r>
  <r>
    <x v="6"/>
    <n v="500001"/>
    <n v="178.56"/>
    <x v="2"/>
    <n v="23.92"/>
  </r>
  <r>
    <x v="6"/>
    <n v="411001"/>
    <n v="172.31"/>
    <x v="2"/>
    <n v="33.14"/>
  </r>
  <r>
    <x v="6"/>
    <n v="380001"/>
    <n v="130.79"/>
    <x v="2"/>
    <n v="27.73"/>
  </r>
  <r>
    <x v="6"/>
    <n v="302001"/>
    <n v="97.09"/>
    <x v="2"/>
    <n v="32.479999999999997"/>
  </r>
  <r>
    <x v="6"/>
    <n v="226001"/>
    <n v="83.47"/>
    <x v="2"/>
    <n v="17.899999999999999"/>
  </r>
  <r>
    <x v="6"/>
    <n v="800008"/>
    <n v="68.52"/>
    <x v="2"/>
    <n v="32.24"/>
  </r>
  <r>
    <x v="6"/>
    <n v="641001"/>
    <n v="60.71"/>
    <x v="2"/>
    <n v="29.72"/>
  </r>
  <r>
    <x v="6"/>
    <n v="160017"/>
    <n v="44.19"/>
    <x v="2"/>
    <n v="29.83"/>
  </r>
  <r>
    <x v="6"/>
    <n v="122001"/>
    <n v="34.369999999999997"/>
    <x v="2"/>
    <n v="20.51"/>
  </r>
  <r>
    <x v="6"/>
    <n v="492001"/>
    <n v="21.43"/>
    <x v="2"/>
    <n v="27.41"/>
  </r>
  <r>
    <x v="7"/>
    <n v="400001"/>
    <n v="333.45"/>
    <x v="2"/>
    <n v="32.630000000000003"/>
  </r>
  <r>
    <x v="7"/>
    <n v="110001"/>
    <n v="274.57"/>
    <x v="2"/>
    <n v="32.43"/>
  </r>
  <r>
    <x v="7"/>
    <n v="700001"/>
    <n v="255.37"/>
    <x v="2"/>
    <n v="20.010000000000002"/>
  </r>
  <r>
    <x v="7"/>
    <n v="560001"/>
    <n v="228.7"/>
    <x v="2"/>
    <n v="28.48"/>
  </r>
  <r>
    <x v="7"/>
    <n v="600001"/>
    <n v="189.45"/>
    <x v="2"/>
    <n v="24.5"/>
  </r>
  <r>
    <x v="7"/>
    <n v="500001"/>
    <n v="170.67"/>
    <x v="2"/>
    <n v="32.33"/>
  </r>
  <r>
    <x v="7"/>
    <n v="411001"/>
    <n v="164.7"/>
    <x v="2"/>
    <n v="28.62"/>
  </r>
  <r>
    <x v="7"/>
    <n v="380001"/>
    <n v="125.02"/>
    <x v="2"/>
    <n v="20.76"/>
  </r>
  <r>
    <x v="7"/>
    <n v="302001"/>
    <n v="92.8"/>
    <x v="2"/>
    <n v="27.06"/>
  </r>
  <r>
    <x v="7"/>
    <n v="226001"/>
    <n v="79.790000000000006"/>
    <x v="2"/>
    <n v="25.32"/>
  </r>
  <r>
    <x v="7"/>
    <n v="800008"/>
    <n v="65.5"/>
    <x v="2"/>
    <n v="26.26"/>
  </r>
  <r>
    <x v="7"/>
    <n v="641001"/>
    <n v="58.03"/>
    <x v="2"/>
    <n v="18.68"/>
  </r>
  <r>
    <x v="7"/>
    <n v="160017"/>
    <n v="42.24"/>
    <x v="2"/>
    <n v="26.35"/>
  </r>
  <r>
    <x v="7"/>
    <n v="122001"/>
    <n v="32.85"/>
    <x v="2"/>
    <n v="31.41"/>
  </r>
  <r>
    <x v="7"/>
    <n v="492001"/>
    <n v="20.48"/>
    <x v="2"/>
    <n v="25.61"/>
  </r>
  <r>
    <x v="8"/>
    <n v="400001"/>
    <n v="349.97"/>
    <x v="2"/>
    <n v="28.82"/>
  </r>
  <r>
    <x v="8"/>
    <n v="110001"/>
    <n v="288.17"/>
    <x v="2"/>
    <n v="31.02"/>
  </r>
  <r>
    <x v="8"/>
    <n v="700001"/>
    <n v="268.02"/>
    <x v="2"/>
    <n v="27.51"/>
  </r>
  <r>
    <x v="8"/>
    <n v="560001"/>
    <n v="240.03"/>
    <x v="2"/>
    <n v="26.86"/>
  </r>
  <r>
    <x v="8"/>
    <n v="600001"/>
    <n v="198.83"/>
    <x v="2"/>
    <n v="32.840000000000003"/>
  </r>
  <r>
    <x v="8"/>
    <n v="500001"/>
    <n v="179.13"/>
    <x v="2"/>
    <n v="29.95"/>
  </r>
  <r>
    <x v="8"/>
    <n v="411001"/>
    <n v="172.86"/>
    <x v="2"/>
    <n v="20.34"/>
  </r>
  <r>
    <x v="8"/>
    <n v="380001"/>
    <n v="131.21"/>
    <x v="2"/>
    <n v="28.71"/>
  </r>
  <r>
    <x v="8"/>
    <n v="302001"/>
    <n v="97.4"/>
    <x v="2"/>
    <n v="30.93"/>
  </r>
  <r>
    <x v="8"/>
    <n v="226001"/>
    <n v="83.74"/>
    <x v="2"/>
    <n v="28.36"/>
  </r>
  <r>
    <x v="8"/>
    <n v="800008"/>
    <n v="68.739999999999995"/>
    <x v="2"/>
    <n v="29.16"/>
  </r>
  <r>
    <x v="8"/>
    <n v="641001"/>
    <n v="60.9"/>
    <x v="2"/>
    <n v="29.26"/>
  </r>
  <r>
    <x v="8"/>
    <n v="160017"/>
    <n v="44.33"/>
    <x v="2"/>
    <n v="17.809999999999999"/>
  </r>
  <r>
    <x v="8"/>
    <n v="122001"/>
    <n v="34.479999999999997"/>
    <x v="2"/>
    <n v="26.09"/>
  </r>
  <r>
    <x v="8"/>
    <n v="492001"/>
    <n v="45433"/>
    <x v="2"/>
    <n v="24.4"/>
  </r>
  <r>
    <x v="1"/>
    <n v="400001"/>
    <n v="286.29000000000002"/>
    <x v="3"/>
    <n v="33.96"/>
  </r>
  <r>
    <x v="1"/>
    <n v="110001"/>
    <n v="241.59"/>
    <x v="3"/>
    <n v="35.770000000000003"/>
  </r>
  <r>
    <x v="1"/>
    <n v="700001"/>
    <n v="222.19"/>
    <x v="3"/>
    <n v="38.08"/>
  </r>
  <r>
    <x v="1"/>
    <n v="560001"/>
    <n v="195.41"/>
    <x v="3"/>
    <n v="33.01"/>
  </r>
  <r>
    <x v="1"/>
    <n v="600001"/>
    <n v="166.78"/>
    <x v="3"/>
    <n v="35.89"/>
  </r>
  <r>
    <x v="1"/>
    <n v="500001"/>
    <n v="148.68"/>
    <x v="3"/>
    <n v="34.049999999999997"/>
  </r>
  <r>
    <x v="1"/>
    <n v="411001"/>
    <n v="141.30000000000001"/>
    <x v="3"/>
    <n v="31.34"/>
  </r>
  <r>
    <x v="1"/>
    <n v="380001"/>
    <n v="110.08"/>
    <x v="3"/>
    <n v="32.08"/>
  </r>
  <r>
    <x v="1"/>
    <n v="302001"/>
    <n v="79.05"/>
    <x v="3"/>
    <n v="34.92"/>
  </r>
  <r>
    <x v="1"/>
    <n v="226001"/>
    <n v="67.599999999999994"/>
    <x v="3"/>
    <n v="31.28"/>
  </r>
  <r>
    <x v="1"/>
    <n v="800008"/>
    <n v="55.78"/>
    <x v="3"/>
    <n v="34.18"/>
  </r>
  <r>
    <x v="1"/>
    <n v="641001"/>
    <n v="50.24"/>
    <x v="3"/>
    <n v="36.64"/>
  </r>
  <r>
    <x v="1"/>
    <n v="160017"/>
    <n v="36.57"/>
    <x v="3"/>
    <n v="32.49"/>
  </r>
  <r>
    <x v="1"/>
    <n v="122001"/>
    <n v="27.89"/>
    <x v="3"/>
    <n v="35.33"/>
  </r>
  <r>
    <x v="1"/>
    <n v="492001"/>
    <n v="17.55"/>
    <x v="3"/>
    <n v="36.4"/>
  </r>
  <r>
    <x v="2"/>
    <n v="400001"/>
    <n v="328.6"/>
    <x v="3"/>
    <n v="36.83"/>
  </r>
  <r>
    <x v="2"/>
    <n v="110001"/>
    <n v="277.3"/>
    <x v="3"/>
    <n v="34.01"/>
  </r>
  <r>
    <x v="2"/>
    <n v="700001"/>
    <n v="255.04"/>
    <x v="3"/>
    <n v="36.01"/>
  </r>
  <r>
    <x v="2"/>
    <n v="560001"/>
    <n v="224.3"/>
    <x v="3"/>
    <n v="32.01"/>
  </r>
  <r>
    <x v="2"/>
    <n v="600001"/>
    <n v="191.44"/>
    <x v="3"/>
    <n v="31.77"/>
  </r>
  <r>
    <x v="2"/>
    <n v="500001"/>
    <n v="170.66"/>
    <x v="3"/>
    <n v="38.65"/>
  </r>
  <r>
    <x v="2"/>
    <n v="411001"/>
    <n v="162.18"/>
    <x v="3"/>
    <n v="33.9"/>
  </r>
  <r>
    <x v="2"/>
    <n v="380001"/>
    <n v="126.35"/>
    <x v="3"/>
    <n v="39.9"/>
  </r>
  <r>
    <x v="2"/>
    <n v="302001"/>
    <n v="90.74"/>
    <x v="3"/>
    <n v="33.520000000000003"/>
  </r>
  <r>
    <x v="2"/>
    <n v="226001"/>
    <n v="77.59"/>
    <x v="3"/>
    <n v="36.25"/>
  </r>
  <r>
    <x v="2"/>
    <n v="800008"/>
    <n v="64.02"/>
    <x v="3"/>
    <n v="31.56"/>
  </r>
  <r>
    <x v="2"/>
    <n v="641001"/>
    <n v="57.66"/>
    <x v="3"/>
    <n v="33.119999999999997"/>
  </r>
  <r>
    <x v="2"/>
    <n v="160017"/>
    <n v="41.98"/>
    <x v="3"/>
    <n v="35.369999999999997"/>
  </r>
  <r>
    <x v="2"/>
    <n v="122001"/>
    <n v="32.01"/>
    <x v="3"/>
    <n v="33.47"/>
  </r>
  <r>
    <x v="2"/>
    <n v="492001"/>
    <n v="20.14"/>
    <x v="3"/>
    <n v="35.36"/>
  </r>
  <r>
    <x v="3"/>
    <n v="400001"/>
    <n v="305.81"/>
    <x v="3"/>
    <n v="30.23"/>
  </r>
  <r>
    <x v="3"/>
    <n v="110001"/>
    <n v="258.07"/>
    <x v="3"/>
    <n v="33.159999999999997"/>
  </r>
  <r>
    <x v="3"/>
    <n v="700001"/>
    <n v="237.35"/>
    <x v="3"/>
    <n v="35.97"/>
  </r>
  <r>
    <x v="3"/>
    <n v="560001"/>
    <n v="208.74"/>
    <x v="3"/>
    <n v="33.78"/>
  </r>
  <r>
    <x v="3"/>
    <n v="600001"/>
    <n v="178.16"/>
    <x v="3"/>
    <n v="39.75"/>
  </r>
  <r>
    <x v="3"/>
    <n v="500001"/>
    <n v="158.83000000000001"/>
    <x v="3"/>
    <n v="32.130000000000003"/>
  </r>
  <r>
    <x v="3"/>
    <n v="411001"/>
    <n v="150.93"/>
    <x v="3"/>
    <n v="31.64"/>
  </r>
  <r>
    <x v="3"/>
    <n v="380001"/>
    <n v="117.59"/>
    <x v="3"/>
    <n v="37.880000000000003"/>
  </r>
  <r>
    <x v="3"/>
    <n v="302001"/>
    <n v="84.44"/>
    <x v="3"/>
    <n v="36.97"/>
  </r>
  <r>
    <x v="3"/>
    <n v="226001"/>
    <n v="72.209999999999994"/>
    <x v="3"/>
    <n v="37.79"/>
  </r>
  <r>
    <x v="3"/>
    <n v="800008"/>
    <n v="59.58"/>
    <x v="3"/>
    <n v="39.39"/>
  </r>
  <r>
    <x v="3"/>
    <n v="641001"/>
    <n v="53.67"/>
    <x v="3"/>
    <n v="32.85"/>
  </r>
  <r>
    <x v="3"/>
    <n v="160017"/>
    <n v="39.07"/>
    <x v="3"/>
    <n v="35.119999999999997"/>
  </r>
  <r>
    <x v="3"/>
    <n v="122001"/>
    <n v="29.79"/>
    <x v="3"/>
    <n v="33.909999999999997"/>
  </r>
  <r>
    <x v="3"/>
    <n v="492001"/>
    <n v="18.739999999999998"/>
    <x v="3"/>
    <n v="39.01"/>
  </r>
  <r>
    <x v="4"/>
    <n v="400001"/>
    <n v="324.26"/>
    <x v="3"/>
    <n v="32.22"/>
  </r>
  <r>
    <x v="4"/>
    <n v="110001"/>
    <n v="273.63"/>
    <x v="3"/>
    <n v="35.81"/>
  </r>
  <r>
    <x v="4"/>
    <n v="700001"/>
    <n v="251.67"/>
    <x v="3"/>
    <n v="38.01"/>
  </r>
  <r>
    <x v="4"/>
    <n v="560001"/>
    <n v="221.33"/>
    <x v="3"/>
    <n v="35.26"/>
  </r>
  <r>
    <x v="4"/>
    <n v="600001"/>
    <n v="188.91"/>
    <x v="3"/>
    <n v="33.15"/>
  </r>
  <r>
    <x v="4"/>
    <n v="500001"/>
    <n v="168.41"/>
    <x v="3"/>
    <n v="36.01"/>
  </r>
  <r>
    <x v="4"/>
    <n v="411001"/>
    <n v="160.04"/>
    <x v="3"/>
    <n v="37.08"/>
  </r>
  <r>
    <x v="4"/>
    <n v="380001"/>
    <n v="124.68"/>
    <x v="3"/>
    <n v="35.130000000000003"/>
  </r>
  <r>
    <x v="4"/>
    <n v="302001"/>
    <n v="89.54"/>
    <x v="3"/>
    <n v="33.229999999999997"/>
  </r>
  <r>
    <x v="4"/>
    <n v="226001"/>
    <n v="76.569999999999993"/>
    <x v="3"/>
    <n v="37.19"/>
  </r>
  <r>
    <x v="4"/>
    <n v="800008"/>
    <n v="63.18"/>
    <x v="3"/>
    <n v="35.35"/>
  </r>
  <r>
    <x v="4"/>
    <n v="641001"/>
    <n v="56.9"/>
    <x v="3"/>
    <n v="37.29"/>
  </r>
  <r>
    <x v="4"/>
    <n v="160017"/>
    <n v="41.42"/>
    <x v="3"/>
    <n v="40.369999999999997"/>
  </r>
  <r>
    <x v="4"/>
    <n v="122001"/>
    <n v="31.59"/>
    <x v="3"/>
    <n v="36.74"/>
  </r>
  <r>
    <x v="4"/>
    <n v="492001"/>
    <n v="19.87"/>
    <x v="3"/>
    <n v="37.270000000000003"/>
  </r>
  <r>
    <x v="5"/>
    <n v="400001"/>
    <n v="308"/>
    <x v="3"/>
    <n v="34.409999999999997"/>
  </r>
  <r>
    <x v="5"/>
    <n v="110001"/>
    <n v="253.61"/>
    <x v="3"/>
    <n v="36.229999999999997"/>
  </r>
  <r>
    <x v="5"/>
    <n v="700001"/>
    <n v="235.88"/>
    <x v="3"/>
    <n v="38.549999999999997"/>
  </r>
  <r>
    <x v="5"/>
    <n v="560001"/>
    <n v="211.24"/>
    <x v="3"/>
    <n v="33.479999999999997"/>
  </r>
  <r>
    <x v="5"/>
    <n v="600001"/>
    <n v="174.99"/>
    <x v="3"/>
    <n v="36.33"/>
  </r>
  <r>
    <x v="5"/>
    <n v="500001"/>
    <n v="157.63999999999999"/>
    <x v="3"/>
    <n v="34.549999999999997"/>
  </r>
  <r>
    <x v="5"/>
    <n v="411001"/>
    <n v="152.13"/>
    <x v="3"/>
    <n v="31.69"/>
  </r>
  <r>
    <x v="5"/>
    <n v="380001"/>
    <n v="115.47"/>
    <x v="3"/>
    <n v="32.479999999999997"/>
  </r>
  <r>
    <x v="5"/>
    <n v="302001"/>
    <n v="85.72"/>
    <x v="3"/>
    <n v="35.619999999999997"/>
  </r>
  <r>
    <x v="5"/>
    <n v="226001"/>
    <n v="73.7"/>
    <x v="3"/>
    <n v="31.61"/>
  </r>
  <r>
    <x v="5"/>
    <n v="800008"/>
    <n v="60.5"/>
    <x v="3"/>
    <n v="34.75"/>
  </r>
  <r>
    <x v="5"/>
    <n v="641001"/>
    <n v="53.6"/>
    <x v="3"/>
    <n v="37.01"/>
  </r>
  <r>
    <x v="5"/>
    <n v="160017"/>
    <n v="39.020000000000003"/>
    <x v="3"/>
    <n v="32.86"/>
  </r>
  <r>
    <x v="5"/>
    <n v="122001"/>
    <n v="30.35"/>
    <x v="3"/>
    <n v="35.74"/>
  </r>
  <r>
    <x v="5"/>
    <n v="492001"/>
    <n v="18.920000000000002"/>
    <x v="3"/>
    <n v="37"/>
  </r>
  <r>
    <x v="6"/>
    <n v="400001"/>
    <n v="348.85"/>
    <x v="3"/>
    <n v="37.49"/>
  </r>
  <r>
    <x v="6"/>
    <n v="110001"/>
    <n v="287.25"/>
    <x v="3"/>
    <n v="34.72"/>
  </r>
  <r>
    <x v="6"/>
    <n v="700001"/>
    <n v="267.16000000000003"/>
    <x v="3"/>
    <n v="36.53"/>
  </r>
  <r>
    <x v="6"/>
    <n v="560001"/>
    <n v="239.26"/>
    <x v="3"/>
    <n v="32.700000000000003"/>
  </r>
  <r>
    <x v="6"/>
    <n v="600001"/>
    <n v="198.2"/>
    <x v="3"/>
    <n v="32.68"/>
  </r>
  <r>
    <x v="6"/>
    <n v="500001"/>
    <n v="178.56"/>
    <x v="3"/>
    <n v="39.39"/>
  </r>
  <r>
    <x v="6"/>
    <n v="411001"/>
    <n v="172.31"/>
    <x v="3"/>
    <n v="34.49"/>
  </r>
  <r>
    <x v="6"/>
    <n v="380001"/>
    <n v="130.79"/>
    <x v="3"/>
    <n v="40.6"/>
  </r>
  <r>
    <x v="6"/>
    <n v="302001"/>
    <n v="97.09"/>
    <x v="3"/>
    <n v="34.130000000000003"/>
  </r>
  <r>
    <x v="6"/>
    <n v="226001"/>
    <n v="83.47"/>
    <x v="3"/>
    <n v="37.450000000000003"/>
  </r>
  <r>
    <x v="6"/>
    <n v="800008"/>
    <n v="68.52"/>
    <x v="3"/>
    <n v="32.159999999999997"/>
  </r>
  <r>
    <x v="6"/>
    <n v="641001"/>
    <n v="60.71"/>
    <x v="3"/>
    <n v="33.83"/>
  </r>
  <r>
    <x v="6"/>
    <n v="160017"/>
    <n v="44.19"/>
    <x v="3"/>
    <n v="35.9"/>
  </r>
  <r>
    <x v="6"/>
    <n v="122001"/>
    <n v="34.369999999999997"/>
    <x v="3"/>
    <n v="34.54"/>
  </r>
  <r>
    <x v="6"/>
    <n v="492001"/>
    <n v="21.43"/>
    <x v="3"/>
    <n v="36.04"/>
  </r>
  <r>
    <x v="7"/>
    <n v="400001"/>
    <n v="333.45"/>
    <x v="3"/>
    <n v="30.69"/>
  </r>
  <r>
    <x v="7"/>
    <n v="110001"/>
    <n v="274.57"/>
    <x v="3"/>
    <n v="33.630000000000003"/>
  </r>
  <r>
    <x v="7"/>
    <n v="700001"/>
    <n v="255.37"/>
    <x v="3"/>
    <n v="36.64"/>
  </r>
  <r>
    <x v="7"/>
    <n v="560001"/>
    <n v="228.7"/>
    <x v="3"/>
    <n v="34.200000000000003"/>
  </r>
  <r>
    <x v="7"/>
    <n v="600001"/>
    <n v="189.45"/>
    <x v="3"/>
    <n v="40.299999999999997"/>
  </r>
  <r>
    <x v="7"/>
    <n v="500001"/>
    <n v="170.67"/>
    <x v="3"/>
    <n v="32.520000000000003"/>
  </r>
  <r>
    <x v="7"/>
    <n v="411001"/>
    <n v="164.7"/>
    <x v="3"/>
    <n v="32.119999999999997"/>
  </r>
  <r>
    <x v="7"/>
    <n v="380001"/>
    <n v="125.02"/>
    <x v="3"/>
    <n v="38.5"/>
  </r>
  <r>
    <x v="7"/>
    <n v="302001"/>
    <n v="92.8"/>
    <x v="3"/>
    <n v="37.51"/>
  </r>
  <r>
    <x v="7"/>
    <n v="226001"/>
    <n v="79.790000000000006"/>
    <x v="3"/>
    <n v="38.28"/>
  </r>
  <r>
    <x v="7"/>
    <n v="800008"/>
    <n v="65.5"/>
    <x v="3"/>
    <n v="39.85"/>
  </r>
  <r>
    <x v="7"/>
    <n v="641001"/>
    <n v="58.03"/>
    <x v="3"/>
    <n v="33.520000000000003"/>
  </r>
  <r>
    <x v="7"/>
    <n v="160017"/>
    <n v="42.24"/>
    <x v="3"/>
    <n v="35.590000000000003"/>
  </r>
  <r>
    <x v="7"/>
    <n v="122001"/>
    <n v="32.85"/>
    <x v="3"/>
    <n v="34.36"/>
  </r>
  <r>
    <x v="7"/>
    <n v="492001"/>
    <n v="20.48"/>
    <x v="3"/>
    <n v="39.46"/>
  </r>
  <r>
    <x v="8"/>
    <n v="400001"/>
    <n v="349.97"/>
    <x v="3"/>
    <n v="32.86"/>
  </r>
  <r>
    <x v="8"/>
    <n v="110001"/>
    <n v="288.17"/>
    <x v="3"/>
    <n v="36.53"/>
  </r>
  <r>
    <x v="8"/>
    <n v="700001"/>
    <n v="268.02"/>
    <x v="3"/>
    <n v="38.729999999999997"/>
  </r>
  <r>
    <x v="8"/>
    <n v="560001"/>
    <n v="240.03"/>
    <x v="3"/>
    <n v="35.93"/>
  </r>
  <r>
    <x v="8"/>
    <n v="600001"/>
    <n v="198.83"/>
    <x v="3"/>
    <n v="33.770000000000003"/>
  </r>
  <r>
    <x v="8"/>
    <n v="500001"/>
    <n v="179.13"/>
    <x v="3"/>
    <n v="36.590000000000003"/>
  </r>
  <r>
    <x v="8"/>
    <n v="411001"/>
    <n v="172.86"/>
    <x v="3"/>
    <n v="38.229999999999997"/>
  </r>
  <r>
    <x v="8"/>
    <n v="380001"/>
    <n v="131.21"/>
    <x v="3"/>
    <n v="35.840000000000003"/>
  </r>
  <r>
    <x v="8"/>
    <n v="302001"/>
    <n v="97.4"/>
    <x v="3"/>
    <n v="33.85"/>
  </r>
  <r>
    <x v="8"/>
    <n v="226001"/>
    <n v="83.74"/>
    <x v="3"/>
    <n v="37.85"/>
  </r>
  <r>
    <x v="8"/>
    <n v="800008"/>
    <n v="68.739999999999995"/>
    <x v="3"/>
    <n v="35.979999999999997"/>
  </r>
  <r>
    <x v="8"/>
    <n v="641001"/>
    <n v="60.9"/>
    <x v="3"/>
    <n v="37.880000000000003"/>
  </r>
  <r>
    <x v="8"/>
    <n v="160017"/>
    <n v="44.33"/>
    <x v="3"/>
    <n v="41.46"/>
  </r>
  <r>
    <x v="8"/>
    <n v="122001"/>
    <n v="34.479999999999997"/>
    <x v="3"/>
    <n v="37.46"/>
  </r>
  <r>
    <x v="8"/>
    <n v="492001"/>
    <n v="45433"/>
    <x v="3"/>
    <n v="37.92"/>
  </r>
  <r>
    <x v="1"/>
    <n v="400001"/>
    <n v="286.29000000000002"/>
    <x v="4"/>
    <n v="11.87"/>
  </r>
  <r>
    <x v="1"/>
    <n v="110001"/>
    <n v="241.59"/>
    <x v="4"/>
    <n v="10.64"/>
  </r>
  <r>
    <x v="1"/>
    <n v="700001"/>
    <n v="222.19"/>
    <x v="4"/>
    <n v="9.5299999999999994"/>
  </r>
  <r>
    <x v="1"/>
    <n v="560001"/>
    <n v="195.41"/>
    <x v="4"/>
    <n v="8.42"/>
  </r>
  <r>
    <x v="1"/>
    <n v="600001"/>
    <n v="166.78"/>
    <x v="4"/>
    <n v="7.17"/>
  </r>
  <r>
    <x v="1"/>
    <n v="500001"/>
    <n v="148.68"/>
    <x v="4"/>
    <n v="8.67"/>
  </r>
  <r>
    <x v="1"/>
    <n v="411001"/>
    <n v="141.30000000000001"/>
    <x v="4"/>
    <n v="8.76"/>
  </r>
  <r>
    <x v="1"/>
    <n v="380001"/>
    <n v="110.08"/>
    <x v="4"/>
    <n v="11.88"/>
  </r>
  <r>
    <x v="1"/>
    <n v="302001"/>
    <n v="79.05"/>
    <x v="4"/>
    <n v="12.19"/>
  </r>
  <r>
    <x v="1"/>
    <n v="226001"/>
    <n v="67.599999999999994"/>
    <x v="4"/>
    <n v="13.12"/>
  </r>
  <r>
    <x v="1"/>
    <n v="800008"/>
    <n v="55.78"/>
    <x v="4"/>
    <n v="12.14"/>
  </r>
  <r>
    <x v="1"/>
    <n v="641001"/>
    <n v="50.24"/>
    <x v="4"/>
    <n v="8.24"/>
  </r>
  <r>
    <x v="1"/>
    <n v="160017"/>
    <n v="36.57"/>
    <x v="4"/>
    <n v="8.3699999999999992"/>
  </r>
  <r>
    <x v="1"/>
    <n v="122001"/>
    <n v="27.89"/>
    <x v="4"/>
    <n v="10.220000000000001"/>
  </r>
  <r>
    <x v="1"/>
    <n v="492001"/>
    <n v="17.55"/>
    <x v="4"/>
    <n v="12.36"/>
  </r>
  <r>
    <x v="2"/>
    <n v="400001"/>
    <n v="328.6"/>
    <x v="4"/>
    <n v="11.47"/>
  </r>
  <r>
    <x v="2"/>
    <n v="110001"/>
    <n v="277.3"/>
    <x v="4"/>
    <n v="8.9"/>
  </r>
  <r>
    <x v="2"/>
    <n v="700001"/>
    <n v="255.04"/>
    <x v="4"/>
    <n v="9.77"/>
  </r>
  <r>
    <x v="2"/>
    <n v="560001"/>
    <n v="224.3"/>
    <x v="4"/>
    <n v="9.27"/>
  </r>
  <r>
    <x v="2"/>
    <n v="600001"/>
    <n v="191.44"/>
    <x v="4"/>
    <n v="9.4"/>
  </r>
  <r>
    <x v="2"/>
    <n v="500001"/>
    <n v="170.66"/>
    <x v="4"/>
    <n v="11.52"/>
  </r>
  <r>
    <x v="2"/>
    <n v="411001"/>
    <n v="162.18"/>
    <x v="4"/>
    <n v="8.39"/>
  </r>
  <r>
    <x v="2"/>
    <n v="380001"/>
    <n v="126.35"/>
    <x v="4"/>
    <n v="8.48"/>
  </r>
  <r>
    <x v="2"/>
    <n v="302001"/>
    <n v="90.74"/>
    <x v="4"/>
    <n v="11.18"/>
  </r>
  <r>
    <x v="2"/>
    <n v="226001"/>
    <n v="77.59"/>
    <x v="4"/>
    <n v="8.94"/>
  </r>
  <r>
    <x v="2"/>
    <n v="800008"/>
    <n v="64.02"/>
    <x v="4"/>
    <n v="10.87"/>
  </r>
  <r>
    <x v="2"/>
    <n v="641001"/>
    <n v="57.66"/>
    <x v="4"/>
    <n v="9.68"/>
  </r>
  <r>
    <x v="2"/>
    <n v="160017"/>
    <n v="41.98"/>
    <x v="4"/>
    <n v="11.25"/>
  </r>
  <r>
    <x v="2"/>
    <n v="122001"/>
    <n v="32.01"/>
    <x v="4"/>
    <n v="8.69"/>
  </r>
  <r>
    <x v="2"/>
    <n v="492001"/>
    <n v="20.14"/>
    <x v="4"/>
    <n v="10.25"/>
  </r>
  <r>
    <x v="3"/>
    <n v="400001"/>
    <n v="305.81"/>
    <x v="4"/>
    <n v="11.66"/>
  </r>
  <r>
    <x v="3"/>
    <n v="110001"/>
    <n v="258.07"/>
    <x v="4"/>
    <n v="7.72"/>
  </r>
  <r>
    <x v="3"/>
    <n v="700001"/>
    <n v="237.35"/>
    <x v="4"/>
    <n v="8.8800000000000008"/>
  </r>
  <r>
    <x v="3"/>
    <n v="560001"/>
    <n v="208.74"/>
    <x v="4"/>
    <n v="11.17"/>
  </r>
  <r>
    <x v="3"/>
    <n v="600001"/>
    <n v="178.16"/>
    <x v="4"/>
    <n v="12.83"/>
  </r>
  <r>
    <x v="3"/>
    <n v="500001"/>
    <n v="158.83000000000001"/>
    <x v="4"/>
    <n v="11.53"/>
  </r>
  <r>
    <x v="3"/>
    <n v="411001"/>
    <n v="150.93"/>
    <x v="4"/>
    <n v="12.37"/>
  </r>
  <r>
    <x v="3"/>
    <n v="380001"/>
    <n v="117.59"/>
    <x v="4"/>
    <n v="10.09"/>
  </r>
  <r>
    <x v="3"/>
    <n v="302001"/>
    <n v="84.44"/>
    <x v="4"/>
    <n v="10.65"/>
  </r>
  <r>
    <x v="3"/>
    <n v="226001"/>
    <n v="72.209999999999994"/>
    <x v="4"/>
    <n v="8.6999999999999993"/>
  </r>
  <r>
    <x v="3"/>
    <n v="800008"/>
    <n v="59.58"/>
    <x v="4"/>
    <n v="10.49"/>
  </r>
  <r>
    <x v="3"/>
    <n v="641001"/>
    <n v="53.67"/>
    <x v="4"/>
    <n v="8.2200000000000006"/>
  </r>
  <r>
    <x v="3"/>
    <n v="160017"/>
    <n v="39.07"/>
    <x v="4"/>
    <n v="10.5"/>
  </r>
  <r>
    <x v="3"/>
    <n v="122001"/>
    <n v="29.79"/>
    <x v="4"/>
    <n v="8.08"/>
  </r>
  <r>
    <x v="3"/>
    <n v="492001"/>
    <n v="18.739999999999998"/>
    <x v="4"/>
    <n v="9.49"/>
  </r>
  <r>
    <x v="4"/>
    <n v="400001"/>
    <n v="324.26"/>
    <x v="4"/>
    <n v="12.18"/>
  </r>
  <r>
    <x v="4"/>
    <n v="110001"/>
    <n v="273.63"/>
    <x v="4"/>
    <n v="9.4600000000000009"/>
  </r>
  <r>
    <x v="4"/>
    <n v="700001"/>
    <n v="251.67"/>
    <x v="4"/>
    <n v="9.18"/>
  </r>
  <r>
    <x v="4"/>
    <n v="560001"/>
    <n v="221.33"/>
    <x v="4"/>
    <n v="11.46"/>
  </r>
  <r>
    <x v="4"/>
    <n v="600001"/>
    <n v="188.91"/>
    <x v="4"/>
    <n v="9.52"/>
  </r>
  <r>
    <x v="4"/>
    <n v="500001"/>
    <n v="168.41"/>
    <x v="4"/>
    <n v="9.09"/>
  </r>
  <r>
    <x v="4"/>
    <n v="411001"/>
    <n v="160.04"/>
    <x v="4"/>
    <n v="8.02"/>
  </r>
  <r>
    <x v="4"/>
    <n v="380001"/>
    <n v="124.68"/>
    <x v="4"/>
    <n v="10.89"/>
  </r>
  <r>
    <x v="4"/>
    <n v="302001"/>
    <n v="89.54"/>
    <x v="4"/>
    <n v="12.47"/>
  </r>
  <r>
    <x v="4"/>
    <n v="226001"/>
    <n v="76.569999999999993"/>
    <x v="4"/>
    <n v="11.29"/>
  </r>
  <r>
    <x v="4"/>
    <n v="800008"/>
    <n v="63.18"/>
    <x v="4"/>
    <n v="11.54"/>
  </r>
  <r>
    <x v="4"/>
    <n v="641001"/>
    <n v="56.9"/>
    <x v="4"/>
    <n v="11.35"/>
  </r>
  <r>
    <x v="4"/>
    <n v="160017"/>
    <n v="41.42"/>
    <x v="4"/>
    <n v="9.82"/>
  </r>
  <r>
    <x v="4"/>
    <n v="122001"/>
    <n v="31.59"/>
    <x v="4"/>
    <n v="10.52"/>
  </r>
  <r>
    <x v="4"/>
    <n v="492001"/>
    <n v="19.87"/>
    <x v="4"/>
    <n v="12.31"/>
  </r>
  <r>
    <x v="5"/>
    <n v="400001"/>
    <n v="308"/>
    <x v="4"/>
    <n v="12.03"/>
  </r>
  <r>
    <x v="5"/>
    <n v="110001"/>
    <n v="253.61"/>
    <x v="4"/>
    <n v="10.78"/>
  </r>
  <r>
    <x v="5"/>
    <n v="700001"/>
    <n v="235.88"/>
    <x v="4"/>
    <n v="9.65"/>
  </r>
  <r>
    <x v="5"/>
    <n v="560001"/>
    <n v="211.24"/>
    <x v="4"/>
    <n v="8.5399999999999991"/>
  </r>
  <r>
    <x v="5"/>
    <n v="600001"/>
    <n v="174.99"/>
    <x v="4"/>
    <n v="7.26"/>
  </r>
  <r>
    <x v="5"/>
    <n v="500001"/>
    <n v="157.63999999999999"/>
    <x v="4"/>
    <n v="8.8000000000000007"/>
  </r>
  <r>
    <x v="5"/>
    <n v="411001"/>
    <n v="152.13"/>
    <x v="4"/>
    <n v="8.86"/>
  </r>
  <r>
    <x v="5"/>
    <n v="380001"/>
    <n v="115.47"/>
    <x v="4"/>
    <n v="12.03"/>
  </r>
  <r>
    <x v="5"/>
    <n v="302001"/>
    <n v="85.72"/>
    <x v="4"/>
    <n v="12.43"/>
  </r>
  <r>
    <x v="5"/>
    <n v="226001"/>
    <n v="73.7"/>
    <x v="4"/>
    <n v="13.26"/>
  </r>
  <r>
    <x v="5"/>
    <n v="800008"/>
    <n v="60.5"/>
    <x v="4"/>
    <n v="12.34"/>
  </r>
  <r>
    <x v="5"/>
    <n v="641001"/>
    <n v="53.6"/>
    <x v="4"/>
    <n v="8.32"/>
  </r>
  <r>
    <x v="5"/>
    <n v="160017"/>
    <n v="39.020000000000003"/>
    <x v="4"/>
    <n v="8.4700000000000006"/>
  </r>
  <r>
    <x v="5"/>
    <n v="122001"/>
    <n v="30.35"/>
    <x v="4"/>
    <n v="10.34"/>
  </r>
  <r>
    <x v="5"/>
    <n v="492001"/>
    <n v="18.920000000000002"/>
    <x v="4"/>
    <n v="12.56"/>
  </r>
  <r>
    <x v="6"/>
    <n v="400001"/>
    <n v="348.85"/>
    <x v="4"/>
    <n v="11.67"/>
  </r>
  <r>
    <x v="6"/>
    <n v="110001"/>
    <n v="287.25"/>
    <x v="4"/>
    <n v="9.09"/>
  </r>
  <r>
    <x v="6"/>
    <n v="700001"/>
    <n v="267.16000000000003"/>
    <x v="4"/>
    <n v="9.91"/>
  </r>
  <r>
    <x v="6"/>
    <n v="560001"/>
    <n v="239.26"/>
    <x v="4"/>
    <n v="9.4700000000000006"/>
  </r>
  <r>
    <x v="6"/>
    <n v="600001"/>
    <n v="198.2"/>
    <x v="4"/>
    <n v="9.67"/>
  </r>
  <r>
    <x v="6"/>
    <n v="500001"/>
    <n v="178.56"/>
    <x v="4"/>
    <n v="11.74"/>
  </r>
  <r>
    <x v="6"/>
    <n v="411001"/>
    <n v="172.31"/>
    <x v="4"/>
    <n v="8.5399999999999991"/>
  </r>
  <r>
    <x v="6"/>
    <n v="380001"/>
    <n v="130.79"/>
    <x v="4"/>
    <n v="8.6300000000000008"/>
  </r>
  <r>
    <x v="6"/>
    <n v="302001"/>
    <n v="97.09"/>
    <x v="4"/>
    <n v="11.38"/>
  </r>
  <r>
    <x v="6"/>
    <n v="226001"/>
    <n v="83.47"/>
    <x v="4"/>
    <n v="9.24"/>
  </r>
  <r>
    <x v="6"/>
    <n v="800008"/>
    <n v="68.52"/>
    <x v="4"/>
    <n v="11.08"/>
  </r>
  <r>
    <x v="6"/>
    <n v="641001"/>
    <n v="60.71"/>
    <x v="4"/>
    <n v="9.89"/>
  </r>
  <r>
    <x v="6"/>
    <n v="160017"/>
    <n v="44.19"/>
    <x v="4"/>
    <n v="11.42"/>
  </r>
  <r>
    <x v="6"/>
    <n v="122001"/>
    <n v="34.369999999999997"/>
    <x v="4"/>
    <n v="8.9700000000000006"/>
  </r>
  <r>
    <x v="6"/>
    <n v="492001"/>
    <n v="21.43"/>
    <x v="4"/>
    <n v="10.45"/>
  </r>
  <r>
    <x v="7"/>
    <n v="400001"/>
    <n v="333.45"/>
    <x v="4"/>
    <n v="11.84"/>
  </r>
  <r>
    <x v="7"/>
    <n v="110001"/>
    <n v="274.57"/>
    <x v="4"/>
    <n v="7.83"/>
  </r>
  <r>
    <x v="7"/>
    <n v="700001"/>
    <n v="255.37"/>
    <x v="4"/>
    <n v="9.0500000000000007"/>
  </r>
  <r>
    <x v="7"/>
    <n v="560001"/>
    <n v="228.7"/>
    <x v="4"/>
    <n v="11.31"/>
  </r>
  <r>
    <x v="7"/>
    <n v="600001"/>
    <n v="189.45"/>
    <x v="4"/>
    <n v="13.01"/>
  </r>
  <r>
    <x v="7"/>
    <n v="500001"/>
    <n v="170.67"/>
    <x v="4"/>
    <n v="11.67"/>
  </r>
  <r>
    <x v="7"/>
    <n v="411001"/>
    <n v="164.7"/>
    <x v="4"/>
    <n v="12.56"/>
  </r>
  <r>
    <x v="7"/>
    <n v="380001"/>
    <n v="125.02"/>
    <x v="4"/>
    <n v="10.26"/>
  </r>
  <r>
    <x v="7"/>
    <n v="302001"/>
    <n v="92.8"/>
    <x v="4"/>
    <n v="10.81"/>
  </r>
  <r>
    <x v="7"/>
    <n v="226001"/>
    <n v="79.790000000000006"/>
    <x v="4"/>
    <n v="8.81"/>
  </r>
  <r>
    <x v="7"/>
    <n v="800008"/>
    <n v="65.5"/>
    <x v="4"/>
    <n v="10.61"/>
  </r>
  <r>
    <x v="7"/>
    <n v="641001"/>
    <n v="58.03"/>
    <x v="4"/>
    <n v="8.39"/>
  </r>
  <r>
    <x v="7"/>
    <n v="160017"/>
    <n v="42.24"/>
    <x v="4"/>
    <n v="10.64"/>
  </r>
  <r>
    <x v="7"/>
    <n v="122001"/>
    <n v="32.85"/>
    <x v="4"/>
    <n v="8.19"/>
  </r>
  <r>
    <x v="7"/>
    <n v="492001"/>
    <n v="20.48"/>
    <x v="4"/>
    <n v="9.6"/>
  </r>
  <r>
    <x v="8"/>
    <n v="400001"/>
    <n v="349.97"/>
    <x v="4"/>
    <n v="12.42"/>
  </r>
  <r>
    <x v="8"/>
    <n v="110001"/>
    <n v="288.17"/>
    <x v="4"/>
    <n v="9.65"/>
  </r>
  <r>
    <x v="8"/>
    <n v="700001"/>
    <n v="268.02"/>
    <x v="4"/>
    <n v="9.35"/>
  </r>
  <r>
    <x v="8"/>
    <n v="560001"/>
    <n v="240.03"/>
    <x v="4"/>
    <n v="11.68"/>
  </r>
  <r>
    <x v="8"/>
    <n v="600001"/>
    <n v="198.83"/>
    <x v="4"/>
    <n v="9.6999999999999993"/>
  </r>
  <r>
    <x v="8"/>
    <n v="500001"/>
    <n v="179.13"/>
    <x v="4"/>
    <n v="9.24"/>
  </r>
  <r>
    <x v="8"/>
    <n v="411001"/>
    <n v="172.86"/>
    <x v="4"/>
    <n v="8.27"/>
  </r>
  <r>
    <x v="8"/>
    <n v="380001"/>
    <n v="131.21"/>
    <x v="4"/>
    <n v="11.11"/>
  </r>
  <r>
    <x v="8"/>
    <n v="302001"/>
    <n v="97.4"/>
    <x v="4"/>
    <n v="12.7"/>
  </r>
  <r>
    <x v="8"/>
    <n v="226001"/>
    <n v="83.74"/>
    <x v="4"/>
    <n v="11.49"/>
  </r>
  <r>
    <x v="8"/>
    <n v="800008"/>
    <n v="68.739999999999995"/>
    <x v="4"/>
    <n v="11.74"/>
  </r>
  <r>
    <x v="8"/>
    <n v="641001"/>
    <n v="60.9"/>
    <x v="4"/>
    <n v="11.53"/>
  </r>
  <r>
    <x v="8"/>
    <n v="160017"/>
    <n v="44.33"/>
    <x v="4"/>
    <n v="10.09"/>
  </r>
  <r>
    <x v="8"/>
    <n v="122001"/>
    <n v="34.479999999999997"/>
    <x v="4"/>
    <n v="10.73"/>
  </r>
  <r>
    <x v="8"/>
    <n v="492001"/>
    <n v="45433"/>
    <x v="4"/>
    <n v="12.52"/>
  </r>
  <r>
    <x v="1"/>
    <n v="400001"/>
    <n v="286.29000000000002"/>
    <x v="5"/>
    <n v="7.52"/>
  </r>
  <r>
    <x v="1"/>
    <n v="110001"/>
    <n v="241.59"/>
    <x v="5"/>
    <n v="6.57"/>
  </r>
  <r>
    <x v="1"/>
    <n v="700001"/>
    <n v="222.19"/>
    <x v="5"/>
    <n v="7.93"/>
  </r>
  <r>
    <x v="1"/>
    <n v="560001"/>
    <n v="195.41"/>
    <x v="5"/>
    <n v="5.46"/>
  </r>
  <r>
    <x v="1"/>
    <n v="600001"/>
    <n v="166.78"/>
    <x v="5"/>
    <n v="7.03"/>
  </r>
  <r>
    <x v="1"/>
    <n v="500001"/>
    <n v="148.68"/>
    <x v="5"/>
    <n v="7.35"/>
  </r>
  <r>
    <x v="1"/>
    <n v="411001"/>
    <n v="141.30000000000001"/>
    <x v="5"/>
    <n v="8.4499999999999993"/>
  </r>
  <r>
    <x v="1"/>
    <n v="380001"/>
    <n v="110.08"/>
    <x v="5"/>
    <n v="6.54"/>
  </r>
  <r>
    <x v="1"/>
    <n v="302001"/>
    <n v="79.05"/>
    <x v="5"/>
    <n v="6.32"/>
  </r>
  <r>
    <x v="1"/>
    <n v="226001"/>
    <n v="67.599999999999994"/>
    <x v="5"/>
    <n v="5.35"/>
  </r>
  <r>
    <x v="1"/>
    <n v="800008"/>
    <n v="55.78"/>
    <x v="5"/>
    <n v="7.36"/>
  </r>
  <r>
    <x v="1"/>
    <n v="641001"/>
    <n v="50.24"/>
    <x v="5"/>
    <n v="9.02"/>
  </r>
  <r>
    <x v="1"/>
    <n v="160017"/>
    <n v="36.57"/>
    <x v="5"/>
    <n v="8.81"/>
  </r>
  <r>
    <x v="1"/>
    <n v="122001"/>
    <n v="27.89"/>
    <x v="5"/>
    <n v="7.97"/>
  </r>
  <r>
    <x v="1"/>
    <n v="492001"/>
    <n v="17.55"/>
    <x v="5"/>
    <n v="6.58"/>
  </r>
  <r>
    <x v="2"/>
    <n v="400001"/>
    <n v="328.6"/>
    <x v="5"/>
    <n v="5.66"/>
  </r>
  <r>
    <x v="2"/>
    <n v="110001"/>
    <n v="277.3"/>
    <x v="5"/>
    <n v="7.19"/>
  </r>
  <r>
    <x v="2"/>
    <n v="700001"/>
    <n v="255.04"/>
    <x v="5"/>
    <n v="7.72"/>
  </r>
  <r>
    <x v="2"/>
    <n v="560001"/>
    <n v="224.3"/>
    <x v="5"/>
    <n v="7.4"/>
  </r>
  <r>
    <x v="2"/>
    <n v="600001"/>
    <n v="191.44"/>
    <x v="5"/>
    <n v="7.97"/>
  </r>
  <r>
    <x v="2"/>
    <n v="500001"/>
    <n v="170.66"/>
    <x v="5"/>
    <n v="6.16"/>
  </r>
  <r>
    <x v="2"/>
    <n v="411001"/>
    <n v="162.18"/>
    <x v="5"/>
    <n v="7.47"/>
  </r>
  <r>
    <x v="2"/>
    <n v="380001"/>
    <n v="126.35"/>
    <x v="5"/>
    <n v="8.0399999999999991"/>
  </r>
  <r>
    <x v="2"/>
    <n v="302001"/>
    <n v="90.74"/>
    <x v="5"/>
    <n v="6.13"/>
  </r>
  <r>
    <x v="2"/>
    <n v="226001"/>
    <n v="77.59"/>
    <x v="5"/>
    <n v="5.55"/>
  </r>
  <r>
    <x v="2"/>
    <n v="800008"/>
    <n v="64.02"/>
    <x v="5"/>
    <n v="7.63"/>
  </r>
  <r>
    <x v="2"/>
    <n v="641001"/>
    <n v="57.66"/>
    <x v="5"/>
    <n v="7.4"/>
  </r>
  <r>
    <x v="2"/>
    <n v="160017"/>
    <n v="41.98"/>
    <x v="5"/>
    <n v="8.8800000000000008"/>
  </r>
  <r>
    <x v="2"/>
    <n v="122001"/>
    <n v="32.01"/>
    <x v="5"/>
    <n v="8.4499999999999993"/>
  </r>
  <r>
    <x v="2"/>
    <n v="492001"/>
    <n v="20.14"/>
    <x v="5"/>
    <n v="6.51"/>
  </r>
  <r>
    <x v="3"/>
    <n v="400001"/>
    <n v="305.81"/>
    <x v="5"/>
    <n v="7.24"/>
  </r>
  <r>
    <x v="3"/>
    <n v="110001"/>
    <n v="258.07"/>
    <x v="5"/>
    <n v="8.17"/>
  </r>
  <r>
    <x v="3"/>
    <n v="700001"/>
    <n v="237.35"/>
    <x v="5"/>
    <n v="7.15"/>
  </r>
  <r>
    <x v="3"/>
    <n v="560001"/>
    <n v="208.74"/>
    <x v="5"/>
    <n v="6.86"/>
  </r>
  <r>
    <x v="3"/>
    <n v="600001"/>
    <n v="178.16"/>
    <x v="5"/>
    <n v="6.13"/>
  </r>
  <r>
    <x v="3"/>
    <n v="500001"/>
    <n v="158.83000000000001"/>
    <x v="5"/>
    <n v="6.79"/>
  </r>
  <r>
    <x v="3"/>
    <n v="411001"/>
    <n v="150.93"/>
    <x v="5"/>
    <n v="7.37"/>
  </r>
  <r>
    <x v="3"/>
    <n v="380001"/>
    <n v="117.59"/>
    <x v="5"/>
    <n v="6.99"/>
  </r>
  <r>
    <x v="3"/>
    <n v="302001"/>
    <n v="84.44"/>
    <x v="5"/>
    <n v="5.46"/>
  </r>
  <r>
    <x v="3"/>
    <n v="226001"/>
    <n v="72.209999999999994"/>
    <x v="5"/>
    <n v="7.84"/>
  </r>
  <r>
    <x v="3"/>
    <n v="800008"/>
    <n v="59.58"/>
    <x v="5"/>
    <n v="6.33"/>
  </r>
  <r>
    <x v="3"/>
    <n v="641001"/>
    <n v="53.67"/>
    <x v="5"/>
    <n v="8.73"/>
  </r>
  <r>
    <x v="3"/>
    <n v="160017"/>
    <n v="39.07"/>
    <x v="5"/>
    <n v="9.15"/>
  </r>
  <r>
    <x v="3"/>
    <n v="122001"/>
    <n v="29.79"/>
    <x v="5"/>
    <n v="6.75"/>
  </r>
  <r>
    <x v="3"/>
    <n v="492001"/>
    <n v="18.739999999999998"/>
    <x v="5"/>
    <n v="7.7"/>
  </r>
  <r>
    <x v="4"/>
    <n v="400001"/>
    <n v="324.26"/>
    <x v="5"/>
    <n v="7.22"/>
  </r>
  <r>
    <x v="4"/>
    <n v="110001"/>
    <n v="273.63"/>
    <x v="5"/>
    <n v="5.86"/>
  </r>
  <r>
    <x v="4"/>
    <n v="700001"/>
    <n v="251.67"/>
    <x v="5"/>
    <n v="6.4"/>
  </r>
  <r>
    <x v="4"/>
    <n v="560001"/>
    <n v="221.33"/>
    <x v="5"/>
    <n v="7.79"/>
  </r>
  <r>
    <x v="4"/>
    <n v="600001"/>
    <n v="188.91"/>
    <x v="5"/>
    <n v="7.67"/>
  </r>
  <r>
    <x v="4"/>
    <n v="500001"/>
    <n v="168.41"/>
    <x v="5"/>
    <n v="8.82"/>
  </r>
  <r>
    <x v="4"/>
    <n v="411001"/>
    <n v="160.04"/>
    <x v="5"/>
    <n v="6.47"/>
  </r>
  <r>
    <x v="4"/>
    <n v="380001"/>
    <n v="124.68"/>
    <x v="5"/>
    <n v="6.64"/>
  </r>
  <r>
    <x v="4"/>
    <n v="302001"/>
    <n v="89.54"/>
    <x v="5"/>
    <n v="7.06"/>
  </r>
  <r>
    <x v="4"/>
    <n v="226001"/>
    <n v="76.569999999999993"/>
    <x v="5"/>
    <n v="6.33"/>
  </r>
  <r>
    <x v="4"/>
    <n v="800008"/>
    <n v="63.18"/>
    <x v="5"/>
    <n v="5.77"/>
  </r>
  <r>
    <x v="4"/>
    <n v="641001"/>
    <n v="56.9"/>
    <x v="5"/>
    <n v="7.11"/>
  </r>
  <r>
    <x v="4"/>
    <n v="160017"/>
    <n v="41.42"/>
    <x v="5"/>
    <n v="7.16"/>
  </r>
  <r>
    <x v="4"/>
    <n v="122001"/>
    <n v="31.59"/>
    <x v="5"/>
    <n v="7.16"/>
  </r>
  <r>
    <x v="4"/>
    <n v="492001"/>
    <n v="19.87"/>
    <x v="5"/>
    <n v="7.7"/>
  </r>
  <r>
    <x v="5"/>
    <n v="400001"/>
    <n v="308"/>
    <x v="5"/>
    <n v="7.62"/>
  </r>
  <r>
    <x v="5"/>
    <n v="110001"/>
    <n v="253.61"/>
    <x v="5"/>
    <n v="6.66"/>
  </r>
  <r>
    <x v="5"/>
    <n v="700001"/>
    <n v="235.88"/>
    <x v="5"/>
    <n v="8.0299999999999994"/>
  </r>
  <r>
    <x v="5"/>
    <n v="560001"/>
    <n v="211.24"/>
    <x v="5"/>
    <n v="5.54"/>
  </r>
  <r>
    <x v="5"/>
    <n v="600001"/>
    <n v="174.99"/>
    <x v="5"/>
    <n v="7.12"/>
  </r>
  <r>
    <x v="5"/>
    <n v="500001"/>
    <n v="157.63999999999999"/>
    <x v="5"/>
    <n v="7.46"/>
  </r>
  <r>
    <x v="5"/>
    <n v="411001"/>
    <n v="152.13"/>
    <x v="5"/>
    <n v="8.5399999999999991"/>
  </r>
  <r>
    <x v="5"/>
    <n v="380001"/>
    <n v="115.47"/>
    <x v="5"/>
    <n v="6.62"/>
  </r>
  <r>
    <x v="5"/>
    <n v="302001"/>
    <n v="85.72"/>
    <x v="5"/>
    <n v="6.45"/>
  </r>
  <r>
    <x v="5"/>
    <n v="226001"/>
    <n v="73.7"/>
    <x v="5"/>
    <n v="5.41"/>
  </r>
  <r>
    <x v="5"/>
    <n v="800008"/>
    <n v="60.5"/>
    <x v="5"/>
    <n v="7.48"/>
  </r>
  <r>
    <x v="5"/>
    <n v="641001"/>
    <n v="53.6"/>
    <x v="5"/>
    <n v="9.11"/>
  </r>
  <r>
    <x v="5"/>
    <n v="160017"/>
    <n v="39.020000000000003"/>
    <x v="5"/>
    <n v="8.91"/>
  </r>
  <r>
    <x v="5"/>
    <n v="122001"/>
    <n v="30.35"/>
    <x v="5"/>
    <n v="8.06"/>
  </r>
  <r>
    <x v="5"/>
    <n v="492001"/>
    <n v="18.920000000000002"/>
    <x v="5"/>
    <n v="6.69"/>
  </r>
  <r>
    <x v="6"/>
    <n v="400001"/>
    <n v="348.85"/>
    <x v="5"/>
    <n v="5.76"/>
  </r>
  <r>
    <x v="6"/>
    <n v="110001"/>
    <n v="287.25"/>
    <x v="5"/>
    <n v="7.34"/>
  </r>
  <r>
    <x v="6"/>
    <n v="700001"/>
    <n v="267.16000000000003"/>
    <x v="5"/>
    <n v="7.83"/>
  </r>
  <r>
    <x v="6"/>
    <n v="560001"/>
    <n v="239.26"/>
    <x v="5"/>
    <n v="7.56"/>
  </r>
  <r>
    <x v="6"/>
    <n v="600001"/>
    <n v="198.2"/>
    <x v="5"/>
    <n v="8.1999999999999993"/>
  </r>
  <r>
    <x v="6"/>
    <n v="500001"/>
    <n v="178.56"/>
    <x v="5"/>
    <n v="6.28"/>
  </r>
  <r>
    <x v="6"/>
    <n v="411001"/>
    <n v="172.31"/>
    <x v="5"/>
    <n v="7.6"/>
  </r>
  <r>
    <x v="6"/>
    <n v="380001"/>
    <n v="130.79"/>
    <x v="5"/>
    <n v="8.18"/>
  </r>
  <r>
    <x v="6"/>
    <n v="302001"/>
    <n v="97.09"/>
    <x v="5"/>
    <n v="6.24"/>
  </r>
  <r>
    <x v="6"/>
    <n v="226001"/>
    <n v="83.47"/>
    <x v="5"/>
    <n v="5.73"/>
  </r>
  <r>
    <x v="6"/>
    <n v="800008"/>
    <n v="68.52"/>
    <x v="5"/>
    <n v="7.77"/>
  </r>
  <r>
    <x v="6"/>
    <n v="641001"/>
    <n v="60.71"/>
    <x v="5"/>
    <n v="7.56"/>
  </r>
  <r>
    <x v="6"/>
    <n v="160017"/>
    <n v="44.19"/>
    <x v="5"/>
    <n v="9.01"/>
  </r>
  <r>
    <x v="6"/>
    <n v="122001"/>
    <n v="34.369999999999997"/>
    <x v="5"/>
    <n v="8.7200000000000006"/>
  </r>
  <r>
    <x v="6"/>
    <n v="492001"/>
    <n v="21.43"/>
    <x v="5"/>
    <n v="6.63"/>
  </r>
  <r>
    <x v="7"/>
    <n v="400001"/>
    <n v="333.45"/>
    <x v="5"/>
    <n v="7.35"/>
  </r>
  <r>
    <x v="7"/>
    <n v="110001"/>
    <n v="274.57"/>
    <x v="5"/>
    <n v="8.2899999999999991"/>
  </r>
  <r>
    <x v="7"/>
    <n v="700001"/>
    <n v="255.37"/>
    <x v="5"/>
    <n v="7.28"/>
  </r>
  <r>
    <x v="7"/>
    <n v="560001"/>
    <n v="228.7"/>
    <x v="5"/>
    <n v="6.95"/>
  </r>
  <r>
    <x v="7"/>
    <n v="600001"/>
    <n v="189.45"/>
    <x v="5"/>
    <n v="6.21"/>
  </r>
  <r>
    <x v="7"/>
    <n v="500001"/>
    <n v="170.67"/>
    <x v="5"/>
    <n v="6.87"/>
  </r>
  <r>
    <x v="7"/>
    <n v="411001"/>
    <n v="164.7"/>
    <x v="5"/>
    <n v="7.48"/>
  </r>
  <r>
    <x v="7"/>
    <n v="380001"/>
    <n v="125.02"/>
    <x v="5"/>
    <n v="7.11"/>
  </r>
  <r>
    <x v="7"/>
    <n v="302001"/>
    <n v="92.8"/>
    <x v="5"/>
    <n v="5.54"/>
  </r>
  <r>
    <x v="7"/>
    <n v="226001"/>
    <n v="79.790000000000006"/>
    <x v="5"/>
    <n v="7.94"/>
  </r>
  <r>
    <x v="7"/>
    <n v="800008"/>
    <n v="65.5"/>
    <x v="5"/>
    <n v="6.4"/>
  </r>
  <r>
    <x v="7"/>
    <n v="641001"/>
    <n v="58.03"/>
    <x v="5"/>
    <n v="8.91"/>
  </r>
  <r>
    <x v="7"/>
    <n v="160017"/>
    <n v="42.24"/>
    <x v="5"/>
    <n v="9.27"/>
  </r>
  <r>
    <x v="7"/>
    <n v="122001"/>
    <n v="32.85"/>
    <x v="5"/>
    <n v="6.84"/>
  </r>
  <r>
    <x v="7"/>
    <n v="492001"/>
    <n v="20.48"/>
    <x v="5"/>
    <n v="7.79"/>
  </r>
  <r>
    <x v="8"/>
    <n v="400001"/>
    <n v="349.97"/>
    <x v="5"/>
    <n v="7.36"/>
  </r>
  <r>
    <x v="8"/>
    <n v="110001"/>
    <n v="288.17"/>
    <x v="5"/>
    <n v="5.98"/>
  </r>
  <r>
    <x v="8"/>
    <n v="700001"/>
    <n v="268.02"/>
    <x v="5"/>
    <n v="6.52"/>
  </r>
  <r>
    <x v="8"/>
    <n v="560001"/>
    <n v="240.03"/>
    <x v="5"/>
    <n v="7.94"/>
  </r>
  <r>
    <x v="8"/>
    <n v="600001"/>
    <n v="198.83"/>
    <x v="5"/>
    <n v="7.81"/>
  </r>
  <r>
    <x v="8"/>
    <n v="500001"/>
    <n v="179.13"/>
    <x v="5"/>
    <n v="8.9600000000000009"/>
  </r>
  <r>
    <x v="8"/>
    <n v="411001"/>
    <n v="172.86"/>
    <x v="5"/>
    <n v="6.67"/>
  </r>
  <r>
    <x v="8"/>
    <n v="380001"/>
    <n v="131.21"/>
    <x v="5"/>
    <n v="6.77"/>
  </r>
  <r>
    <x v="8"/>
    <n v="302001"/>
    <n v="97.4"/>
    <x v="5"/>
    <n v="7.19"/>
  </r>
  <r>
    <x v="8"/>
    <n v="226001"/>
    <n v="83.74"/>
    <x v="5"/>
    <n v="6.44"/>
  </r>
  <r>
    <x v="8"/>
    <n v="800008"/>
    <n v="68.739999999999995"/>
    <x v="5"/>
    <n v="5.87"/>
  </r>
  <r>
    <x v="8"/>
    <n v="641001"/>
    <n v="60.9"/>
    <x v="5"/>
    <n v="7.22"/>
  </r>
  <r>
    <x v="8"/>
    <n v="160017"/>
    <n v="44.33"/>
    <x v="5"/>
    <n v="7.35"/>
  </r>
  <r>
    <x v="8"/>
    <n v="122001"/>
    <n v="34.479999999999997"/>
    <x v="5"/>
    <n v="7.3"/>
  </r>
  <r>
    <x v="8"/>
    <n v="492001"/>
    <n v="45433"/>
    <x v="5"/>
    <n v="7.8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s v="Smart Recharge Pack (2 GB / Day Combo For 3 months)"/>
    <s v="mart Recharge Pack (2 GB / Day Combo For 3 months"/>
    <n v="6.26"/>
    <s v="(2 GB"/>
    <x v="0"/>
  </r>
  <r>
    <x v="0"/>
    <x v="0"/>
    <x v="1"/>
    <x v="1"/>
    <x v="0"/>
    <s v="Smart Recharge Pack (2 GB / Day Combo For 3 months)"/>
    <s v="mart Recharge Pack (2 GB / Day Combo For 3 months"/>
    <n v="4.58"/>
    <s v="(2 GB"/>
    <x v="0"/>
  </r>
  <r>
    <x v="0"/>
    <x v="0"/>
    <x v="2"/>
    <x v="2"/>
    <x v="0"/>
    <s v="Smart Recharge Pack (2 GB / Day Combo For 3 months)"/>
    <s v="mart Recharge Pack (2 GB / Day Combo For 3 months"/>
    <n v="4.29"/>
    <s v="(2 GB"/>
    <x v="0"/>
  </r>
  <r>
    <x v="0"/>
    <x v="0"/>
    <x v="3"/>
    <x v="3"/>
    <x v="0"/>
    <s v="Smart Recharge Pack (2 GB / Day Combo For 3 months)"/>
    <s v="mart Recharge Pack (2 GB / Day Combo For 3 months"/>
    <n v="4.26"/>
    <s v="(2 GB"/>
    <x v="0"/>
  </r>
  <r>
    <x v="0"/>
    <x v="0"/>
    <x v="4"/>
    <x v="4"/>
    <x v="0"/>
    <s v="Smart Recharge Pack (2 GB / Day Combo For 3 months)"/>
    <s v="mart Recharge Pack (2 GB / Day Combo For 3 months"/>
    <n v="3.6"/>
    <s v="(2 GB"/>
    <x v="0"/>
  </r>
  <r>
    <x v="0"/>
    <x v="0"/>
    <x v="5"/>
    <x v="5"/>
    <x v="0"/>
    <s v="Smart Recharge Pack (2 GB / Day Combo For 3 months)"/>
    <s v="mart Recharge Pack (2 GB / Day Combo For 3 months"/>
    <n v="3.26"/>
    <s v="(2 GB"/>
    <x v="0"/>
  </r>
  <r>
    <x v="0"/>
    <x v="0"/>
    <x v="6"/>
    <x v="6"/>
    <x v="0"/>
    <s v="Smart Recharge Pack (2 GB / Day Combo For 3 months)"/>
    <s v="mart Recharge Pack (2 GB / Day Combo For 3 months"/>
    <n v="2.27"/>
    <s v="(2 GB"/>
    <x v="0"/>
  </r>
  <r>
    <x v="0"/>
    <x v="0"/>
    <x v="7"/>
    <x v="7"/>
    <x v="0"/>
    <s v="Smart Recharge Pack (2 GB / Day Combo For 3 months)"/>
    <s v="mart Recharge Pack (2 GB / Day Combo For 3 months"/>
    <n v="2.68"/>
    <s v="(2 GB"/>
    <x v="0"/>
  </r>
  <r>
    <x v="0"/>
    <x v="0"/>
    <x v="8"/>
    <x v="8"/>
    <x v="0"/>
    <s v="Smart Recharge Pack (2 GB / Day Combo For 3 months)"/>
    <s v="mart Recharge Pack (2 GB / Day Combo For 3 months"/>
    <n v="2.46"/>
    <s v="(2 GB"/>
    <x v="0"/>
  </r>
  <r>
    <x v="0"/>
    <x v="0"/>
    <x v="9"/>
    <x v="9"/>
    <x v="0"/>
    <s v="Smart Recharge Pack (2 GB / Day Combo For 3 months)"/>
    <s v="mart Recharge Pack (2 GB / Day Combo For 3 months"/>
    <n v="1.64"/>
    <s v="(2 GB"/>
    <x v="0"/>
  </r>
  <r>
    <x v="0"/>
    <x v="0"/>
    <x v="10"/>
    <x v="10"/>
    <x v="0"/>
    <s v="Smart Recharge Pack (2 GB / Day Combo For 3 months)"/>
    <s v="mart Recharge Pack (2 GB / Day Combo For 3 months"/>
    <n v="1.8"/>
    <s v="(2 GB"/>
    <x v="0"/>
  </r>
  <r>
    <x v="0"/>
    <x v="0"/>
    <x v="11"/>
    <x v="11"/>
    <x v="0"/>
    <s v="Smart Recharge Pack (2 GB / Day Combo For 3 months)"/>
    <s v="mart Recharge Pack (2 GB / Day Combo For 3 months"/>
    <n v="0.81"/>
    <s v="(2 GB"/>
    <x v="0"/>
  </r>
  <r>
    <x v="0"/>
    <x v="0"/>
    <x v="12"/>
    <x v="12"/>
    <x v="0"/>
    <s v="Smart Recharge Pack (2 GB / Day Combo For 3 months)"/>
    <s v="mart Recharge Pack (2 GB / Day Combo For 3 months"/>
    <n v="0.73"/>
    <s v="(2 GB"/>
    <x v="0"/>
  </r>
  <r>
    <x v="0"/>
    <x v="0"/>
    <x v="13"/>
    <x v="13"/>
    <x v="0"/>
    <s v="Smart Recharge Pack (2 GB / Day Combo For 3 months)"/>
    <s v="mart Recharge Pack (2 GB / Day Combo For 3 months"/>
    <n v="0.48"/>
    <s v="(2 GB"/>
    <x v="0"/>
  </r>
  <r>
    <x v="0"/>
    <x v="0"/>
    <x v="14"/>
    <x v="14"/>
    <x v="0"/>
    <s v="Smart Recharge Pack (2 GB / Day Combo For 3 months)"/>
    <s v="mart Recharge Pack (2 GB / Day Combo For 3 months"/>
    <n v="0.49"/>
    <s v="(2 GB"/>
    <x v="0"/>
  </r>
  <r>
    <x v="1"/>
    <x v="0"/>
    <x v="0"/>
    <x v="0"/>
    <x v="0"/>
    <s v="Smart Recharge Pack (2 GB / Day Combo For 3 months)"/>
    <s v="mart Recharge Pack (2 GB / Day Combo For 3 months"/>
    <n v="7.86"/>
    <s v="(2 GB"/>
    <x v="0"/>
  </r>
  <r>
    <x v="1"/>
    <x v="0"/>
    <x v="1"/>
    <x v="1"/>
    <x v="0"/>
    <s v="Smart Recharge Pack (2 GB / Day Combo For 3 months)"/>
    <s v="mart Recharge Pack (2 GB / Day Combo For 3 months"/>
    <n v="5.43"/>
    <s v="(2 GB"/>
    <x v="0"/>
  </r>
  <r>
    <x v="1"/>
    <x v="0"/>
    <x v="2"/>
    <x v="2"/>
    <x v="0"/>
    <s v="Smart Recharge Pack (2 GB / Day Combo For 3 months)"/>
    <s v="mart Recharge Pack (2 GB / Day Combo For 3 months"/>
    <n v="5.36"/>
    <s v="(2 GB"/>
    <x v="0"/>
  </r>
  <r>
    <x v="1"/>
    <x v="0"/>
    <x v="3"/>
    <x v="3"/>
    <x v="0"/>
    <s v="Smart Recharge Pack (2 GB / Day Combo For 3 months)"/>
    <s v="mart Recharge Pack (2 GB / Day Combo For 3 months"/>
    <n v="5.47"/>
    <s v="(2 GB"/>
    <x v="0"/>
  </r>
  <r>
    <x v="1"/>
    <x v="0"/>
    <x v="4"/>
    <x v="4"/>
    <x v="0"/>
    <s v="Smart Recharge Pack (2 GB / Day Combo For 3 months)"/>
    <s v="mart Recharge Pack (2 GB / Day Combo For 3 months"/>
    <n v="7.02"/>
    <s v="(2 GB"/>
    <x v="0"/>
  </r>
  <r>
    <x v="1"/>
    <x v="0"/>
    <x v="5"/>
    <x v="5"/>
    <x v="0"/>
    <s v="Smart Recharge Pack (2 GB / Day Combo For 3 months)"/>
    <s v="mart Recharge Pack (2 GB / Day Combo For 3 months"/>
    <n v="4.16"/>
    <s v="(2 GB"/>
    <x v="0"/>
  </r>
  <r>
    <x v="1"/>
    <x v="0"/>
    <x v="6"/>
    <x v="6"/>
    <x v="0"/>
    <s v="Smart Recharge Pack (2 GB / Day Combo For 3 months)"/>
    <s v="mart Recharge Pack (2 GB / Day Combo For 3 months"/>
    <n v="3.44"/>
    <s v="(2 GB"/>
    <x v="0"/>
  </r>
  <r>
    <x v="1"/>
    <x v="0"/>
    <x v="7"/>
    <x v="7"/>
    <x v="0"/>
    <s v="Smart Recharge Pack (2 GB / Day Combo For 3 months)"/>
    <s v="mart Recharge Pack (2 GB / Day Combo For 3 months"/>
    <n v="2.2200000000000002"/>
    <s v="(2 GB"/>
    <x v="0"/>
  </r>
  <r>
    <x v="1"/>
    <x v="0"/>
    <x v="8"/>
    <x v="8"/>
    <x v="0"/>
    <s v="Smart Recharge Pack (2 GB / Day Combo For 3 months)"/>
    <s v="mart Recharge Pack (2 GB / Day Combo For 3 months"/>
    <n v="1.51"/>
    <s v="(2 GB"/>
    <x v="0"/>
  </r>
  <r>
    <x v="1"/>
    <x v="0"/>
    <x v="9"/>
    <x v="9"/>
    <x v="0"/>
    <s v="Smart Recharge Pack (2 GB / Day Combo For 3 months)"/>
    <s v="mart Recharge Pack (2 GB / Day Combo For 3 months"/>
    <n v="3.17"/>
    <s v="(2 GB"/>
    <x v="0"/>
  </r>
  <r>
    <x v="1"/>
    <x v="0"/>
    <x v="10"/>
    <x v="10"/>
    <x v="0"/>
    <s v="Smart Recharge Pack (2 GB / Day Combo For 3 months)"/>
    <s v="mart Recharge Pack (2 GB / Day Combo For 3 months"/>
    <n v="1.4"/>
    <s v="(2 GB"/>
    <x v="0"/>
  </r>
  <r>
    <x v="1"/>
    <x v="0"/>
    <x v="11"/>
    <x v="11"/>
    <x v="0"/>
    <s v="Smart Recharge Pack (2 GB / Day Combo For 3 months)"/>
    <s v="mart Recharge Pack (2 GB / Day Combo For 3 months"/>
    <n v="1.33"/>
    <s v="(2 GB"/>
    <x v="0"/>
  </r>
  <r>
    <x v="1"/>
    <x v="0"/>
    <x v="12"/>
    <x v="12"/>
    <x v="0"/>
    <s v="Smart Recharge Pack (2 GB / Day Combo For 3 months)"/>
    <s v="mart Recharge Pack (2 GB / Day Combo For 3 months"/>
    <n v="0.54"/>
    <s v="(2 GB"/>
    <x v="0"/>
  </r>
  <r>
    <x v="1"/>
    <x v="0"/>
    <x v="13"/>
    <x v="13"/>
    <x v="0"/>
    <s v="Smart Recharge Pack (2 GB / Day Combo For 3 months)"/>
    <s v="mart Recharge Pack (2 GB / Day Combo For 3 months"/>
    <n v="0.9"/>
    <s v="(2 GB"/>
    <x v="0"/>
  </r>
  <r>
    <x v="1"/>
    <x v="0"/>
    <x v="14"/>
    <x v="14"/>
    <x v="0"/>
    <s v="Smart Recharge Pack (2 GB / Day Combo For 3 months)"/>
    <s v="mart Recharge Pack (2 GB / Day Combo For 3 months"/>
    <n v="0.47"/>
    <s v="(2 GB"/>
    <x v="0"/>
  </r>
  <r>
    <x v="2"/>
    <x v="0"/>
    <x v="0"/>
    <x v="0"/>
    <x v="0"/>
    <s v="Smart Recharge Pack (2 GB / Day Combo For 3 months)"/>
    <s v="mart Recharge Pack (2 GB / Day Combo For 3 months"/>
    <n v="5.66"/>
    <s v="(2 GB"/>
    <x v="0"/>
  </r>
  <r>
    <x v="2"/>
    <x v="0"/>
    <x v="1"/>
    <x v="1"/>
    <x v="0"/>
    <s v="Smart Recharge Pack (2 GB / Day Combo For 3 months)"/>
    <s v="mart Recharge Pack (2 GB / Day Combo For 3 months"/>
    <n v="5.84"/>
    <s v="(2 GB"/>
    <x v="0"/>
  </r>
  <r>
    <x v="2"/>
    <x v="0"/>
    <x v="2"/>
    <x v="2"/>
    <x v="0"/>
    <s v="Smart Recharge Pack (2 GB / Day Combo For 3 months)"/>
    <s v="mart Recharge Pack (2 GB / Day Combo For 3 months"/>
    <n v="7.54"/>
    <s v="(2 GB"/>
    <x v="0"/>
  </r>
  <r>
    <x v="2"/>
    <x v="0"/>
    <x v="3"/>
    <x v="3"/>
    <x v="0"/>
    <s v="Smart Recharge Pack (2 GB / Day Combo For 3 months)"/>
    <s v="mart Recharge Pack (2 GB / Day Combo For 3 months"/>
    <n v="4.97"/>
    <s v="(2 GB"/>
    <x v="0"/>
  </r>
  <r>
    <x v="2"/>
    <x v="0"/>
    <x v="4"/>
    <x v="4"/>
    <x v="0"/>
    <s v="Smart Recharge Pack (2 GB / Day Combo For 3 months)"/>
    <s v="mart Recharge Pack (2 GB / Day Combo For 3 months"/>
    <n v="3.33"/>
    <s v="(2 GB"/>
    <x v="0"/>
  </r>
  <r>
    <x v="2"/>
    <x v="0"/>
    <x v="5"/>
    <x v="5"/>
    <x v="0"/>
    <s v="Smart Recharge Pack (2 GB / Day Combo For 3 months)"/>
    <s v="mart Recharge Pack (2 GB / Day Combo For 3 months"/>
    <n v="3.37"/>
    <s v="(2 GB"/>
    <x v="0"/>
  </r>
  <r>
    <x v="2"/>
    <x v="0"/>
    <x v="6"/>
    <x v="6"/>
    <x v="0"/>
    <s v="Smart Recharge Pack (2 GB / Day Combo For 3 months)"/>
    <s v="mart Recharge Pack (2 GB / Day Combo For 3 months"/>
    <n v="4.18"/>
    <s v="(2 GB"/>
    <x v="0"/>
  </r>
  <r>
    <x v="2"/>
    <x v="0"/>
    <x v="7"/>
    <x v="7"/>
    <x v="0"/>
    <s v="Smart Recharge Pack (2 GB / Day Combo For 3 months)"/>
    <s v="mart Recharge Pack (2 GB / Day Combo For 3 months"/>
    <n v="2.99"/>
    <s v="(2 GB"/>
    <x v="0"/>
  </r>
  <r>
    <x v="2"/>
    <x v="0"/>
    <x v="8"/>
    <x v="8"/>
    <x v="0"/>
    <s v="Smart Recharge Pack (2 GB / Day Combo For 3 months)"/>
    <s v="mart Recharge Pack (2 GB / Day Combo For 3 months"/>
    <n v="1.88"/>
    <s v="(2 GB"/>
    <x v="0"/>
  </r>
  <r>
    <x v="2"/>
    <x v="0"/>
    <x v="9"/>
    <x v="9"/>
    <x v="0"/>
    <s v="Smart Recharge Pack (2 GB / Day Combo For 3 months)"/>
    <s v="mart Recharge Pack (2 GB / Day Combo For 3 months"/>
    <n v="1.8"/>
    <s v="(2 GB"/>
    <x v="0"/>
  </r>
  <r>
    <x v="2"/>
    <x v="0"/>
    <x v="10"/>
    <x v="10"/>
    <x v="0"/>
    <s v="Smart Recharge Pack (2 GB / Day Combo For 3 months)"/>
    <s v="mart Recharge Pack (2 GB / Day Combo For 3 months"/>
    <n v="1.06"/>
    <s v="(2 GB"/>
    <x v="0"/>
  </r>
  <r>
    <x v="2"/>
    <x v="0"/>
    <x v="11"/>
    <x v="11"/>
    <x v="0"/>
    <s v="Smart Recharge Pack (2 GB / Day Combo For 3 months)"/>
    <s v="mart Recharge Pack (2 GB / Day Combo For 3 months"/>
    <n v="1.96"/>
    <s v="(2 GB"/>
    <x v="0"/>
  </r>
  <r>
    <x v="2"/>
    <x v="0"/>
    <x v="12"/>
    <x v="12"/>
    <x v="0"/>
    <s v="Smart Recharge Pack (2 GB / Day Combo For 3 months)"/>
    <s v="mart Recharge Pack (2 GB / Day Combo For 3 months"/>
    <n v="0.94"/>
    <s v="(2 GB"/>
    <x v="0"/>
  </r>
  <r>
    <x v="2"/>
    <x v="0"/>
    <x v="13"/>
    <x v="13"/>
    <x v="0"/>
    <s v="Smart Recharge Pack (2 GB / Day Combo For 3 months)"/>
    <s v="mart Recharge Pack (2 GB / Day Combo For 3 months"/>
    <n v="0.66"/>
    <s v="(2 GB"/>
    <x v="0"/>
  </r>
  <r>
    <x v="2"/>
    <x v="0"/>
    <x v="14"/>
    <x v="14"/>
    <x v="0"/>
    <s v="Smart Recharge Pack (2 GB / Day Combo For 3 months)"/>
    <s v="mart Recharge Pack (2 GB / Day Combo For 3 months"/>
    <n v="0.38"/>
    <s v="(2 GB"/>
    <x v="0"/>
  </r>
  <r>
    <x v="3"/>
    <x v="0"/>
    <x v="0"/>
    <x v="0"/>
    <x v="0"/>
    <s v="Smart Recharge Pack (2 GB / Day Combo For 3 months)"/>
    <s v="mart Recharge Pack (2 GB / Day Combo For 3 months"/>
    <n v="5.6"/>
    <s v="(2 GB"/>
    <x v="0"/>
  </r>
  <r>
    <x v="3"/>
    <x v="0"/>
    <x v="1"/>
    <x v="1"/>
    <x v="0"/>
    <s v="Smart Recharge Pack (2 GB / Day Combo For 3 months)"/>
    <s v="mart Recharge Pack (2 GB / Day Combo For 3 months"/>
    <n v="4.66"/>
    <s v="(2 GB"/>
    <x v="0"/>
  </r>
  <r>
    <x v="3"/>
    <x v="0"/>
    <x v="2"/>
    <x v="2"/>
    <x v="0"/>
    <s v="Smart Recharge Pack (2 GB / Day Combo For 3 months)"/>
    <s v="mart Recharge Pack (2 GB / Day Combo For 3 months"/>
    <n v="4.51"/>
    <s v="(2 GB"/>
    <x v="0"/>
  </r>
  <r>
    <x v="3"/>
    <x v="0"/>
    <x v="3"/>
    <x v="3"/>
    <x v="0"/>
    <s v="Smart Recharge Pack (2 GB / Day Combo For 3 months)"/>
    <s v="mart Recharge Pack (2 GB / Day Combo For 3 months"/>
    <n v="5.13"/>
    <s v="(2 GB"/>
    <x v="0"/>
  </r>
  <r>
    <x v="3"/>
    <x v="0"/>
    <x v="4"/>
    <x v="4"/>
    <x v="0"/>
    <s v="Smart Recharge Pack (2 GB / Day Combo For 3 months)"/>
    <s v="mart Recharge Pack (2 GB / Day Combo For 3 months"/>
    <n v="4.53"/>
    <s v="(2 GB"/>
    <x v="0"/>
  </r>
  <r>
    <x v="3"/>
    <x v="0"/>
    <x v="5"/>
    <x v="5"/>
    <x v="0"/>
    <s v="Smart Recharge Pack (2 GB / Day Combo For 3 months)"/>
    <s v="mart Recharge Pack (2 GB / Day Combo For 3 months"/>
    <n v="3.01"/>
    <s v="(2 GB"/>
    <x v="0"/>
  </r>
  <r>
    <x v="3"/>
    <x v="0"/>
    <x v="6"/>
    <x v="6"/>
    <x v="0"/>
    <s v="Smart Recharge Pack (2 GB / Day Combo For 3 months)"/>
    <s v="mart Recharge Pack (2 GB / Day Combo For 3 months"/>
    <n v="5.52"/>
    <s v="(2 GB"/>
    <x v="0"/>
  </r>
  <r>
    <x v="3"/>
    <x v="0"/>
    <x v="7"/>
    <x v="7"/>
    <x v="0"/>
    <s v="Smart Recharge Pack (2 GB / Day Combo For 3 months)"/>
    <s v="mart Recharge Pack (2 GB / Day Combo For 3 months"/>
    <n v="3.45"/>
    <s v="(2 GB"/>
    <x v="0"/>
  </r>
  <r>
    <x v="3"/>
    <x v="0"/>
    <x v="8"/>
    <x v="8"/>
    <x v="0"/>
    <s v="Smart Recharge Pack (2 GB / Day Combo For 3 months)"/>
    <s v="mart Recharge Pack (2 GB / Day Combo For 3 months"/>
    <n v="1.83"/>
    <s v="(2 GB"/>
    <x v="0"/>
  </r>
  <r>
    <x v="3"/>
    <x v="0"/>
    <x v="9"/>
    <x v="9"/>
    <x v="0"/>
    <s v="Smart Recharge Pack (2 GB / Day Combo For 3 months)"/>
    <s v="mart Recharge Pack (2 GB / Day Combo For 3 months"/>
    <n v="1.7"/>
    <s v="(2 GB"/>
    <x v="0"/>
  </r>
  <r>
    <x v="3"/>
    <x v="0"/>
    <x v="10"/>
    <x v="10"/>
    <x v="0"/>
    <s v="Smart Recharge Pack (2 GB / Day Combo For 3 months)"/>
    <s v="mart Recharge Pack (2 GB / Day Combo For 3 months"/>
    <n v="1.48"/>
    <s v="(2 GB"/>
    <x v="0"/>
  </r>
  <r>
    <x v="3"/>
    <x v="0"/>
    <x v="11"/>
    <x v="11"/>
    <x v="0"/>
    <s v="Smart Recharge Pack (2 GB / Day Combo For 3 months)"/>
    <s v="mart Recharge Pack (2 GB / Day Combo For 3 months"/>
    <n v="1.08"/>
    <s v="(2 GB"/>
    <x v="0"/>
  </r>
  <r>
    <x v="3"/>
    <x v="0"/>
    <x v="12"/>
    <x v="12"/>
    <x v="0"/>
    <s v="Smart Recharge Pack (2 GB / Day Combo For 3 months)"/>
    <s v="mart Recharge Pack (2 GB / Day Combo For 3 months"/>
    <n v="1.22"/>
    <s v="(2 GB"/>
    <x v="0"/>
  </r>
  <r>
    <x v="3"/>
    <x v="0"/>
    <x v="13"/>
    <x v="13"/>
    <x v="0"/>
    <s v="Smart Recharge Pack (2 GB / Day Combo For 3 months)"/>
    <s v="mart Recharge Pack (2 GB / Day Combo For 3 months"/>
    <n v="0.64"/>
    <s v="(2 GB"/>
    <x v="0"/>
  </r>
  <r>
    <x v="3"/>
    <x v="0"/>
    <x v="14"/>
    <x v="14"/>
    <x v="0"/>
    <s v="Smart Recharge Pack (2 GB / Day Combo For 3 months)"/>
    <s v="mart Recharge Pack (2 GB / Day Combo For 3 months"/>
    <n v="0.46"/>
    <s v="(2 GB"/>
    <x v="0"/>
  </r>
  <r>
    <x v="4"/>
    <x v="1"/>
    <x v="0"/>
    <x v="0"/>
    <x v="0"/>
    <s v="Smart Recharge Pack (2 GB / Day Combo For 3 months)"/>
    <s v="mart Recharge Pack (2 GB / Day Combo For 3 months"/>
    <n v="9.83"/>
    <s v="(2 GB"/>
    <x v="0"/>
  </r>
  <r>
    <x v="4"/>
    <x v="1"/>
    <x v="1"/>
    <x v="1"/>
    <x v="0"/>
    <s v="Smart Recharge Pack (2 GB / Day Combo For 3 months)"/>
    <s v="mart Recharge Pack (2 GB / Day Combo For 3 months"/>
    <n v="6.18"/>
    <s v="(2 GB"/>
    <x v="0"/>
  </r>
  <r>
    <x v="4"/>
    <x v="1"/>
    <x v="2"/>
    <x v="2"/>
    <x v="0"/>
    <s v="Smart Recharge Pack (2 GB / Day Combo For 3 months)"/>
    <s v="mart Recharge Pack (2 GB / Day Combo For 3 months"/>
    <n v="5.64"/>
    <s v="(2 GB"/>
    <x v="0"/>
  </r>
  <r>
    <x v="4"/>
    <x v="1"/>
    <x v="3"/>
    <x v="3"/>
    <x v="0"/>
    <s v="Smart Recharge Pack (2 GB / Day Combo For 3 months)"/>
    <s v="mart Recharge Pack (2 GB / Day Combo For 3 months"/>
    <n v="5.94"/>
    <s v="(2 GB"/>
    <x v="0"/>
  </r>
  <r>
    <x v="4"/>
    <x v="1"/>
    <x v="4"/>
    <x v="4"/>
    <x v="0"/>
    <s v="Smart Recharge Pack (2 GB / Day Combo For 3 months)"/>
    <s v="mart Recharge Pack (2 GB / Day Combo For 3 months"/>
    <n v="4.63"/>
    <s v="(2 GB"/>
    <x v="0"/>
  </r>
  <r>
    <x v="4"/>
    <x v="1"/>
    <x v="5"/>
    <x v="5"/>
    <x v="0"/>
    <s v="Smart Recharge Pack (2 GB / Day Combo For 3 months)"/>
    <s v="mart Recharge Pack (2 GB / Day Combo For 3 months"/>
    <n v="4.07"/>
    <s v="(2 GB"/>
    <x v="0"/>
  </r>
  <r>
    <x v="4"/>
    <x v="1"/>
    <x v="6"/>
    <x v="6"/>
    <x v="0"/>
    <s v="Smart Recharge Pack (2 GB / Day Combo For 3 months)"/>
    <s v="mart Recharge Pack (2 GB / Day Combo For 3 months"/>
    <n v="3.51"/>
    <s v="(2 GB"/>
    <x v="0"/>
  </r>
  <r>
    <x v="4"/>
    <x v="1"/>
    <x v="7"/>
    <x v="7"/>
    <x v="0"/>
    <s v="Smart Recharge Pack (2 GB / Day Combo For 3 months)"/>
    <s v="mart Recharge Pack (2 GB / Day Combo For 3 months"/>
    <n v="3.07"/>
    <s v="(2 GB"/>
    <x v="0"/>
  </r>
  <r>
    <x v="4"/>
    <x v="1"/>
    <x v="8"/>
    <x v="8"/>
    <x v="0"/>
    <s v="Smart Recharge Pack (2 GB / Day Combo For 3 months)"/>
    <s v="mart Recharge Pack (2 GB / Day Combo For 3 months"/>
    <n v="2.93"/>
    <s v="(2 GB"/>
    <x v="0"/>
  </r>
  <r>
    <x v="4"/>
    <x v="1"/>
    <x v="9"/>
    <x v="9"/>
    <x v="0"/>
    <s v="Smart Recharge Pack (2 GB / Day Combo For 3 months)"/>
    <s v="mart Recharge Pack (2 GB / Day Combo For 3 months"/>
    <n v="1.78"/>
    <s v="(2 GB"/>
    <x v="0"/>
  </r>
  <r>
    <x v="4"/>
    <x v="1"/>
    <x v="10"/>
    <x v="10"/>
    <x v="0"/>
    <s v="Smart Recharge Pack (2 GB / Day Combo For 3 months)"/>
    <s v="mart Recharge Pack (2 GB / Day Combo For 3 months"/>
    <n v="2.61"/>
    <s v="(2 GB"/>
    <x v="0"/>
  </r>
  <r>
    <x v="4"/>
    <x v="1"/>
    <x v="11"/>
    <x v="11"/>
    <x v="0"/>
    <s v="Smart Recharge Pack (2 GB / Day Combo For 3 months)"/>
    <s v="mart Recharge Pack (2 GB / Day Combo For 3 months"/>
    <n v="1.05"/>
    <s v="(2 GB"/>
    <x v="0"/>
  </r>
  <r>
    <x v="4"/>
    <x v="1"/>
    <x v="12"/>
    <x v="12"/>
    <x v="0"/>
    <s v="Smart Recharge Pack (2 GB / Day Combo For 3 months)"/>
    <s v="mart Recharge Pack (2 GB / Day Combo For 3 months"/>
    <n v="0.94"/>
    <s v="(2 GB"/>
    <x v="0"/>
  </r>
  <r>
    <x v="4"/>
    <x v="1"/>
    <x v="13"/>
    <x v="13"/>
    <x v="0"/>
    <s v="Smart Recharge Pack (2 GB / Day Combo For 3 months)"/>
    <s v="mart Recharge Pack (2 GB / Day Combo For 3 months"/>
    <n v="0.73"/>
    <s v="(2 GB"/>
    <x v="0"/>
  </r>
  <r>
    <x v="4"/>
    <x v="1"/>
    <x v="14"/>
    <x v="14"/>
    <x v="0"/>
    <s v="Smart Recharge Pack (2 GB / Day Combo For 3 months)"/>
    <s v="mart Recharge Pack (2 GB / Day Combo For 3 months"/>
    <n v="0.67"/>
    <s v="(2 GB"/>
    <x v="0"/>
  </r>
  <r>
    <x v="5"/>
    <x v="1"/>
    <x v="0"/>
    <x v="0"/>
    <x v="0"/>
    <s v="Smart Recharge Pack (2 GB / Day Combo For 3 months)"/>
    <s v="mart Recharge Pack (2 GB / Day Combo For 3 months"/>
    <n v="8.7100000000000009"/>
    <s v="(2 GB"/>
    <x v="0"/>
  </r>
  <r>
    <x v="5"/>
    <x v="1"/>
    <x v="1"/>
    <x v="1"/>
    <x v="0"/>
    <s v="Smart Recharge Pack (2 GB / Day Combo For 3 months)"/>
    <s v="mart Recharge Pack (2 GB / Day Combo For 3 months"/>
    <n v="8.32"/>
    <s v="(2 GB"/>
    <x v="0"/>
  </r>
  <r>
    <x v="5"/>
    <x v="1"/>
    <x v="2"/>
    <x v="2"/>
    <x v="0"/>
    <s v="Smart Recharge Pack (2 GB / Day Combo For 3 months)"/>
    <s v="mart Recharge Pack (2 GB / Day Combo For 3 months"/>
    <n v="5.59"/>
    <s v="(2 GB"/>
    <x v="0"/>
  </r>
  <r>
    <x v="5"/>
    <x v="1"/>
    <x v="3"/>
    <x v="3"/>
    <x v="0"/>
    <s v="Smart Recharge Pack (2 GB / Day Combo For 3 months)"/>
    <s v="mart Recharge Pack (2 GB / Day Combo For 3 months"/>
    <n v="6.83"/>
    <s v="(2 GB"/>
    <x v="0"/>
  </r>
  <r>
    <x v="5"/>
    <x v="1"/>
    <x v="4"/>
    <x v="4"/>
    <x v="0"/>
    <s v="Smart Recharge Pack (2 GB / Day Combo For 3 months)"/>
    <s v="mart Recharge Pack (2 GB / Day Combo For 3 months"/>
    <n v="9.07"/>
    <s v="(2 GB"/>
    <x v="0"/>
  </r>
  <r>
    <x v="5"/>
    <x v="1"/>
    <x v="5"/>
    <x v="5"/>
    <x v="0"/>
    <s v="Smart Recharge Pack (2 GB / Day Combo For 3 months)"/>
    <s v="mart Recharge Pack (2 GB / Day Combo For 3 months"/>
    <n v="5.83"/>
    <s v="(2 GB"/>
    <x v="0"/>
  </r>
  <r>
    <x v="5"/>
    <x v="1"/>
    <x v="6"/>
    <x v="6"/>
    <x v="0"/>
    <s v="Smart Recharge Pack (2 GB / Day Combo For 3 months)"/>
    <s v="mart Recharge Pack (2 GB / Day Combo For 3 months"/>
    <n v="3.66"/>
    <s v="(2 GB"/>
    <x v="0"/>
  </r>
  <r>
    <x v="5"/>
    <x v="1"/>
    <x v="7"/>
    <x v="7"/>
    <x v="0"/>
    <s v="Smart Recharge Pack (2 GB / Day Combo For 3 months)"/>
    <s v="mart Recharge Pack (2 GB / Day Combo For 3 months"/>
    <n v="2.86"/>
    <s v="(2 GB"/>
    <x v="0"/>
  </r>
  <r>
    <x v="5"/>
    <x v="1"/>
    <x v="8"/>
    <x v="8"/>
    <x v="0"/>
    <s v="Smart Recharge Pack (2 GB / Day Combo For 3 months)"/>
    <s v="mart Recharge Pack (2 GB / Day Combo For 3 months"/>
    <n v="2.2599999999999998"/>
    <s v="(2 GB"/>
    <x v="0"/>
  </r>
  <r>
    <x v="5"/>
    <x v="1"/>
    <x v="9"/>
    <x v="9"/>
    <x v="0"/>
    <s v="Smart Recharge Pack (2 GB / Day Combo For 3 months)"/>
    <s v="mart Recharge Pack (2 GB / Day Combo For 3 months"/>
    <n v="3.37"/>
    <s v="(2 GB"/>
    <x v="0"/>
  </r>
  <r>
    <x v="5"/>
    <x v="1"/>
    <x v="10"/>
    <x v="10"/>
    <x v="0"/>
    <s v="Smart Recharge Pack (2 GB / Day Combo For 3 months)"/>
    <s v="mart Recharge Pack (2 GB / Day Combo For 3 months"/>
    <n v="1.52"/>
    <s v="(2 GB"/>
    <x v="0"/>
  </r>
  <r>
    <x v="5"/>
    <x v="1"/>
    <x v="11"/>
    <x v="11"/>
    <x v="0"/>
    <s v="Smart Recharge Pack (2 GB / Day Combo For 3 months)"/>
    <s v="mart Recharge Pack (2 GB / Day Combo For 3 months"/>
    <n v="1.68"/>
    <s v="(2 GB"/>
    <x v="0"/>
  </r>
  <r>
    <x v="5"/>
    <x v="1"/>
    <x v="12"/>
    <x v="12"/>
    <x v="0"/>
    <s v="Smart Recharge Pack (2 GB / Day Combo For 3 months)"/>
    <s v="mart Recharge Pack (2 GB / Day Combo For 3 months"/>
    <n v="0.92"/>
    <s v="(2 GB"/>
    <x v="0"/>
  </r>
  <r>
    <x v="5"/>
    <x v="1"/>
    <x v="13"/>
    <x v="13"/>
    <x v="0"/>
    <s v="Smart Recharge Pack (2 GB / Day Combo For 3 months)"/>
    <s v="mart Recharge Pack (2 GB / Day Combo For 3 months"/>
    <n v="1.47"/>
    <s v="(2 GB"/>
    <x v="0"/>
  </r>
  <r>
    <x v="5"/>
    <x v="1"/>
    <x v="14"/>
    <x v="14"/>
    <x v="0"/>
    <s v="Smart Recharge Pack (2 GB / Day Combo For 3 months)"/>
    <s v="mart Recharge Pack (2 GB / Day Combo For 3 months"/>
    <n v="0.7"/>
    <s v="(2 GB"/>
    <x v="0"/>
  </r>
  <r>
    <x v="6"/>
    <x v="1"/>
    <x v="0"/>
    <x v="0"/>
    <x v="0"/>
    <s v="Smart Recharge Pack (2 GB / Day Combo For 3 months)"/>
    <s v="mart Recharge Pack (2 GB / Day Combo For 3 months"/>
    <n v="7.68"/>
    <s v="(2 GB"/>
    <x v="0"/>
  </r>
  <r>
    <x v="6"/>
    <x v="1"/>
    <x v="1"/>
    <x v="1"/>
    <x v="0"/>
    <s v="Smart Recharge Pack (2 GB / Day Combo For 3 months)"/>
    <s v="mart Recharge Pack (2 GB / Day Combo For 3 months"/>
    <n v="7.48"/>
    <s v="(2 GB"/>
    <x v="0"/>
  </r>
  <r>
    <x v="6"/>
    <x v="1"/>
    <x v="2"/>
    <x v="2"/>
    <x v="0"/>
    <s v="Smart Recharge Pack (2 GB / Day Combo For 3 months)"/>
    <s v="mart Recharge Pack (2 GB / Day Combo For 3 months"/>
    <n v="11.46"/>
    <s v="(2 GB"/>
    <x v="0"/>
  </r>
  <r>
    <x v="6"/>
    <x v="1"/>
    <x v="3"/>
    <x v="3"/>
    <x v="0"/>
    <s v="Smart Recharge Pack (2 GB / Day Combo For 3 months)"/>
    <s v="mart Recharge Pack (2 GB / Day Combo For 3 months"/>
    <n v="5.99"/>
    <s v="(2 GB"/>
    <x v="0"/>
  </r>
  <r>
    <x v="6"/>
    <x v="1"/>
    <x v="4"/>
    <x v="4"/>
    <x v="0"/>
    <s v="Smart Recharge Pack (2 GB / Day Combo For 3 months)"/>
    <s v="mart Recharge Pack (2 GB / Day Combo For 3 months"/>
    <n v="4.3499999999999996"/>
    <s v="(2 GB"/>
    <x v="0"/>
  </r>
  <r>
    <x v="6"/>
    <x v="1"/>
    <x v="5"/>
    <x v="5"/>
    <x v="0"/>
    <s v="Smart Recharge Pack (2 GB / Day Combo For 3 months)"/>
    <s v="mart Recharge Pack (2 GB / Day Combo For 3 months"/>
    <n v="4.09"/>
    <s v="(2 GB"/>
    <x v="0"/>
  </r>
  <r>
    <x v="6"/>
    <x v="1"/>
    <x v="6"/>
    <x v="6"/>
    <x v="0"/>
    <s v="Smart Recharge Pack (2 GB / Day Combo For 3 months)"/>
    <s v="mart Recharge Pack (2 GB / Day Combo For 3 months"/>
    <n v="4.74"/>
    <s v="(2 GB"/>
    <x v="0"/>
  </r>
  <r>
    <x v="6"/>
    <x v="1"/>
    <x v="7"/>
    <x v="7"/>
    <x v="0"/>
    <s v="Smart Recharge Pack (2 GB / Day Combo For 3 months)"/>
    <s v="mart Recharge Pack (2 GB / Day Combo For 3 months"/>
    <n v="4.54"/>
    <s v="(2 GB"/>
    <x v="0"/>
  </r>
  <r>
    <x v="6"/>
    <x v="1"/>
    <x v="8"/>
    <x v="8"/>
    <x v="0"/>
    <s v="Smart Recharge Pack (2 GB / Day Combo For 3 months)"/>
    <s v="mart Recharge Pack (2 GB / Day Combo For 3 months"/>
    <n v="2.65"/>
    <s v="(2 GB"/>
    <x v="0"/>
  </r>
  <r>
    <x v="6"/>
    <x v="1"/>
    <x v="9"/>
    <x v="9"/>
    <x v="0"/>
    <s v="Smart Recharge Pack (2 GB / Day Combo For 3 months)"/>
    <s v="mart Recharge Pack (2 GB / Day Combo For 3 months"/>
    <n v="2.2999999999999998"/>
    <s v="(2 GB"/>
    <x v="0"/>
  </r>
  <r>
    <x v="6"/>
    <x v="1"/>
    <x v="10"/>
    <x v="10"/>
    <x v="0"/>
    <s v="Smart Recharge Pack (2 GB / Day Combo For 3 months)"/>
    <s v="mart Recharge Pack (2 GB / Day Combo For 3 months"/>
    <n v="1.71"/>
    <s v="(2 GB"/>
    <x v="0"/>
  </r>
  <r>
    <x v="6"/>
    <x v="1"/>
    <x v="11"/>
    <x v="11"/>
    <x v="0"/>
    <s v="Smart Recharge Pack (2 GB / Day Combo For 3 months)"/>
    <s v="mart Recharge Pack (2 GB / Day Combo For 3 months"/>
    <n v="2.44"/>
    <s v="(2 GB"/>
    <x v="0"/>
  </r>
  <r>
    <x v="6"/>
    <x v="1"/>
    <x v="12"/>
    <x v="12"/>
    <x v="0"/>
    <s v="Smart Recharge Pack (2 GB / Day Combo For 3 months)"/>
    <s v="mart Recharge Pack (2 GB / Day Combo For 3 months"/>
    <n v="1.18"/>
    <s v="(2 GB"/>
    <x v="0"/>
  </r>
  <r>
    <x v="6"/>
    <x v="1"/>
    <x v="13"/>
    <x v="13"/>
    <x v="0"/>
    <s v="Smart Recharge Pack (2 GB / Day Combo For 3 months)"/>
    <s v="mart Recharge Pack (2 GB / Day Combo For 3 months"/>
    <n v="0.87"/>
    <s v="(2 GB"/>
    <x v="0"/>
  </r>
  <r>
    <x v="6"/>
    <x v="1"/>
    <x v="14"/>
    <x v="14"/>
    <x v="0"/>
    <s v="Smart Recharge Pack (2 GB / Day Combo For 3 months)"/>
    <s v="mart Recharge Pack (2 GB / Day Combo For 3 months"/>
    <n v="0.54"/>
    <s v="(2 GB"/>
    <x v="0"/>
  </r>
  <r>
    <x v="7"/>
    <x v="1"/>
    <x v="0"/>
    <x v="0"/>
    <x v="0"/>
    <s v="Smart Recharge Pack (2 GB / Day Combo For 3 months)"/>
    <s v="mart Recharge Pack (2 GB / Day Combo For 3 months"/>
    <n v="9.5"/>
    <s v="(2 GB"/>
    <x v="0"/>
  </r>
  <r>
    <x v="7"/>
    <x v="1"/>
    <x v="1"/>
    <x v="1"/>
    <x v="0"/>
    <s v="Smart Recharge Pack (2 GB / Day Combo For 3 months)"/>
    <s v="mart Recharge Pack (2 GB / Day Combo For 3 months"/>
    <n v="7.5"/>
    <s v="(2 GB"/>
    <x v="0"/>
  </r>
  <r>
    <x v="7"/>
    <x v="1"/>
    <x v="2"/>
    <x v="2"/>
    <x v="0"/>
    <s v="Smart Recharge Pack (2 GB / Day Combo For 3 months)"/>
    <s v="mart Recharge Pack (2 GB / Day Combo For 3 months"/>
    <n v="6.92"/>
    <s v="(2 GB"/>
    <x v="0"/>
  </r>
  <r>
    <x v="7"/>
    <x v="1"/>
    <x v="3"/>
    <x v="3"/>
    <x v="0"/>
    <s v="Smart Recharge Pack (2 GB / Day Combo For 3 months)"/>
    <s v="mart Recharge Pack (2 GB / Day Combo For 3 months"/>
    <n v="5.62"/>
    <s v="(2 GB"/>
    <x v="0"/>
  </r>
  <r>
    <x v="7"/>
    <x v="1"/>
    <x v="4"/>
    <x v="4"/>
    <x v="0"/>
    <s v="Smart Recharge Pack (2 GB / Day Combo For 3 months)"/>
    <s v="mart Recharge Pack (2 GB / Day Combo For 3 months"/>
    <n v="4.6399999999999997"/>
    <s v="(2 GB"/>
    <x v="0"/>
  </r>
  <r>
    <x v="7"/>
    <x v="1"/>
    <x v="5"/>
    <x v="5"/>
    <x v="0"/>
    <s v="Smart Recharge Pack (2 GB / Day Combo For 3 months)"/>
    <s v="mart Recharge Pack (2 GB / Day Combo For 3 months"/>
    <n v="4.0199999999999996"/>
    <s v="(2 GB"/>
    <x v="0"/>
  </r>
  <r>
    <x v="7"/>
    <x v="1"/>
    <x v="6"/>
    <x v="6"/>
    <x v="0"/>
    <s v="Smart Recharge Pack (2 GB / Day Combo For 3 months)"/>
    <s v="mart Recharge Pack (2 GB / Day Combo For 3 months"/>
    <n v="7.42"/>
    <s v="(2 GB"/>
    <x v="0"/>
  </r>
  <r>
    <x v="7"/>
    <x v="1"/>
    <x v="7"/>
    <x v="7"/>
    <x v="0"/>
    <s v="Smart Recharge Pack (2 GB / Day Combo For 3 months)"/>
    <s v="mart Recharge Pack (2 GB / Day Combo For 3 months"/>
    <n v="3.73"/>
    <s v="(2 GB"/>
    <x v="0"/>
  </r>
  <r>
    <x v="7"/>
    <x v="1"/>
    <x v="8"/>
    <x v="8"/>
    <x v="0"/>
    <s v="Smart Recharge Pack (2 GB / Day Combo For 3 months)"/>
    <s v="mart Recharge Pack (2 GB / Day Combo For 3 months"/>
    <n v="2.31"/>
    <s v="(2 GB"/>
    <x v="0"/>
  </r>
  <r>
    <x v="7"/>
    <x v="1"/>
    <x v="9"/>
    <x v="9"/>
    <x v="0"/>
    <s v="Smart Recharge Pack (2 GB / Day Combo For 3 months)"/>
    <s v="mart Recharge Pack (2 GB / Day Combo For 3 months"/>
    <n v="2.23"/>
    <s v="(2 GB"/>
    <x v="0"/>
  </r>
  <r>
    <x v="7"/>
    <x v="1"/>
    <x v="10"/>
    <x v="10"/>
    <x v="0"/>
    <s v="Smart Recharge Pack (2 GB / Day Combo For 3 months)"/>
    <s v="mart Recharge Pack (2 GB / Day Combo For 3 months"/>
    <n v="2.04"/>
    <s v="(2 GB"/>
    <x v="0"/>
  </r>
  <r>
    <x v="7"/>
    <x v="1"/>
    <x v="11"/>
    <x v="11"/>
    <x v="0"/>
    <s v="Smart Recharge Pack (2 GB / Day Combo For 3 months)"/>
    <s v="mart Recharge Pack (2 GB / Day Combo For 3 months"/>
    <n v="1.35"/>
    <s v="(2 GB"/>
    <x v="0"/>
  </r>
  <r>
    <x v="7"/>
    <x v="1"/>
    <x v="12"/>
    <x v="12"/>
    <x v="0"/>
    <s v="Smart Recharge Pack (2 GB / Day Combo For 3 months)"/>
    <s v="mart Recharge Pack (2 GB / Day Combo For 3 months"/>
    <n v="1.43"/>
    <s v="(2 GB"/>
    <x v="0"/>
  </r>
  <r>
    <x v="7"/>
    <x v="1"/>
    <x v="13"/>
    <x v="13"/>
    <x v="0"/>
    <s v="Smart Recharge Pack (2 GB / Day Combo For 3 months)"/>
    <s v="mart Recharge Pack (2 GB / Day Combo For 3 months"/>
    <n v="1.02"/>
    <s v="(2 GB"/>
    <x v="0"/>
  </r>
  <r>
    <x v="7"/>
    <x v="1"/>
    <x v="14"/>
    <x v="14"/>
    <x v="0"/>
    <s v="Smart Recharge Pack (2 GB / Day Combo For 3 months)"/>
    <s v="mart Recharge Pack (2 GB / Day Combo For 3 months"/>
    <n v="0.54"/>
    <s v="(2 GB"/>
    <x v="0"/>
  </r>
  <r>
    <x v="0"/>
    <x v="0"/>
    <x v="0"/>
    <x v="0"/>
    <x v="1"/>
    <s v="Super Saviour Pack (1.5 GB / Day Combo For 56 days)"/>
    <s v="uper Saviour Pack (1.5 GB / Day Combo For 56 days"/>
    <n v="4.87"/>
    <s v=".5 GB"/>
    <x v="1"/>
  </r>
  <r>
    <x v="0"/>
    <x v="0"/>
    <x v="1"/>
    <x v="1"/>
    <x v="1"/>
    <s v="Super Saviour Pack (1.5 GB / Day Combo For 56 days)"/>
    <s v="uper Saviour Pack (1.5 GB / Day Combo For 56 days"/>
    <n v="4.01"/>
    <s v=".5 GB"/>
    <x v="1"/>
  </r>
  <r>
    <x v="0"/>
    <x v="0"/>
    <x v="2"/>
    <x v="2"/>
    <x v="1"/>
    <s v="Super Saviour Pack (1.5 GB / Day Combo For 56 days)"/>
    <s v="uper Saviour Pack (1.5 GB / Day Combo For 56 days"/>
    <n v="4.01"/>
    <s v=".5 GB"/>
    <x v="1"/>
  </r>
  <r>
    <x v="0"/>
    <x v="0"/>
    <x v="3"/>
    <x v="3"/>
    <x v="1"/>
    <s v="Super Saviour Pack (1.5 GB / Day Combo For 56 days)"/>
    <s v="uper Saviour Pack (1.5 GB / Day Combo For 56 days"/>
    <n v="3.76"/>
    <s v=".5 GB"/>
    <x v="1"/>
  </r>
  <r>
    <x v="0"/>
    <x v="0"/>
    <x v="4"/>
    <x v="4"/>
    <x v="1"/>
    <s v="Super Saviour Pack (1.5 GB / Day Combo For 56 days)"/>
    <s v="uper Saviour Pack (1.5 GB / Day Combo For 56 days"/>
    <n v="2.82"/>
    <s v=".5 GB"/>
    <x v="1"/>
  </r>
  <r>
    <x v="0"/>
    <x v="0"/>
    <x v="5"/>
    <x v="5"/>
    <x v="1"/>
    <s v="Super Saviour Pack (1.5 GB / Day Combo For 56 days)"/>
    <s v="uper Saviour Pack (1.5 GB / Day Combo For 56 days"/>
    <n v="2.42"/>
    <s v=".5 GB"/>
    <x v="1"/>
  </r>
  <r>
    <x v="0"/>
    <x v="0"/>
    <x v="6"/>
    <x v="6"/>
    <x v="1"/>
    <s v="Super Saviour Pack (1.5 GB / Day Combo For 56 days)"/>
    <s v="uper Saviour Pack (1.5 GB / Day Combo For 56 days"/>
    <n v="2.0499999999999998"/>
    <s v=".5 GB"/>
    <x v="1"/>
  </r>
  <r>
    <x v="0"/>
    <x v="0"/>
    <x v="7"/>
    <x v="7"/>
    <x v="1"/>
    <s v="Super Saviour Pack (1.5 GB / Day Combo For 56 days)"/>
    <s v="uper Saviour Pack (1.5 GB / Day Combo For 56 days"/>
    <n v="1.92"/>
    <s v=".5 GB"/>
    <x v="1"/>
  </r>
  <r>
    <x v="0"/>
    <x v="0"/>
    <x v="8"/>
    <x v="8"/>
    <x v="1"/>
    <s v="Super Saviour Pack (1.5 GB / Day Combo For 56 days)"/>
    <s v="uper Saviour Pack (1.5 GB / Day Combo For 56 days"/>
    <n v="1.98"/>
    <s v=".5 GB"/>
    <x v="1"/>
  </r>
  <r>
    <x v="0"/>
    <x v="0"/>
    <x v="9"/>
    <x v="9"/>
    <x v="1"/>
    <s v="Super Saviour Pack (1.5 GB / Day Combo For 56 days)"/>
    <s v="uper Saviour Pack (1.5 GB / Day Combo For 56 days"/>
    <n v="1.22"/>
    <s v=".5 GB"/>
    <x v="1"/>
  </r>
  <r>
    <x v="0"/>
    <x v="0"/>
    <x v="10"/>
    <x v="10"/>
    <x v="1"/>
    <s v="Super Saviour Pack (1.5 GB / Day Combo For 56 days)"/>
    <s v="uper Saviour Pack (1.5 GB / Day Combo For 56 days"/>
    <n v="1.53"/>
    <s v=".5 GB"/>
    <x v="1"/>
  </r>
  <r>
    <x v="0"/>
    <x v="0"/>
    <x v="11"/>
    <x v="11"/>
    <x v="1"/>
    <s v="Super Saviour Pack (1.5 GB / Day Combo For 56 days)"/>
    <s v="uper Saviour Pack (1.5 GB / Day Combo For 56 days"/>
    <n v="0.57999999999999996"/>
    <s v=".5 GB"/>
    <x v="1"/>
  </r>
  <r>
    <x v="0"/>
    <x v="0"/>
    <x v="12"/>
    <x v="12"/>
    <x v="1"/>
    <s v="Super Saviour Pack (1.5 GB / Day Combo For 56 days)"/>
    <s v="uper Saviour Pack (1.5 GB / Day Combo For 56 days"/>
    <n v="0.61"/>
    <s v=".5 GB"/>
    <x v="1"/>
  </r>
  <r>
    <x v="0"/>
    <x v="0"/>
    <x v="13"/>
    <x v="13"/>
    <x v="1"/>
    <s v="Super Saviour Pack (1.5 GB / Day Combo For 56 days)"/>
    <s v="uper Saviour Pack (1.5 GB / Day Combo For 56 days"/>
    <n v="0.42"/>
    <s v=".5 GB"/>
    <x v="1"/>
  </r>
  <r>
    <x v="0"/>
    <x v="0"/>
    <x v="14"/>
    <x v="14"/>
    <x v="1"/>
    <s v="Super Saviour Pack (1.5 GB / Day Combo For 56 days)"/>
    <s v="uper Saviour Pack (1.5 GB / Day Combo For 56 days"/>
    <n v="0.35"/>
    <s v=".5 GB"/>
    <x v="1"/>
  </r>
  <r>
    <x v="1"/>
    <x v="0"/>
    <x v="0"/>
    <x v="0"/>
    <x v="1"/>
    <s v="Super Saviour Pack (1.5 GB / Day Combo For 56 days)"/>
    <s v="uper Saviour Pack (1.5 GB / Day Combo For 56 days"/>
    <n v="5.64"/>
    <s v=".5 GB"/>
    <x v="1"/>
  </r>
  <r>
    <x v="1"/>
    <x v="0"/>
    <x v="1"/>
    <x v="1"/>
    <x v="1"/>
    <s v="Super Saviour Pack (1.5 GB / Day Combo For 56 days)"/>
    <s v="uper Saviour Pack (1.5 GB / Day Combo For 56 days"/>
    <n v="4.7699999999999996"/>
    <s v=".5 GB"/>
    <x v="1"/>
  </r>
  <r>
    <x v="1"/>
    <x v="0"/>
    <x v="2"/>
    <x v="2"/>
    <x v="1"/>
    <s v="Super Saviour Pack (1.5 GB / Day Combo For 56 days)"/>
    <s v="uper Saviour Pack (1.5 GB / Day Combo For 56 days"/>
    <n v="4.59"/>
    <s v=".5 GB"/>
    <x v="1"/>
  </r>
  <r>
    <x v="1"/>
    <x v="0"/>
    <x v="3"/>
    <x v="3"/>
    <x v="1"/>
    <s v="Super Saviour Pack (1.5 GB / Day Combo For 56 days)"/>
    <s v="uper Saviour Pack (1.5 GB / Day Combo For 56 days"/>
    <n v="4.7699999999999996"/>
    <s v=".5 GB"/>
    <x v="1"/>
  </r>
  <r>
    <x v="1"/>
    <x v="0"/>
    <x v="4"/>
    <x v="4"/>
    <x v="1"/>
    <s v="Super Saviour Pack (1.5 GB / Day Combo For 56 days)"/>
    <s v="uper Saviour Pack (1.5 GB / Day Combo For 56 days"/>
    <n v="5.95"/>
    <s v=".5 GB"/>
    <x v="1"/>
  </r>
  <r>
    <x v="1"/>
    <x v="0"/>
    <x v="5"/>
    <x v="5"/>
    <x v="1"/>
    <s v="Super Saviour Pack (1.5 GB / Day Combo For 56 days)"/>
    <s v="uper Saviour Pack (1.5 GB / Day Combo For 56 days"/>
    <n v="3.12"/>
    <s v=".5 GB"/>
    <x v="1"/>
  </r>
  <r>
    <x v="1"/>
    <x v="0"/>
    <x v="6"/>
    <x v="6"/>
    <x v="1"/>
    <s v="Super Saviour Pack (1.5 GB / Day Combo For 56 days)"/>
    <s v="uper Saviour Pack (1.5 GB / Day Combo For 56 days"/>
    <n v="2.66"/>
    <s v=".5 GB"/>
    <x v="1"/>
  </r>
  <r>
    <x v="1"/>
    <x v="0"/>
    <x v="7"/>
    <x v="7"/>
    <x v="1"/>
    <s v="Super Saviour Pack (1.5 GB / Day Combo For 56 days)"/>
    <s v="uper Saviour Pack (1.5 GB / Day Combo For 56 days"/>
    <n v="1.62"/>
    <s v=".5 GB"/>
    <x v="1"/>
  </r>
  <r>
    <x v="1"/>
    <x v="0"/>
    <x v="8"/>
    <x v="8"/>
    <x v="1"/>
    <s v="Super Saviour Pack (1.5 GB / Day Combo For 56 days)"/>
    <s v="uper Saviour Pack (1.5 GB / Day Combo For 56 days"/>
    <n v="1.21"/>
    <s v=".5 GB"/>
    <x v="1"/>
  </r>
  <r>
    <x v="1"/>
    <x v="0"/>
    <x v="9"/>
    <x v="9"/>
    <x v="1"/>
    <s v="Super Saviour Pack (1.5 GB / Day Combo For 56 days)"/>
    <s v="uper Saviour Pack (1.5 GB / Day Combo For 56 days"/>
    <n v="2.8"/>
    <s v=".5 GB"/>
    <x v="1"/>
  </r>
  <r>
    <x v="1"/>
    <x v="0"/>
    <x v="10"/>
    <x v="10"/>
    <x v="1"/>
    <s v="Super Saviour Pack (1.5 GB / Day Combo For 56 days)"/>
    <s v="uper Saviour Pack (1.5 GB / Day Combo For 56 days"/>
    <n v="1.06"/>
    <s v=".5 GB"/>
    <x v="1"/>
  </r>
  <r>
    <x v="1"/>
    <x v="0"/>
    <x v="11"/>
    <x v="11"/>
    <x v="1"/>
    <s v="Super Saviour Pack (1.5 GB / Day Combo For 56 days)"/>
    <s v="uper Saviour Pack (1.5 GB / Day Combo For 56 days"/>
    <n v="1.03"/>
    <s v=".5 GB"/>
    <x v="1"/>
  </r>
  <r>
    <x v="1"/>
    <x v="0"/>
    <x v="12"/>
    <x v="12"/>
    <x v="1"/>
    <s v="Super Saviour Pack (1.5 GB / Day Combo For 56 days)"/>
    <s v="uper Saviour Pack (1.5 GB / Day Combo For 56 days"/>
    <n v="0.51"/>
    <s v=".5 GB"/>
    <x v="1"/>
  </r>
  <r>
    <x v="1"/>
    <x v="0"/>
    <x v="13"/>
    <x v="13"/>
    <x v="1"/>
    <s v="Super Saviour Pack (1.5 GB / Day Combo For 56 days)"/>
    <s v="uper Saviour Pack (1.5 GB / Day Combo For 56 days"/>
    <n v="0.79"/>
    <s v=".5 GB"/>
    <x v="1"/>
  </r>
  <r>
    <x v="1"/>
    <x v="0"/>
    <x v="14"/>
    <x v="14"/>
    <x v="1"/>
    <s v="Super Saviour Pack (1.5 GB / Day Combo For 56 days)"/>
    <s v="uper Saviour Pack (1.5 GB / Day Combo For 56 days"/>
    <n v="0.4"/>
    <s v=".5 GB"/>
    <x v="1"/>
  </r>
  <r>
    <x v="2"/>
    <x v="0"/>
    <x v="0"/>
    <x v="0"/>
    <x v="1"/>
    <s v="Super Saviour Pack (1.5 GB / Day Combo For 56 days)"/>
    <s v="uper Saviour Pack (1.5 GB / Day Combo For 56 days"/>
    <n v="4.93"/>
    <s v=".5 GB"/>
    <x v="1"/>
  </r>
  <r>
    <x v="2"/>
    <x v="0"/>
    <x v="1"/>
    <x v="1"/>
    <x v="1"/>
    <s v="Super Saviour Pack (1.5 GB / Day Combo For 56 days)"/>
    <s v="uper Saviour Pack (1.5 GB / Day Combo For 56 days"/>
    <n v="4.38"/>
    <s v=".5 GB"/>
    <x v="1"/>
  </r>
  <r>
    <x v="2"/>
    <x v="0"/>
    <x v="2"/>
    <x v="2"/>
    <x v="1"/>
    <s v="Super Saviour Pack (1.5 GB / Day Combo For 56 days)"/>
    <s v="uper Saviour Pack (1.5 GB / Day Combo For 56 days"/>
    <n v="6.21"/>
    <s v=".5 GB"/>
    <x v="1"/>
  </r>
  <r>
    <x v="2"/>
    <x v="0"/>
    <x v="3"/>
    <x v="3"/>
    <x v="1"/>
    <s v="Super Saviour Pack (1.5 GB / Day Combo For 56 days)"/>
    <s v="uper Saviour Pack (1.5 GB / Day Combo For 56 days"/>
    <n v="4.51"/>
    <s v=".5 GB"/>
    <x v="1"/>
  </r>
  <r>
    <x v="2"/>
    <x v="0"/>
    <x v="4"/>
    <x v="4"/>
    <x v="1"/>
    <s v="Super Saviour Pack (1.5 GB / Day Combo For 56 days)"/>
    <s v="uper Saviour Pack (1.5 GB / Day Combo For 56 days"/>
    <n v="2.5"/>
    <s v=".5 GB"/>
    <x v="1"/>
  </r>
  <r>
    <x v="2"/>
    <x v="0"/>
    <x v="5"/>
    <x v="5"/>
    <x v="1"/>
    <s v="Super Saviour Pack (1.5 GB / Day Combo For 56 days)"/>
    <s v="uper Saviour Pack (1.5 GB / Day Combo For 56 days"/>
    <n v="2.7"/>
    <s v=".5 GB"/>
    <x v="1"/>
  </r>
  <r>
    <x v="2"/>
    <x v="0"/>
    <x v="6"/>
    <x v="6"/>
    <x v="1"/>
    <s v="Super Saviour Pack (1.5 GB / Day Combo For 56 days)"/>
    <s v="uper Saviour Pack (1.5 GB / Day Combo For 56 days"/>
    <n v="3.19"/>
    <s v=".5 GB"/>
    <x v="1"/>
  </r>
  <r>
    <x v="2"/>
    <x v="0"/>
    <x v="7"/>
    <x v="7"/>
    <x v="1"/>
    <s v="Super Saviour Pack (1.5 GB / Day Combo For 56 days)"/>
    <s v="uper Saviour Pack (1.5 GB / Day Combo For 56 days"/>
    <n v="2.89"/>
    <s v=".5 GB"/>
    <x v="1"/>
  </r>
  <r>
    <x v="2"/>
    <x v="0"/>
    <x v="8"/>
    <x v="8"/>
    <x v="1"/>
    <s v="Super Saviour Pack (1.5 GB / Day Combo For 56 days)"/>
    <s v="uper Saviour Pack (1.5 GB / Day Combo For 56 days"/>
    <n v="1.52"/>
    <s v=".5 GB"/>
    <x v="1"/>
  </r>
  <r>
    <x v="2"/>
    <x v="0"/>
    <x v="9"/>
    <x v="9"/>
    <x v="1"/>
    <s v="Super Saviour Pack (1.5 GB / Day Combo For 56 days)"/>
    <s v="uper Saviour Pack (1.5 GB / Day Combo For 56 days"/>
    <n v="1.42"/>
    <s v=".5 GB"/>
    <x v="1"/>
  </r>
  <r>
    <x v="2"/>
    <x v="0"/>
    <x v="10"/>
    <x v="10"/>
    <x v="1"/>
    <s v="Super Saviour Pack (1.5 GB / Day Combo For 56 days)"/>
    <s v="uper Saviour Pack (1.5 GB / Day Combo For 56 days"/>
    <n v="0.91"/>
    <s v=".5 GB"/>
    <x v="1"/>
  </r>
  <r>
    <x v="2"/>
    <x v="0"/>
    <x v="11"/>
    <x v="11"/>
    <x v="1"/>
    <s v="Super Saviour Pack (1.5 GB / Day Combo For 56 days)"/>
    <s v="uper Saviour Pack (1.5 GB / Day Combo For 56 days"/>
    <n v="1.72"/>
    <s v=".5 GB"/>
    <x v="1"/>
  </r>
  <r>
    <x v="2"/>
    <x v="0"/>
    <x v="12"/>
    <x v="12"/>
    <x v="1"/>
    <s v="Super Saviour Pack (1.5 GB / Day Combo For 56 days)"/>
    <s v="uper Saviour Pack (1.5 GB / Day Combo For 56 days"/>
    <n v="0.85"/>
    <s v=".5 GB"/>
    <x v="1"/>
  </r>
  <r>
    <x v="2"/>
    <x v="0"/>
    <x v="13"/>
    <x v="13"/>
    <x v="1"/>
    <s v="Super Saviour Pack (1.5 GB / Day Combo For 56 days)"/>
    <s v="uper Saviour Pack (1.5 GB / Day Combo For 56 days"/>
    <n v="0.5"/>
    <s v=".5 GB"/>
    <x v="1"/>
  </r>
  <r>
    <x v="2"/>
    <x v="0"/>
    <x v="14"/>
    <x v="14"/>
    <x v="1"/>
    <s v="Super Saviour Pack (1.5 GB / Day Combo For 56 days)"/>
    <s v="uper Saviour Pack (1.5 GB / Day Combo For 56 days"/>
    <n v="0.33"/>
    <s v=".5 GB"/>
    <x v="1"/>
  </r>
  <r>
    <x v="3"/>
    <x v="0"/>
    <x v="0"/>
    <x v="0"/>
    <x v="1"/>
    <s v="Super Saviour Pack (1.5 GB / Day Combo For 56 days)"/>
    <s v="uper Saviour Pack (1.5 GB / Day Combo For 56 days"/>
    <n v="5.09"/>
    <s v=".5 GB"/>
    <x v="1"/>
  </r>
  <r>
    <x v="3"/>
    <x v="0"/>
    <x v="1"/>
    <x v="1"/>
    <x v="1"/>
    <s v="Super Saviour Pack (1.5 GB / Day Combo For 56 days)"/>
    <s v="uper Saviour Pack (1.5 GB / Day Combo For 56 days"/>
    <n v="3.83"/>
    <s v=".5 GB"/>
    <x v="1"/>
  </r>
  <r>
    <x v="3"/>
    <x v="0"/>
    <x v="2"/>
    <x v="2"/>
    <x v="1"/>
    <s v="Super Saviour Pack (1.5 GB / Day Combo For 56 days)"/>
    <s v="uper Saviour Pack (1.5 GB / Day Combo For 56 days"/>
    <n v="4.3600000000000003"/>
    <s v=".5 GB"/>
    <x v="1"/>
  </r>
  <r>
    <x v="3"/>
    <x v="0"/>
    <x v="3"/>
    <x v="3"/>
    <x v="1"/>
    <s v="Super Saviour Pack (1.5 GB / Day Combo For 56 days)"/>
    <s v="uper Saviour Pack (1.5 GB / Day Combo For 56 days"/>
    <n v="4.22"/>
    <s v=".5 GB"/>
    <x v="1"/>
  </r>
  <r>
    <x v="3"/>
    <x v="0"/>
    <x v="4"/>
    <x v="4"/>
    <x v="1"/>
    <s v="Super Saviour Pack (1.5 GB / Day Combo For 56 days)"/>
    <s v="uper Saviour Pack (1.5 GB / Day Combo For 56 days"/>
    <n v="3.31"/>
    <s v=".5 GB"/>
    <x v="1"/>
  </r>
  <r>
    <x v="3"/>
    <x v="0"/>
    <x v="5"/>
    <x v="5"/>
    <x v="1"/>
    <s v="Super Saviour Pack (1.5 GB / Day Combo For 56 days)"/>
    <s v="uper Saviour Pack (1.5 GB / Day Combo For 56 days"/>
    <n v="2.2200000000000002"/>
    <s v=".5 GB"/>
    <x v="1"/>
  </r>
  <r>
    <x v="3"/>
    <x v="0"/>
    <x v="6"/>
    <x v="6"/>
    <x v="1"/>
    <s v="Super Saviour Pack (1.5 GB / Day Combo For 56 days)"/>
    <s v="uper Saviour Pack (1.5 GB / Day Combo For 56 days"/>
    <n v="4.71"/>
    <s v=".5 GB"/>
    <x v="1"/>
  </r>
  <r>
    <x v="3"/>
    <x v="0"/>
    <x v="7"/>
    <x v="7"/>
    <x v="1"/>
    <s v="Super Saviour Pack (1.5 GB / Day Combo For 56 days)"/>
    <s v="uper Saviour Pack (1.5 GB / Day Combo For 56 days"/>
    <n v="2.56"/>
    <s v=".5 GB"/>
    <x v="1"/>
  </r>
  <r>
    <x v="3"/>
    <x v="0"/>
    <x v="8"/>
    <x v="8"/>
    <x v="1"/>
    <s v="Super Saviour Pack (1.5 GB / Day Combo For 56 days)"/>
    <s v="uper Saviour Pack (1.5 GB / Day Combo For 56 days"/>
    <n v="1.36"/>
    <s v=".5 GB"/>
    <x v="1"/>
  </r>
  <r>
    <x v="3"/>
    <x v="0"/>
    <x v="9"/>
    <x v="9"/>
    <x v="1"/>
    <s v="Super Saviour Pack (1.5 GB / Day Combo For 56 days)"/>
    <s v="uper Saviour Pack (1.5 GB / Day Combo For 56 days"/>
    <n v="1.25"/>
    <s v=".5 GB"/>
    <x v="1"/>
  </r>
  <r>
    <x v="3"/>
    <x v="0"/>
    <x v="10"/>
    <x v="10"/>
    <x v="1"/>
    <s v="Super Saviour Pack (1.5 GB / Day Combo For 56 days)"/>
    <s v="uper Saviour Pack (1.5 GB / Day Combo For 56 days"/>
    <n v="1.05"/>
    <s v=".5 GB"/>
    <x v="1"/>
  </r>
  <r>
    <x v="3"/>
    <x v="0"/>
    <x v="11"/>
    <x v="11"/>
    <x v="1"/>
    <s v="Super Saviour Pack (1.5 GB / Day Combo For 56 days)"/>
    <s v="uper Saviour Pack (1.5 GB / Day Combo For 56 days"/>
    <n v="0.92"/>
    <s v=".5 GB"/>
    <x v="1"/>
  </r>
  <r>
    <x v="3"/>
    <x v="0"/>
    <x v="12"/>
    <x v="12"/>
    <x v="1"/>
    <s v="Super Saviour Pack (1.5 GB / Day Combo For 56 days)"/>
    <s v="uper Saviour Pack (1.5 GB / Day Combo For 56 days"/>
    <n v="1.01"/>
    <s v=".5 GB"/>
    <x v="1"/>
  </r>
  <r>
    <x v="3"/>
    <x v="0"/>
    <x v="13"/>
    <x v="13"/>
    <x v="1"/>
    <s v="Super Saviour Pack (1.5 GB / Day Combo For 56 days)"/>
    <s v="uper Saviour Pack (1.5 GB / Day Combo For 56 days"/>
    <n v="0.52"/>
    <s v=".5 GB"/>
    <x v="1"/>
  </r>
  <r>
    <x v="3"/>
    <x v="0"/>
    <x v="14"/>
    <x v="14"/>
    <x v="1"/>
    <s v="Super Saviour Pack (1.5 GB / Day Combo For 56 days)"/>
    <s v="uper Saviour Pack (1.5 GB / Day Combo For 56 days"/>
    <n v="0.36"/>
    <s v=".5 GB"/>
    <x v="1"/>
  </r>
  <r>
    <x v="4"/>
    <x v="1"/>
    <x v="0"/>
    <x v="0"/>
    <x v="1"/>
    <s v="Super Saviour Pack (1.5 GB / Day Combo For 56 days)"/>
    <s v="uper Saviour Pack (1.5 GB / Day Combo For 56 days"/>
    <n v="6.47"/>
    <s v=".5 GB"/>
    <x v="1"/>
  </r>
  <r>
    <x v="4"/>
    <x v="1"/>
    <x v="1"/>
    <x v="1"/>
    <x v="1"/>
    <s v="Super Saviour Pack (1.5 GB / Day Combo For 56 days)"/>
    <s v="uper Saviour Pack (1.5 GB / Day Combo For 56 days"/>
    <n v="3.68"/>
    <s v=".5 GB"/>
    <x v="1"/>
  </r>
  <r>
    <x v="4"/>
    <x v="1"/>
    <x v="2"/>
    <x v="2"/>
    <x v="1"/>
    <s v="Super Saviour Pack (1.5 GB / Day Combo For 56 days)"/>
    <s v="uper Saviour Pack (1.5 GB / Day Combo For 56 days"/>
    <n v="3.09"/>
    <s v=".5 GB"/>
    <x v="1"/>
  </r>
  <r>
    <x v="4"/>
    <x v="1"/>
    <x v="3"/>
    <x v="3"/>
    <x v="1"/>
    <s v="Super Saviour Pack (1.5 GB / Day Combo For 56 days)"/>
    <s v="uper Saviour Pack (1.5 GB / Day Combo For 56 days"/>
    <n v="4.0199999999999996"/>
    <s v=".5 GB"/>
    <x v="1"/>
  </r>
  <r>
    <x v="4"/>
    <x v="1"/>
    <x v="4"/>
    <x v="4"/>
    <x v="1"/>
    <s v="Super Saviour Pack (1.5 GB / Day Combo For 56 days)"/>
    <s v="uper Saviour Pack (1.5 GB / Day Combo For 56 days"/>
    <n v="2.91"/>
    <s v=".5 GB"/>
    <x v="1"/>
  </r>
  <r>
    <x v="4"/>
    <x v="1"/>
    <x v="5"/>
    <x v="5"/>
    <x v="1"/>
    <s v="Super Saviour Pack (1.5 GB / Day Combo For 56 days)"/>
    <s v="uper Saviour Pack (1.5 GB / Day Combo For 56 days"/>
    <n v="2.64"/>
    <s v=".5 GB"/>
    <x v="1"/>
  </r>
  <r>
    <x v="4"/>
    <x v="1"/>
    <x v="6"/>
    <x v="6"/>
    <x v="1"/>
    <s v="Super Saviour Pack (1.5 GB / Day Combo For 56 days)"/>
    <s v="uper Saviour Pack (1.5 GB / Day Combo For 56 days"/>
    <n v="2.16"/>
    <s v=".5 GB"/>
    <x v="1"/>
  </r>
  <r>
    <x v="4"/>
    <x v="1"/>
    <x v="7"/>
    <x v="7"/>
    <x v="1"/>
    <s v="Super Saviour Pack (1.5 GB / Day Combo For 56 days)"/>
    <s v="uper Saviour Pack (1.5 GB / Day Combo For 56 days"/>
    <n v="2.1"/>
    <s v=".5 GB"/>
    <x v="1"/>
  </r>
  <r>
    <x v="4"/>
    <x v="1"/>
    <x v="8"/>
    <x v="8"/>
    <x v="1"/>
    <s v="Super Saviour Pack (1.5 GB / Day Combo For 56 days)"/>
    <s v="uper Saviour Pack (1.5 GB / Day Combo For 56 days"/>
    <n v="2.12"/>
    <s v=".5 GB"/>
    <x v="1"/>
  </r>
  <r>
    <x v="4"/>
    <x v="1"/>
    <x v="9"/>
    <x v="9"/>
    <x v="1"/>
    <s v="Super Saviour Pack (1.5 GB / Day Combo For 56 days)"/>
    <s v="uper Saviour Pack (1.5 GB / Day Combo For 56 days"/>
    <n v="0.99"/>
    <s v=".5 GB"/>
    <x v="1"/>
  </r>
  <r>
    <x v="4"/>
    <x v="1"/>
    <x v="10"/>
    <x v="10"/>
    <x v="1"/>
    <s v="Super Saviour Pack (1.5 GB / Day Combo For 56 days)"/>
    <s v="uper Saviour Pack (1.5 GB / Day Combo For 56 days"/>
    <n v="1.57"/>
    <s v=".5 GB"/>
    <x v="1"/>
  </r>
  <r>
    <x v="4"/>
    <x v="1"/>
    <x v="11"/>
    <x v="11"/>
    <x v="1"/>
    <s v="Super Saviour Pack (1.5 GB / Day Combo For 56 days)"/>
    <s v="uper Saviour Pack (1.5 GB / Day Combo For 56 days"/>
    <n v="0.72"/>
    <s v=".5 GB"/>
    <x v="1"/>
  </r>
  <r>
    <x v="4"/>
    <x v="1"/>
    <x v="12"/>
    <x v="12"/>
    <x v="1"/>
    <s v="Super Saviour Pack (1.5 GB / Day Combo For 56 days)"/>
    <s v="uper Saviour Pack (1.5 GB / Day Combo For 56 days"/>
    <n v="0.64"/>
    <s v=".5 GB"/>
    <x v="1"/>
  </r>
  <r>
    <x v="4"/>
    <x v="1"/>
    <x v="13"/>
    <x v="13"/>
    <x v="1"/>
    <s v="Super Saviour Pack (1.5 GB / Day Combo For 56 days)"/>
    <s v="uper Saviour Pack (1.5 GB / Day Combo For 56 days"/>
    <n v="0.47"/>
    <s v=".5 GB"/>
    <x v="1"/>
  </r>
  <r>
    <x v="4"/>
    <x v="1"/>
    <x v="14"/>
    <x v="14"/>
    <x v="1"/>
    <s v="Super Saviour Pack (1.5 GB / Day Combo For 56 days)"/>
    <s v="uper Saviour Pack (1.5 GB / Day Combo For 56 days"/>
    <n v="0.41"/>
    <s v=".5 GB"/>
    <x v="1"/>
  </r>
  <r>
    <x v="5"/>
    <x v="1"/>
    <x v="0"/>
    <x v="0"/>
    <x v="1"/>
    <s v="Super Saviour Pack (1.5 GB / Day Combo For 56 days)"/>
    <s v="uper Saviour Pack (1.5 GB / Day Combo For 56 days"/>
    <n v="5.81"/>
    <s v=".5 GB"/>
    <x v="1"/>
  </r>
  <r>
    <x v="5"/>
    <x v="1"/>
    <x v="1"/>
    <x v="1"/>
    <x v="1"/>
    <s v="Super Saviour Pack (1.5 GB / Day Combo For 56 days)"/>
    <s v="uper Saviour Pack (1.5 GB / Day Combo For 56 days"/>
    <n v="4.79"/>
    <s v=".5 GB"/>
    <x v="1"/>
  </r>
  <r>
    <x v="5"/>
    <x v="1"/>
    <x v="2"/>
    <x v="2"/>
    <x v="1"/>
    <s v="Super Saviour Pack (1.5 GB / Day Combo For 56 days)"/>
    <s v="uper Saviour Pack (1.5 GB / Day Combo For 56 days"/>
    <n v="3.41"/>
    <s v=".5 GB"/>
    <x v="1"/>
  </r>
  <r>
    <x v="5"/>
    <x v="1"/>
    <x v="3"/>
    <x v="3"/>
    <x v="1"/>
    <s v="Super Saviour Pack (1.5 GB / Day Combo For 56 days)"/>
    <s v="uper Saviour Pack (1.5 GB / Day Combo For 56 days"/>
    <n v="4.3899999999999997"/>
    <s v=".5 GB"/>
    <x v="1"/>
  </r>
  <r>
    <x v="5"/>
    <x v="1"/>
    <x v="4"/>
    <x v="4"/>
    <x v="1"/>
    <s v="Super Saviour Pack (1.5 GB / Day Combo For 56 days)"/>
    <s v="uper Saviour Pack (1.5 GB / Day Combo For 56 days"/>
    <n v="5.09"/>
    <s v=".5 GB"/>
    <x v="1"/>
  </r>
  <r>
    <x v="5"/>
    <x v="1"/>
    <x v="5"/>
    <x v="5"/>
    <x v="1"/>
    <s v="Super Saviour Pack (1.5 GB / Day Combo For 56 days)"/>
    <s v="uper Saviour Pack (1.5 GB / Day Combo For 56 days"/>
    <n v="3.12"/>
    <s v=".5 GB"/>
    <x v="1"/>
  </r>
  <r>
    <x v="5"/>
    <x v="1"/>
    <x v="6"/>
    <x v="6"/>
    <x v="1"/>
    <s v="Super Saviour Pack (1.5 GB / Day Combo For 56 days)"/>
    <s v="uper Saviour Pack (1.5 GB / Day Combo For 56 days"/>
    <n v="2.44"/>
    <s v=".5 GB"/>
    <x v="1"/>
  </r>
  <r>
    <x v="5"/>
    <x v="1"/>
    <x v="7"/>
    <x v="7"/>
    <x v="1"/>
    <s v="Super Saviour Pack (1.5 GB / Day Combo For 56 days)"/>
    <s v="uper Saviour Pack (1.5 GB / Day Combo For 56 days"/>
    <n v="2.06"/>
    <s v=".5 GB"/>
    <x v="1"/>
  </r>
  <r>
    <x v="5"/>
    <x v="1"/>
    <x v="8"/>
    <x v="8"/>
    <x v="1"/>
    <s v="Super Saviour Pack (1.5 GB / Day Combo For 56 days)"/>
    <s v="uper Saviour Pack (1.5 GB / Day Combo For 56 days"/>
    <n v="1.38"/>
    <s v=".5 GB"/>
    <x v="1"/>
  </r>
  <r>
    <x v="5"/>
    <x v="1"/>
    <x v="9"/>
    <x v="9"/>
    <x v="1"/>
    <s v="Super Saviour Pack (1.5 GB / Day Combo For 56 days)"/>
    <s v="uper Saviour Pack (1.5 GB / Day Combo For 56 days"/>
    <n v="2.2799999999999998"/>
    <s v=".5 GB"/>
    <x v="1"/>
  </r>
  <r>
    <x v="5"/>
    <x v="1"/>
    <x v="10"/>
    <x v="10"/>
    <x v="1"/>
    <s v="Super Saviour Pack (1.5 GB / Day Combo For 56 days)"/>
    <s v="uper Saviour Pack (1.5 GB / Day Combo For 56 days"/>
    <n v="0.92"/>
    <s v=".5 GB"/>
    <x v="1"/>
  </r>
  <r>
    <x v="5"/>
    <x v="1"/>
    <x v="11"/>
    <x v="11"/>
    <x v="1"/>
    <s v="Super Saviour Pack (1.5 GB / Day Combo For 56 days)"/>
    <s v="uper Saviour Pack (1.5 GB / Day Combo For 56 days"/>
    <n v="1.1200000000000001"/>
    <s v=".5 GB"/>
    <x v="1"/>
  </r>
  <r>
    <x v="5"/>
    <x v="1"/>
    <x v="12"/>
    <x v="12"/>
    <x v="1"/>
    <s v="Super Saviour Pack (1.5 GB / Day Combo For 56 days)"/>
    <s v="uper Saviour Pack (1.5 GB / Day Combo For 56 days"/>
    <n v="0.56000000000000005"/>
    <s v=".5 GB"/>
    <x v="1"/>
  </r>
  <r>
    <x v="5"/>
    <x v="1"/>
    <x v="13"/>
    <x v="13"/>
    <x v="1"/>
    <s v="Super Saviour Pack (1.5 GB / Day Combo For 56 days)"/>
    <s v="uper Saviour Pack (1.5 GB / Day Combo For 56 days"/>
    <n v="0.96"/>
    <s v=".5 GB"/>
    <x v="1"/>
  </r>
  <r>
    <x v="5"/>
    <x v="1"/>
    <x v="14"/>
    <x v="14"/>
    <x v="1"/>
    <s v="Super Saviour Pack (1.5 GB / Day Combo For 56 days)"/>
    <s v="uper Saviour Pack (1.5 GB / Day Combo For 56 days"/>
    <n v="0.46"/>
    <s v=".5 GB"/>
    <x v="1"/>
  </r>
  <r>
    <x v="6"/>
    <x v="1"/>
    <x v="0"/>
    <x v="0"/>
    <x v="1"/>
    <s v="Super Saviour Pack (1.5 GB / Day Combo For 56 days)"/>
    <s v="uper Saviour Pack (1.5 GB / Day Combo For 56 days"/>
    <n v="5.26"/>
    <s v=".5 GB"/>
    <x v="1"/>
  </r>
  <r>
    <x v="6"/>
    <x v="1"/>
    <x v="1"/>
    <x v="1"/>
    <x v="1"/>
    <s v="Super Saviour Pack (1.5 GB / Day Combo For 56 days)"/>
    <s v="uper Saviour Pack (1.5 GB / Day Combo For 56 days"/>
    <n v="4.49"/>
    <s v=".5 GB"/>
    <x v="1"/>
  </r>
  <r>
    <x v="6"/>
    <x v="1"/>
    <x v="2"/>
    <x v="2"/>
    <x v="1"/>
    <s v="Super Saviour Pack (1.5 GB / Day Combo For 56 days)"/>
    <s v="uper Saviour Pack (1.5 GB / Day Combo For 56 days"/>
    <n v="6.82"/>
    <s v=".5 GB"/>
    <x v="1"/>
  </r>
  <r>
    <x v="6"/>
    <x v="1"/>
    <x v="3"/>
    <x v="3"/>
    <x v="1"/>
    <s v="Super Saviour Pack (1.5 GB / Day Combo For 56 days)"/>
    <s v="uper Saviour Pack (1.5 GB / Day Combo For 56 days"/>
    <n v="4.16"/>
    <s v=".5 GB"/>
    <x v="1"/>
  </r>
  <r>
    <x v="6"/>
    <x v="1"/>
    <x v="4"/>
    <x v="4"/>
    <x v="1"/>
    <s v="Super Saviour Pack (1.5 GB / Day Combo For 56 days)"/>
    <s v="uper Saviour Pack (1.5 GB / Day Combo For 56 days"/>
    <n v="3.26"/>
    <s v=".5 GB"/>
    <x v="1"/>
  </r>
  <r>
    <x v="6"/>
    <x v="1"/>
    <x v="5"/>
    <x v="5"/>
    <x v="1"/>
    <s v="Super Saviour Pack (1.5 GB / Day Combo For 56 days)"/>
    <s v="uper Saviour Pack (1.5 GB / Day Combo For 56 days"/>
    <n v="2.76"/>
    <s v=".5 GB"/>
    <x v="1"/>
  </r>
  <r>
    <x v="6"/>
    <x v="1"/>
    <x v="6"/>
    <x v="6"/>
    <x v="1"/>
    <s v="Super Saviour Pack (1.5 GB / Day Combo For 56 days)"/>
    <s v="uper Saviour Pack (1.5 GB / Day Combo For 56 days"/>
    <n v="2.6"/>
    <s v=".5 GB"/>
    <x v="1"/>
  </r>
  <r>
    <x v="6"/>
    <x v="1"/>
    <x v="7"/>
    <x v="7"/>
    <x v="1"/>
    <s v="Super Saviour Pack (1.5 GB / Day Combo For 56 days)"/>
    <s v="uper Saviour Pack (1.5 GB / Day Combo For 56 days"/>
    <n v="2.54"/>
    <s v=".5 GB"/>
    <x v="1"/>
  </r>
  <r>
    <x v="6"/>
    <x v="1"/>
    <x v="8"/>
    <x v="8"/>
    <x v="1"/>
    <s v="Super Saviour Pack (1.5 GB / Day Combo For 56 days)"/>
    <s v="uper Saviour Pack (1.5 GB / Day Combo For 56 days"/>
    <n v="1.52"/>
    <s v=".5 GB"/>
    <x v="1"/>
  </r>
  <r>
    <x v="6"/>
    <x v="1"/>
    <x v="9"/>
    <x v="9"/>
    <x v="1"/>
    <s v="Super Saviour Pack (1.5 GB / Day Combo For 56 days)"/>
    <s v="uper Saviour Pack (1.5 GB / Day Combo For 56 days"/>
    <n v="1.57"/>
    <s v=".5 GB"/>
    <x v="1"/>
  </r>
  <r>
    <x v="6"/>
    <x v="1"/>
    <x v="10"/>
    <x v="10"/>
    <x v="1"/>
    <s v="Super Saviour Pack (1.5 GB / Day Combo For 56 days)"/>
    <s v="uper Saviour Pack (1.5 GB / Day Combo For 56 days"/>
    <n v="0.98"/>
    <s v=".5 GB"/>
    <x v="1"/>
  </r>
  <r>
    <x v="6"/>
    <x v="1"/>
    <x v="11"/>
    <x v="11"/>
    <x v="1"/>
    <s v="Super Saviour Pack (1.5 GB / Day Combo For 56 days)"/>
    <s v="uper Saviour Pack (1.5 GB / Day Combo For 56 days"/>
    <n v="1.63"/>
    <s v=".5 GB"/>
    <x v="1"/>
  </r>
  <r>
    <x v="6"/>
    <x v="1"/>
    <x v="12"/>
    <x v="12"/>
    <x v="1"/>
    <s v="Super Saviour Pack (1.5 GB / Day Combo For 56 days)"/>
    <s v="uper Saviour Pack (1.5 GB / Day Combo For 56 days"/>
    <n v="0.66"/>
    <s v=".5 GB"/>
    <x v="1"/>
  </r>
  <r>
    <x v="6"/>
    <x v="1"/>
    <x v="13"/>
    <x v="13"/>
    <x v="1"/>
    <s v="Super Saviour Pack (1.5 GB / Day Combo For 56 days)"/>
    <s v="uper Saviour Pack (1.5 GB / Day Combo For 56 days"/>
    <n v="0.56999999999999995"/>
    <s v=".5 GB"/>
    <x v="1"/>
  </r>
  <r>
    <x v="6"/>
    <x v="1"/>
    <x v="14"/>
    <x v="14"/>
    <x v="1"/>
    <s v="Super Saviour Pack (1.5 GB / Day Combo For 56 days)"/>
    <s v="uper Saviour Pack (1.5 GB / Day Combo For 56 days"/>
    <n v="0.37"/>
    <s v=".5 GB"/>
    <x v="1"/>
  </r>
  <r>
    <x v="7"/>
    <x v="1"/>
    <x v="0"/>
    <x v="0"/>
    <x v="1"/>
    <s v="Super Saviour Pack (1.5 GB / Day Combo For 56 days)"/>
    <s v="uper Saviour Pack (1.5 GB / Day Combo For 56 days"/>
    <n v="5.46"/>
    <s v=".5 GB"/>
    <x v="1"/>
  </r>
  <r>
    <x v="7"/>
    <x v="1"/>
    <x v="1"/>
    <x v="1"/>
    <x v="1"/>
    <s v="Super Saviour Pack (1.5 GB / Day Combo For 56 days)"/>
    <s v="uper Saviour Pack (1.5 GB / Day Combo For 56 days"/>
    <n v="5.47"/>
    <s v=".5 GB"/>
    <x v="1"/>
  </r>
  <r>
    <x v="7"/>
    <x v="1"/>
    <x v="2"/>
    <x v="2"/>
    <x v="1"/>
    <s v="Super Saviour Pack (1.5 GB / Day Combo For 56 days)"/>
    <s v="uper Saviour Pack (1.5 GB / Day Combo For 56 days"/>
    <n v="4.32"/>
    <s v=".5 GB"/>
    <x v="1"/>
  </r>
  <r>
    <x v="7"/>
    <x v="1"/>
    <x v="3"/>
    <x v="3"/>
    <x v="1"/>
    <s v="Super Saviour Pack (1.5 GB / Day Combo For 56 days)"/>
    <s v="uper Saviour Pack (1.5 GB / Day Combo For 56 days"/>
    <n v="3.85"/>
    <s v=".5 GB"/>
    <x v="1"/>
  </r>
  <r>
    <x v="7"/>
    <x v="1"/>
    <x v="4"/>
    <x v="4"/>
    <x v="1"/>
    <s v="Super Saviour Pack (1.5 GB / Day Combo For 56 days)"/>
    <s v="uper Saviour Pack (1.5 GB / Day Combo For 56 days"/>
    <n v="2.6"/>
    <s v=".5 GB"/>
    <x v="1"/>
  </r>
  <r>
    <x v="7"/>
    <x v="1"/>
    <x v="5"/>
    <x v="5"/>
    <x v="1"/>
    <s v="Super Saviour Pack (1.5 GB / Day Combo For 56 days)"/>
    <s v="uper Saviour Pack (1.5 GB / Day Combo For 56 days"/>
    <n v="2.34"/>
    <s v=".5 GB"/>
    <x v="1"/>
  </r>
  <r>
    <x v="7"/>
    <x v="1"/>
    <x v="6"/>
    <x v="6"/>
    <x v="1"/>
    <s v="Super Saviour Pack (1.5 GB / Day Combo For 56 days)"/>
    <s v="uper Saviour Pack (1.5 GB / Day Combo For 56 days"/>
    <n v="4.16"/>
    <s v=".5 GB"/>
    <x v="1"/>
  </r>
  <r>
    <x v="7"/>
    <x v="1"/>
    <x v="7"/>
    <x v="7"/>
    <x v="1"/>
    <s v="Super Saviour Pack (1.5 GB / Day Combo For 56 days)"/>
    <s v="uper Saviour Pack (1.5 GB / Day Combo For 56 days"/>
    <n v="2.08"/>
    <s v=".5 GB"/>
    <x v="1"/>
  </r>
  <r>
    <x v="7"/>
    <x v="1"/>
    <x v="8"/>
    <x v="8"/>
    <x v="1"/>
    <s v="Super Saviour Pack (1.5 GB / Day Combo For 56 days)"/>
    <s v="uper Saviour Pack (1.5 GB / Day Combo For 56 days"/>
    <n v="1.48"/>
    <s v=".5 GB"/>
    <x v="1"/>
  </r>
  <r>
    <x v="7"/>
    <x v="1"/>
    <x v="9"/>
    <x v="9"/>
    <x v="1"/>
    <s v="Super Saviour Pack (1.5 GB / Day Combo For 56 days)"/>
    <s v="uper Saviour Pack (1.5 GB / Day Combo For 56 days"/>
    <n v="1.31"/>
    <s v=".5 GB"/>
    <x v="1"/>
  </r>
  <r>
    <x v="7"/>
    <x v="1"/>
    <x v="10"/>
    <x v="10"/>
    <x v="1"/>
    <s v="Super Saviour Pack (1.5 GB / Day Combo For 56 days)"/>
    <s v="uper Saviour Pack (1.5 GB / Day Combo For 56 days"/>
    <n v="1.07"/>
    <s v=".5 GB"/>
    <x v="1"/>
  </r>
  <r>
    <x v="7"/>
    <x v="1"/>
    <x v="11"/>
    <x v="11"/>
    <x v="1"/>
    <s v="Super Saviour Pack (1.5 GB / Day Combo For 56 days)"/>
    <s v="uper Saviour Pack (1.5 GB / Day Combo For 56 days"/>
    <n v="0.78"/>
    <s v=".5 GB"/>
    <x v="1"/>
  </r>
  <r>
    <x v="7"/>
    <x v="1"/>
    <x v="12"/>
    <x v="12"/>
    <x v="1"/>
    <s v="Super Saviour Pack (1.5 GB / Day Combo For 56 days)"/>
    <s v="uper Saviour Pack (1.5 GB / Day Combo For 56 days"/>
    <n v="0.89"/>
    <s v=".5 GB"/>
    <x v="1"/>
  </r>
  <r>
    <x v="7"/>
    <x v="1"/>
    <x v="13"/>
    <x v="13"/>
    <x v="1"/>
    <s v="Super Saviour Pack (1.5 GB / Day Combo For 56 days)"/>
    <s v="uper Saviour Pack (1.5 GB / Day Combo For 56 days"/>
    <n v="0.54"/>
    <s v=".5 GB"/>
    <x v="1"/>
  </r>
  <r>
    <x v="7"/>
    <x v="1"/>
    <x v="14"/>
    <x v="14"/>
    <x v="1"/>
    <s v="Super Saviour Pack (1.5 GB / Day Combo For 56 days)"/>
    <s v="uper Saviour Pack (1.5 GB / Day Combo For 56 days"/>
    <n v="0.41"/>
    <s v=".5 GB"/>
    <x v="1"/>
  </r>
  <r>
    <x v="0"/>
    <x v="0"/>
    <x v="0"/>
    <x v="0"/>
    <x v="2"/>
    <s v="Elite saver Pack (1 GB/ Day) Valid: 28 Days"/>
    <s v="lite saver Pack (1 GB/ Day"/>
    <n v="4.17"/>
    <s v="(1 GB"/>
    <x v="2"/>
  </r>
  <r>
    <x v="0"/>
    <x v="0"/>
    <x v="1"/>
    <x v="1"/>
    <x v="2"/>
    <s v="Elite saver Pack (1 GB/ Day) Valid: 28 Days"/>
    <s v="lite saver Pack (1 GB/ Day"/>
    <n v="4.01"/>
    <s v="(1 GB"/>
    <x v="2"/>
  </r>
  <r>
    <x v="0"/>
    <x v="0"/>
    <x v="2"/>
    <x v="2"/>
    <x v="2"/>
    <s v="Elite saver Pack (1 GB/ Day) Valid: 28 Days"/>
    <s v="lite saver Pack (1 GB/ Day"/>
    <n v="3.88"/>
    <s v="(1 GB"/>
    <x v="2"/>
  </r>
  <r>
    <x v="0"/>
    <x v="0"/>
    <x v="3"/>
    <x v="3"/>
    <x v="2"/>
    <s v="Elite saver Pack (1 GB/ Day) Valid: 28 Days"/>
    <s v="lite saver Pack (1 GB/ Day"/>
    <n v="3.01"/>
    <s v="(1 GB"/>
    <x v="2"/>
  </r>
  <r>
    <x v="0"/>
    <x v="0"/>
    <x v="4"/>
    <x v="4"/>
    <x v="2"/>
    <s v="Elite saver Pack (1 GB/ Day) Valid: 28 Days"/>
    <s v="lite saver Pack (1 GB/ Day"/>
    <n v="2.5299999999999998"/>
    <s v="(1 GB"/>
    <x v="2"/>
  </r>
  <r>
    <x v="0"/>
    <x v="0"/>
    <x v="5"/>
    <x v="5"/>
    <x v="2"/>
    <s v="Elite saver Pack (1 GB/ Day) Valid: 28 Days"/>
    <s v="lite saver Pack (1 GB/ Day"/>
    <n v="2.09"/>
    <s v="(1 GB"/>
    <x v="2"/>
  </r>
  <r>
    <x v="0"/>
    <x v="0"/>
    <x v="6"/>
    <x v="6"/>
    <x v="2"/>
    <s v="Elite saver Pack (1 GB/ Day) Valid: 28 Days"/>
    <s v="lite saver Pack (1 GB/ Day"/>
    <n v="2.0499999999999998"/>
    <s v="(1 GB"/>
    <x v="2"/>
  </r>
  <r>
    <x v="0"/>
    <x v="0"/>
    <x v="7"/>
    <x v="7"/>
    <x v="2"/>
    <s v="Elite saver Pack (1 GB/ Day) Valid: 28 Days"/>
    <s v="lite saver Pack (1 GB/ Day"/>
    <n v="1.79"/>
    <s v="(1 GB"/>
    <x v="2"/>
  </r>
  <r>
    <x v="0"/>
    <x v="0"/>
    <x v="8"/>
    <x v="8"/>
    <x v="2"/>
    <s v="Elite saver Pack (1 GB/ Day) Valid: 28 Days"/>
    <s v="lite saver Pack (1 GB/ Day"/>
    <n v="1.64"/>
    <s v="(1 GB"/>
    <x v="2"/>
  </r>
  <r>
    <x v="0"/>
    <x v="0"/>
    <x v="9"/>
    <x v="9"/>
    <x v="2"/>
    <s v="Elite saver Pack (1 GB/ Day) Valid: 28 Days"/>
    <s v="lite saver Pack (1 GB/ Day"/>
    <n v="1.18"/>
    <s v="(1 GB"/>
    <x v="2"/>
  </r>
  <r>
    <x v="0"/>
    <x v="0"/>
    <x v="10"/>
    <x v="10"/>
    <x v="2"/>
    <s v="Elite saver Pack (1 GB/ Day) Valid: 28 Days"/>
    <s v="lite saver Pack (1 GB/ Day"/>
    <n v="1.53"/>
    <s v="(1 GB"/>
    <x v="2"/>
  </r>
  <r>
    <x v="0"/>
    <x v="0"/>
    <x v="11"/>
    <x v="11"/>
    <x v="2"/>
    <s v="Elite saver Pack (1 GB/ Day) Valid: 28 Days"/>
    <s v="lite saver Pack (1 GB/ Day"/>
    <n v="0.49"/>
    <s v="(1 GB"/>
    <x v="2"/>
  </r>
  <r>
    <x v="0"/>
    <x v="0"/>
    <x v="12"/>
    <x v="12"/>
    <x v="2"/>
    <s v="Elite saver Pack (1 GB/ Day) Valid: 28 Days"/>
    <s v="lite saver Pack (1 GB/ Day"/>
    <n v="0.53"/>
    <s v="(1 GB"/>
    <x v="2"/>
  </r>
  <r>
    <x v="0"/>
    <x v="0"/>
    <x v="13"/>
    <x v="13"/>
    <x v="2"/>
    <s v="Elite saver Pack (1 GB/ Day) Valid: 28 Days"/>
    <s v="lite saver Pack (1 GB/ Day"/>
    <n v="0.45"/>
    <s v="(1 GB"/>
    <x v="2"/>
  </r>
  <r>
    <x v="0"/>
    <x v="0"/>
    <x v="14"/>
    <x v="14"/>
    <x v="2"/>
    <s v="Elite saver Pack (1 GB/ Day) Valid: 28 Days"/>
    <s v="lite saver Pack (1 GB/ Day"/>
    <n v="0.28999999999999998"/>
    <s v="(1 GB"/>
    <x v="2"/>
  </r>
  <r>
    <x v="1"/>
    <x v="0"/>
    <x v="0"/>
    <x v="0"/>
    <x v="2"/>
    <s v="Elite saver Pack (1 GB/ Day) Valid: 28 Days"/>
    <s v="lite saver Pack (1 GB/ Day"/>
    <n v="4.63"/>
    <s v="(1 GB"/>
    <x v="2"/>
  </r>
  <r>
    <x v="1"/>
    <x v="0"/>
    <x v="1"/>
    <x v="1"/>
    <x v="2"/>
    <s v="Elite saver Pack (1 GB/ Day) Valid: 28 Days"/>
    <s v="lite saver Pack (1 GB/ Day"/>
    <n v="3.62"/>
    <s v="(1 GB"/>
    <x v="2"/>
  </r>
  <r>
    <x v="1"/>
    <x v="0"/>
    <x v="2"/>
    <x v="2"/>
    <x v="2"/>
    <s v="Elite saver Pack (1 GB/ Day) Valid: 28 Days"/>
    <s v="lite saver Pack (1 GB/ Day"/>
    <n v="3.37"/>
    <s v="(1 GB"/>
    <x v="2"/>
  </r>
  <r>
    <x v="1"/>
    <x v="0"/>
    <x v="3"/>
    <x v="3"/>
    <x v="2"/>
    <s v="Elite saver Pack (1 GB/ Day) Valid: 28 Days"/>
    <s v="lite saver Pack (1 GB/ Day"/>
    <n v="3.88"/>
    <s v="(1 GB"/>
    <x v="2"/>
  </r>
  <r>
    <x v="1"/>
    <x v="0"/>
    <x v="4"/>
    <x v="4"/>
    <x v="2"/>
    <s v="Elite saver Pack (1 GB/ Day) Valid: 28 Days"/>
    <s v="lite saver Pack (1 GB/ Day"/>
    <n v="5.0999999999999996"/>
    <s v="(1 GB"/>
    <x v="2"/>
  </r>
  <r>
    <x v="1"/>
    <x v="0"/>
    <x v="5"/>
    <x v="5"/>
    <x v="2"/>
    <s v="Elite saver Pack (1 GB/ Day) Valid: 28 Days"/>
    <s v="lite saver Pack (1 GB/ Day"/>
    <n v="3.01"/>
    <s v="(1 GB"/>
    <x v="2"/>
  </r>
  <r>
    <x v="1"/>
    <x v="0"/>
    <x v="6"/>
    <x v="6"/>
    <x v="2"/>
    <s v="Elite saver Pack (1 GB/ Day) Valid: 28 Days"/>
    <s v="lite saver Pack (1 GB/ Day"/>
    <n v="2.75"/>
    <s v="(1 GB"/>
    <x v="2"/>
  </r>
  <r>
    <x v="1"/>
    <x v="0"/>
    <x v="7"/>
    <x v="7"/>
    <x v="2"/>
    <s v="Elite saver Pack (1 GB/ Day) Valid: 28 Days"/>
    <s v="lite saver Pack (1 GB/ Day"/>
    <n v="1.62"/>
    <s v="(1 GB"/>
    <x v="2"/>
  </r>
  <r>
    <x v="1"/>
    <x v="0"/>
    <x v="8"/>
    <x v="8"/>
    <x v="2"/>
    <s v="Elite saver Pack (1 GB/ Day) Valid: 28 Days"/>
    <s v="lite saver Pack (1 GB/ Day"/>
    <n v="0.95"/>
    <s v="(1 GB"/>
    <x v="2"/>
  </r>
  <r>
    <x v="1"/>
    <x v="0"/>
    <x v="9"/>
    <x v="9"/>
    <x v="2"/>
    <s v="Elite saver Pack (1 GB/ Day) Valid: 28 Days"/>
    <s v="lite saver Pack (1 GB/ Day"/>
    <n v="2.33"/>
    <s v="(1 GB"/>
    <x v="2"/>
  </r>
  <r>
    <x v="1"/>
    <x v="0"/>
    <x v="10"/>
    <x v="10"/>
    <x v="2"/>
    <s v="Elite saver Pack (1 GB/ Day) Valid: 28 Days"/>
    <s v="lite saver Pack (1 GB/ Day"/>
    <n v="1.02"/>
    <s v="(1 GB"/>
    <x v="2"/>
  </r>
  <r>
    <x v="1"/>
    <x v="0"/>
    <x v="11"/>
    <x v="11"/>
    <x v="2"/>
    <s v="Elite saver Pack (1 GB/ Day) Valid: 28 Days"/>
    <s v="lite saver Pack (1 GB/ Day"/>
    <n v="1.1100000000000001"/>
    <s v="(1 GB"/>
    <x v="2"/>
  </r>
  <r>
    <x v="1"/>
    <x v="0"/>
    <x v="12"/>
    <x v="12"/>
    <x v="2"/>
    <s v="Elite saver Pack (1 GB/ Day) Valid: 28 Days"/>
    <s v="lite saver Pack (1 GB/ Day"/>
    <n v="0.51"/>
    <s v="(1 GB"/>
    <x v="2"/>
  </r>
  <r>
    <x v="1"/>
    <x v="0"/>
    <x v="13"/>
    <x v="13"/>
    <x v="2"/>
    <s v="Elite saver Pack (1 GB/ Day) Valid: 28 Days"/>
    <s v="lite saver Pack (1 GB/ Day"/>
    <n v="0.66"/>
    <s v="(1 GB"/>
    <x v="2"/>
  </r>
  <r>
    <x v="1"/>
    <x v="0"/>
    <x v="14"/>
    <x v="14"/>
    <x v="2"/>
    <s v="Elite saver Pack (1 GB/ Day) Valid: 28 Days"/>
    <s v="lite saver Pack (1 GB/ Day"/>
    <n v="0.34"/>
    <s v="(1 GB"/>
    <x v="2"/>
  </r>
  <r>
    <x v="2"/>
    <x v="0"/>
    <x v="0"/>
    <x v="0"/>
    <x v="2"/>
    <s v="Elite saver Pack (1 GB/ Day) Valid: 28 Days"/>
    <s v="lite saver Pack (1 GB/ Day"/>
    <n v="4.5599999999999996"/>
    <s v="(1 GB"/>
    <x v="2"/>
  </r>
  <r>
    <x v="2"/>
    <x v="0"/>
    <x v="1"/>
    <x v="1"/>
    <x v="2"/>
    <s v="Elite saver Pack (1 GB/ Day) Valid: 28 Days"/>
    <s v="lite saver Pack (1 GB/ Day"/>
    <n v="3.9"/>
    <s v="(1 GB"/>
    <x v="2"/>
  </r>
  <r>
    <x v="2"/>
    <x v="0"/>
    <x v="2"/>
    <x v="2"/>
    <x v="2"/>
    <s v="Elite saver Pack (1 GB/ Day) Valid: 28 Days"/>
    <s v="lite saver Pack (1 GB/ Day"/>
    <n v="5.99"/>
    <s v="(1 GB"/>
    <x v="2"/>
  </r>
  <r>
    <x v="2"/>
    <x v="0"/>
    <x v="3"/>
    <x v="3"/>
    <x v="2"/>
    <s v="Elite saver Pack (1 GB/ Day) Valid: 28 Days"/>
    <s v="lite saver Pack (1 GB/ Day"/>
    <n v="3.88"/>
    <s v="(1 GB"/>
    <x v="2"/>
  </r>
  <r>
    <x v="2"/>
    <x v="0"/>
    <x v="4"/>
    <x v="4"/>
    <x v="2"/>
    <s v="Elite saver Pack (1 GB/ Day) Valid: 28 Days"/>
    <s v="lite saver Pack (1 GB/ Day"/>
    <n v="2.59"/>
    <s v="(1 GB"/>
    <x v="2"/>
  </r>
  <r>
    <x v="2"/>
    <x v="0"/>
    <x v="5"/>
    <x v="5"/>
    <x v="2"/>
    <s v="Elite saver Pack (1 GB/ Day) Valid: 28 Days"/>
    <s v="lite saver Pack (1 GB/ Day"/>
    <n v="2.41"/>
    <s v="(1 GB"/>
    <x v="2"/>
  </r>
  <r>
    <x v="2"/>
    <x v="0"/>
    <x v="6"/>
    <x v="6"/>
    <x v="2"/>
    <s v="Elite saver Pack (1 GB/ Day) Valid: 28 Days"/>
    <s v="lite saver Pack (1 GB/ Day"/>
    <n v="2.64"/>
    <s v="(1 GB"/>
    <x v="2"/>
  </r>
  <r>
    <x v="2"/>
    <x v="0"/>
    <x v="7"/>
    <x v="7"/>
    <x v="2"/>
    <s v="Elite saver Pack (1 GB/ Day) Valid: 28 Days"/>
    <s v="lite saver Pack (1 GB/ Day"/>
    <n v="2.8"/>
    <s v="(1 GB"/>
    <x v="2"/>
  </r>
  <r>
    <x v="2"/>
    <x v="0"/>
    <x v="8"/>
    <x v="8"/>
    <x v="2"/>
    <s v="Elite saver Pack (1 GB/ Day) Valid: 28 Days"/>
    <s v="lite saver Pack (1 GB/ Day"/>
    <n v="1.46"/>
    <s v="(1 GB"/>
    <x v="2"/>
  </r>
  <r>
    <x v="2"/>
    <x v="0"/>
    <x v="9"/>
    <x v="9"/>
    <x v="2"/>
    <s v="Elite saver Pack (1 GB/ Day) Valid: 28 Days"/>
    <s v="lite saver Pack (1 GB/ Day"/>
    <n v="1.23"/>
    <s v="(1 GB"/>
    <x v="2"/>
  </r>
  <r>
    <x v="2"/>
    <x v="0"/>
    <x v="10"/>
    <x v="10"/>
    <x v="2"/>
    <s v="Elite saver Pack (1 GB/ Day) Valid: 28 Days"/>
    <s v="lite saver Pack (1 GB/ Day"/>
    <n v="0.78"/>
    <s v="(1 GB"/>
    <x v="2"/>
  </r>
  <r>
    <x v="2"/>
    <x v="0"/>
    <x v="11"/>
    <x v="11"/>
    <x v="2"/>
    <s v="Elite saver Pack (1 GB/ Day) Valid: 28 Days"/>
    <s v="lite saver Pack (1 GB/ Day"/>
    <n v="1.61"/>
    <s v="(1 GB"/>
    <x v="2"/>
  </r>
  <r>
    <x v="2"/>
    <x v="0"/>
    <x v="12"/>
    <x v="12"/>
    <x v="2"/>
    <s v="Elite saver Pack (1 GB/ Day) Valid: 28 Days"/>
    <s v="lite saver Pack (1 GB/ Day"/>
    <n v="0.65"/>
    <s v="(1 GB"/>
    <x v="2"/>
  </r>
  <r>
    <x v="2"/>
    <x v="0"/>
    <x v="13"/>
    <x v="13"/>
    <x v="2"/>
    <s v="Elite saver Pack (1 GB/ Day) Valid: 28 Days"/>
    <s v="lite saver Pack (1 GB/ Day"/>
    <n v="0.53"/>
    <s v="(1 GB"/>
    <x v="2"/>
  </r>
  <r>
    <x v="2"/>
    <x v="0"/>
    <x v="14"/>
    <x v="14"/>
    <x v="2"/>
    <s v="Elite saver Pack (1 GB/ Day) Valid: 28 Days"/>
    <s v="lite saver Pack (1 GB/ Day"/>
    <n v="0.28999999999999998"/>
    <s v="(1 GB"/>
    <x v="2"/>
  </r>
  <r>
    <x v="3"/>
    <x v="0"/>
    <x v="0"/>
    <x v="0"/>
    <x v="2"/>
    <s v="Elite saver Pack (1 GB/ Day) Valid: 28 Days"/>
    <s v="lite saver Pack (1 GB/ Day"/>
    <n v="3.73"/>
    <s v="(1 GB"/>
    <x v="2"/>
  </r>
  <r>
    <x v="3"/>
    <x v="0"/>
    <x v="1"/>
    <x v="1"/>
    <x v="2"/>
    <s v="Elite saver Pack (1 GB/ Day) Valid: 28 Days"/>
    <s v="lite saver Pack (1 GB/ Day"/>
    <n v="3.15"/>
    <s v="(1 GB"/>
    <x v="2"/>
  </r>
  <r>
    <x v="3"/>
    <x v="0"/>
    <x v="2"/>
    <x v="2"/>
    <x v="2"/>
    <s v="Elite saver Pack (1 GB/ Day) Valid: 28 Days"/>
    <s v="lite saver Pack (1 GB/ Day"/>
    <n v="3.34"/>
    <s v="(1 GB"/>
    <x v="2"/>
  </r>
  <r>
    <x v="3"/>
    <x v="0"/>
    <x v="3"/>
    <x v="3"/>
    <x v="2"/>
    <s v="Elite saver Pack (1 GB/ Day) Valid: 28 Days"/>
    <s v="lite saver Pack (1 GB/ Day"/>
    <n v="3.62"/>
    <s v="(1 GB"/>
    <x v="2"/>
  </r>
  <r>
    <x v="3"/>
    <x v="0"/>
    <x v="4"/>
    <x v="4"/>
    <x v="2"/>
    <s v="Elite saver Pack (1 GB/ Day) Valid: 28 Days"/>
    <s v="lite saver Pack (1 GB/ Day"/>
    <n v="3.31"/>
    <s v="(1 GB"/>
    <x v="2"/>
  </r>
  <r>
    <x v="3"/>
    <x v="0"/>
    <x v="5"/>
    <x v="5"/>
    <x v="2"/>
    <s v="Elite saver Pack (1 GB/ Day) Valid: 28 Days"/>
    <s v="lite saver Pack (1 GB/ Day"/>
    <n v="2.06"/>
    <s v="(1 GB"/>
    <x v="2"/>
  </r>
  <r>
    <x v="3"/>
    <x v="0"/>
    <x v="6"/>
    <x v="6"/>
    <x v="2"/>
    <s v="Elite saver Pack (1 GB/ Day) Valid: 28 Days"/>
    <s v="lite saver Pack (1 GB/ Day"/>
    <n v="4.22"/>
    <s v="(1 GB"/>
    <x v="2"/>
  </r>
  <r>
    <x v="3"/>
    <x v="0"/>
    <x v="7"/>
    <x v="7"/>
    <x v="2"/>
    <s v="Elite saver Pack (1 GB/ Day) Valid: 28 Days"/>
    <s v="lite saver Pack (1 GB/ Day"/>
    <n v="2.48"/>
    <s v="(1 GB"/>
    <x v="2"/>
  </r>
  <r>
    <x v="3"/>
    <x v="0"/>
    <x v="8"/>
    <x v="8"/>
    <x v="2"/>
    <s v="Elite saver Pack (1 GB/ Day) Valid: 28 Days"/>
    <s v="lite saver Pack (1 GB/ Day"/>
    <n v="1.22"/>
    <s v="(1 GB"/>
    <x v="2"/>
  </r>
  <r>
    <x v="3"/>
    <x v="0"/>
    <x v="9"/>
    <x v="9"/>
    <x v="2"/>
    <s v="Elite saver Pack (1 GB/ Day) Valid: 28 Days"/>
    <s v="lite saver Pack (1 GB/ Day"/>
    <n v="1.3"/>
    <s v="(1 GB"/>
    <x v="2"/>
  </r>
  <r>
    <x v="3"/>
    <x v="0"/>
    <x v="10"/>
    <x v="10"/>
    <x v="2"/>
    <s v="Elite saver Pack (1 GB/ Day) Valid: 28 Days"/>
    <s v="lite saver Pack (1 GB/ Day"/>
    <n v="1.0900000000000001"/>
    <s v="(1 GB"/>
    <x v="2"/>
  </r>
  <r>
    <x v="3"/>
    <x v="0"/>
    <x v="11"/>
    <x v="11"/>
    <x v="2"/>
    <s v="Elite saver Pack (1 GB/ Day) Valid: 28 Days"/>
    <s v="lite saver Pack (1 GB/ Day"/>
    <n v="0.76"/>
    <s v="(1 GB"/>
    <x v="2"/>
  </r>
  <r>
    <x v="3"/>
    <x v="0"/>
    <x v="12"/>
    <x v="12"/>
    <x v="2"/>
    <s v="Elite saver Pack (1 GB/ Day) Valid: 28 Days"/>
    <s v="lite saver Pack (1 GB/ Day"/>
    <n v="0.94"/>
    <s v="(1 GB"/>
    <x v="2"/>
  </r>
  <r>
    <x v="3"/>
    <x v="0"/>
    <x v="13"/>
    <x v="13"/>
    <x v="2"/>
    <s v="Elite saver Pack (1 GB/ Day) Valid: 28 Days"/>
    <s v="lite saver Pack (1 GB/ Day"/>
    <n v="0.45"/>
    <s v="(1 GB"/>
    <x v="2"/>
  </r>
  <r>
    <x v="3"/>
    <x v="0"/>
    <x v="14"/>
    <x v="14"/>
    <x v="2"/>
    <s v="Elite saver Pack (1 GB/ Day) Valid: 28 Days"/>
    <s v="lite saver Pack (1 GB/ Day"/>
    <n v="0.4"/>
    <s v="(1 GB"/>
    <x v="2"/>
  </r>
  <r>
    <x v="4"/>
    <x v="1"/>
    <x v="0"/>
    <x v="0"/>
    <x v="2"/>
    <s v="Elite saver Pack (1 GB/ Day) Valid: 28 Days"/>
    <s v="lite saver Pack (1 GB/ Day"/>
    <n v="5.95"/>
    <s v="(1 GB"/>
    <x v="2"/>
  </r>
  <r>
    <x v="4"/>
    <x v="1"/>
    <x v="1"/>
    <x v="1"/>
    <x v="2"/>
    <s v="Elite saver Pack (1 GB/ Day) Valid: 28 Days"/>
    <s v="lite saver Pack (1 GB/ Day"/>
    <n v="3.53"/>
    <s v="(1 GB"/>
    <x v="2"/>
  </r>
  <r>
    <x v="4"/>
    <x v="1"/>
    <x v="2"/>
    <x v="2"/>
    <x v="2"/>
    <s v="Elite saver Pack (1 GB/ Day) Valid: 28 Days"/>
    <s v="lite saver Pack (1 GB/ Day"/>
    <n v="2.95"/>
    <s v="(1 GB"/>
    <x v="2"/>
  </r>
  <r>
    <x v="4"/>
    <x v="1"/>
    <x v="3"/>
    <x v="3"/>
    <x v="2"/>
    <s v="Elite saver Pack (1 GB/ Day) Valid: 28 Days"/>
    <s v="lite saver Pack (1 GB/ Day"/>
    <n v="3.37"/>
    <s v="(1 GB"/>
    <x v="2"/>
  </r>
  <r>
    <x v="4"/>
    <x v="1"/>
    <x v="4"/>
    <x v="4"/>
    <x v="2"/>
    <s v="Elite saver Pack (1 GB/ Day) Valid: 28 Days"/>
    <s v="lite saver Pack (1 GB/ Day"/>
    <n v="3.04"/>
    <s v="(1 GB"/>
    <x v="2"/>
  </r>
  <r>
    <x v="4"/>
    <x v="1"/>
    <x v="5"/>
    <x v="5"/>
    <x v="2"/>
    <s v="Elite saver Pack (1 GB/ Day) Valid: 28 Days"/>
    <s v="lite saver Pack (1 GB/ Day"/>
    <n v="2.5299999999999998"/>
    <s v="(1 GB"/>
    <x v="2"/>
  </r>
  <r>
    <x v="4"/>
    <x v="1"/>
    <x v="6"/>
    <x v="6"/>
    <x v="2"/>
    <s v="Elite saver Pack (1 GB/ Day) Valid: 28 Days"/>
    <s v="lite saver Pack (1 GB/ Day"/>
    <n v="1.71"/>
    <s v="(1 GB"/>
    <x v="2"/>
  </r>
  <r>
    <x v="4"/>
    <x v="1"/>
    <x v="7"/>
    <x v="7"/>
    <x v="2"/>
    <s v="Elite saver Pack (1 GB/ Day) Valid: 28 Days"/>
    <s v="lite saver Pack (1 GB/ Day"/>
    <n v="1.53"/>
    <s v="(1 GB"/>
    <x v="2"/>
  </r>
  <r>
    <x v="4"/>
    <x v="1"/>
    <x v="8"/>
    <x v="8"/>
    <x v="2"/>
    <s v="Elite saver Pack (1 GB/ Day) Valid: 28 Days"/>
    <s v="lite saver Pack (1 GB/ Day"/>
    <n v="1.71"/>
    <s v="(1 GB"/>
    <x v="2"/>
  </r>
  <r>
    <x v="4"/>
    <x v="1"/>
    <x v="9"/>
    <x v="9"/>
    <x v="2"/>
    <s v="Elite saver Pack (1 GB/ Day) Valid: 28 Days"/>
    <s v="lite saver Pack (1 GB/ Day"/>
    <n v="0.99"/>
    <s v="(1 GB"/>
    <x v="2"/>
  </r>
  <r>
    <x v="4"/>
    <x v="1"/>
    <x v="10"/>
    <x v="10"/>
    <x v="2"/>
    <s v="Elite saver Pack (1 GB/ Day) Valid: 28 Days"/>
    <s v="lite saver Pack (1 GB/ Day"/>
    <n v="1.24"/>
    <s v="(1 GB"/>
    <x v="2"/>
  </r>
  <r>
    <x v="4"/>
    <x v="1"/>
    <x v="11"/>
    <x v="11"/>
    <x v="2"/>
    <s v="Elite saver Pack (1 GB/ Day) Valid: 28 Days"/>
    <s v="lite saver Pack (1 GB/ Day"/>
    <n v="0.5"/>
    <s v="(1 GB"/>
    <x v="2"/>
  </r>
  <r>
    <x v="4"/>
    <x v="1"/>
    <x v="12"/>
    <x v="12"/>
    <x v="2"/>
    <s v="Elite saver Pack (1 GB/ Day) Valid: 28 Days"/>
    <s v="lite saver Pack (1 GB/ Day"/>
    <n v="0.5"/>
    <s v="(1 GB"/>
    <x v="2"/>
  </r>
  <r>
    <x v="4"/>
    <x v="1"/>
    <x v="13"/>
    <x v="13"/>
    <x v="2"/>
    <s v="Elite saver Pack (1 GB/ Day) Valid: 28 Days"/>
    <s v="lite saver Pack (1 GB/ Day"/>
    <n v="0.45"/>
    <s v="(1 GB"/>
    <x v="2"/>
  </r>
  <r>
    <x v="4"/>
    <x v="1"/>
    <x v="14"/>
    <x v="14"/>
    <x v="2"/>
    <s v="Elite saver Pack (1 GB/ Day) Valid: 28 Days"/>
    <s v="lite saver Pack (1 GB/ Day"/>
    <n v="0.41"/>
    <s v="(1 GB"/>
    <x v="2"/>
  </r>
  <r>
    <x v="5"/>
    <x v="1"/>
    <x v="0"/>
    <x v="0"/>
    <x v="2"/>
    <s v="Elite saver Pack (1 GB/ Day) Valid: 28 Days"/>
    <s v="lite saver Pack (1 GB/ Day"/>
    <n v="5.36"/>
    <s v="(1 GB"/>
    <x v="2"/>
  </r>
  <r>
    <x v="5"/>
    <x v="1"/>
    <x v="1"/>
    <x v="1"/>
    <x v="2"/>
    <s v="Elite saver Pack (1 GB/ Day) Valid: 28 Days"/>
    <s v="lite saver Pack (1 GB/ Day"/>
    <n v="4.79"/>
    <s v="(1 GB"/>
    <x v="2"/>
  </r>
  <r>
    <x v="5"/>
    <x v="1"/>
    <x v="2"/>
    <x v="2"/>
    <x v="2"/>
    <s v="Elite saver Pack (1 GB/ Day) Valid: 28 Days"/>
    <s v="lite saver Pack (1 GB/ Day"/>
    <n v="2.86"/>
    <s v="(1 GB"/>
    <x v="2"/>
  </r>
  <r>
    <x v="5"/>
    <x v="1"/>
    <x v="3"/>
    <x v="3"/>
    <x v="2"/>
    <s v="Elite saver Pack (1 GB/ Day) Valid: 28 Days"/>
    <s v="lite saver Pack (1 GB/ Day"/>
    <n v="3.91"/>
    <s v="(1 GB"/>
    <x v="2"/>
  </r>
  <r>
    <x v="5"/>
    <x v="1"/>
    <x v="4"/>
    <x v="4"/>
    <x v="2"/>
    <s v="Elite saver Pack (1 GB/ Day) Valid: 28 Days"/>
    <s v="lite saver Pack (1 GB/ Day"/>
    <n v="3.98"/>
    <s v="(1 GB"/>
    <x v="2"/>
  </r>
  <r>
    <x v="5"/>
    <x v="1"/>
    <x v="5"/>
    <x v="5"/>
    <x v="2"/>
    <s v="Elite saver Pack (1 GB/ Day) Valid: 28 Days"/>
    <s v="lite saver Pack (1 GB/ Day"/>
    <n v="3.12"/>
    <s v="(1 GB"/>
    <x v="2"/>
  </r>
  <r>
    <x v="5"/>
    <x v="1"/>
    <x v="6"/>
    <x v="6"/>
    <x v="2"/>
    <s v="Elite saver Pack (1 GB/ Day) Valid: 28 Days"/>
    <s v="lite saver Pack (1 GB/ Day"/>
    <n v="2.14"/>
    <s v="(1 GB"/>
    <x v="2"/>
  </r>
  <r>
    <x v="5"/>
    <x v="1"/>
    <x v="7"/>
    <x v="7"/>
    <x v="2"/>
    <s v="Elite saver Pack (1 GB/ Day) Valid: 28 Days"/>
    <s v="lite saver Pack (1 GB/ Day"/>
    <n v="1.59"/>
    <s v="(1 GB"/>
    <x v="2"/>
  </r>
  <r>
    <x v="5"/>
    <x v="1"/>
    <x v="8"/>
    <x v="8"/>
    <x v="2"/>
    <s v="Elite saver Pack (1 GB/ Day) Valid: 28 Days"/>
    <s v="lite saver Pack (1 GB/ Day"/>
    <n v="1.05"/>
    <s v="(1 GB"/>
    <x v="2"/>
  </r>
  <r>
    <x v="5"/>
    <x v="1"/>
    <x v="9"/>
    <x v="9"/>
    <x v="2"/>
    <s v="Elite saver Pack (1 GB/ Day) Valid: 28 Days"/>
    <s v="lite saver Pack (1 GB/ Day"/>
    <n v="1.64"/>
    <s v="(1 GB"/>
    <x v="2"/>
  </r>
  <r>
    <x v="5"/>
    <x v="1"/>
    <x v="10"/>
    <x v="10"/>
    <x v="2"/>
    <s v="Elite saver Pack (1 GB/ Day) Valid: 28 Days"/>
    <s v="lite saver Pack (1 GB/ Day"/>
    <n v="0.8"/>
    <s v="(1 GB"/>
    <x v="2"/>
  </r>
  <r>
    <x v="5"/>
    <x v="1"/>
    <x v="11"/>
    <x v="11"/>
    <x v="2"/>
    <s v="Elite saver Pack (1 GB/ Day) Valid: 28 Days"/>
    <s v="lite saver Pack (1 GB/ Day"/>
    <n v="1.07"/>
    <s v="(1 GB"/>
    <x v="2"/>
  </r>
  <r>
    <x v="5"/>
    <x v="1"/>
    <x v="12"/>
    <x v="12"/>
    <x v="2"/>
    <s v="Elite saver Pack (1 GB/ Day) Valid: 28 Days"/>
    <s v="lite saver Pack (1 GB/ Day"/>
    <n v="0.53"/>
    <s v="(1 GB"/>
    <x v="2"/>
  </r>
  <r>
    <x v="5"/>
    <x v="1"/>
    <x v="13"/>
    <x v="13"/>
    <x v="2"/>
    <s v="Elite saver Pack (1 GB/ Day) Valid: 28 Days"/>
    <s v="lite saver Pack (1 GB/ Day"/>
    <n v="0.85"/>
    <s v="(1 GB"/>
    <x v="2"/>
  </r>
  <r>
    <x v="5"/>
    <x v="1"/>
    <x v="14"/>
    <x v="14"/>
    <x v="2"/>
    <s v="Elite saver Pack (1 GB/ Day) Valid: 28 Days"/>
    <s v="lite saver Pack (1 GB/ Day"/>
    <n v="0.38"/>
    <s v="(1 GB"/>
    <x v="2"/>
  </r>
  <r>
    <x v="6"/>
    <x v="1"/>
    <x v="0"/>
    <x v="0"/>
    <x v="2"/>
    <s v="Elite saver Pack (1 GB/ Day) Valid: 28 Days"/>
    <s v="lite saver Pack (1 GB/ Day"/>
    <n v="4.25"/>
    <s v="(1 GB"/>
    <x v="2"/>
  </r>
  <r>
    <x v="6"/>
    <x v="1"/>
    <x v="1"/>
    <x v="1"/>
    <x v="2"/>
    <s v="Elite saver Pack (1 GB/ Day) Valid: 28 Days"/>
    <s v="lite saver Pack (1 GB/ Day"/>
    <n v="3.37"/>
    <s v="(1 GB"/>
    <x v="2"/>
  </r>
  <r>
    <x v="6"/>
    <x v="1"/>
    <x v="2"/>
    <x v="2"/>
    <x v="2"/>
    <s v="Elite saver Pack (1 GB/ Day) Valid: 28 Days"/>
    <s v="lite saver Pack (1 GB/ Day"/>
    <n v="6.55"/>
    <s v="(1 GB"/>
    <x v="2"/>
  </r>
  <r>
    <x v="6"/>
    <x v="1"/>
    <x v="3"/>
    <x v="3"/>
    <x v="2"/>
    <s v="Elite saver Pack (1 GB/ Day) Valid: 28 Days"/>
    <s v="lite saver Pack (1 GB/ Day"/>
    <n v="3.5"/>
    <s v="(1 GB"/>
    <x v="2"/>
  </r>
  <r>
    <x v="6"/>
    <x v="1"/>
    <x v="4"/>
    <x v="4"/>
    <x v="2"/>
    <s v="Elite saver Pack (1 GB/ Day) Valid: 28 Days"/>
    <s v="lite saver Pack (1 GB/ Day"/>
    <n v="2.42"/>
    <s v="(1 GB"/>
    <x v="2"/>
  </r>
  <r>
    <x v="6"/>
    <x v="1"/>
    <x v="5"/>
    <x v="5"/>
    <x v="2"/>
    <s v="Elite saver Pack (1 GB/ Day) Valid: 28 Days"/>
    <s v="lite saver Pack (1 GB/ Day"/>
    <n v="2.54"/>
    <s v="(1 GB"/>
    <x v="2"/>
  </r>
  <r>
    <x v="6"/>
    <x v="1"/>
    <x v="6"/>
    <x v="6"/>
    <x v="2"/>
    <s v="Elite saver Pack (1 GB/ Day) Valid: 28 Days"/>
    <s v="lite saver Pack (1 GB/ Day"/>
    <n v="2.15"/>
    <s v="(1 GB"/>
    <x v="2"/>
  </r>
  <r>
    <x v="6"/>
    <x v="1"/>
    <x v="7"/>
    <x v="7"/>
    <x v="2"/>
    <s v="Elite saver Pack (1 GB/ Day) Valid: 28 Days"/>
    <s v="lite saver Pack (1 GB/ Day"/>
    <n v="1.99"/>
    <s v="(1 GB"/>
    <x v="2"/>
  </r>
  <r>
    <x v="6"/>
    <x v="1"/>
    <x v="8"/>
    <x v="8"/>
    <x v="2"/>
    <s v="Elite saver Pack (1 GB/ Day) Valid: 28 Days"/>
    <s v="lite saver Pack (1 GB/ Day"/>
    <n v="1.52"/>
    <s v="(1 GB"/>
    <x v="2"/>
  </r>
  <r>
    <x v="6"/>
    <x v="1"/>
    <x v="9"/>
    <x v="9"/>
    <x v="2"/>
    <s v="Elite saver Pack (1 GB/ Day) Valid: 28 Days"/>
    <s v="lite saver Pack (1 GB/ Day"/>
    <n v="1.39"/>
    <s v="(1 GB"/>
    <x v="2"/>
  </r>
  <r>
    <x v="6"/>
    <x v="1"/>
    <x v="10"/>
    <x v="10"/>
    <x v="2"/>
    <s v="Elite saver Pack (1 GB/ Day) Valid: 28 Days"/>
    <s v="lite saver Pack (1 GB/ Day"/>
    <n v="0.94"/>
    <s v="(1 GB"/>
    <x v="2"/>
  </r>
  <r>
    <x v="6"/>
    <x v="1"/>
    <x v="11"/>
    <x v="11"/>
    <x v="2"/>
    <s v="Elite saver Pack (1 GB/ Day) Valid: 28 Days"/>
    <s v="lite saver Pack (1 GB/ Day"/>
    <n v="1.49"/>
    <s v="(1 GB"/>
    <x v="2"/>
  </r>
  <r>
    <x v="6"/>
    <x v="1"/>
    <x v="12"/>
    <x v="12"/>
    <x v="2"/>
    <s v="Elite saver Pack (1 GB/ Day) Valid: 28 Days"/>
    <s v="lite saver Pack (1 GB/ Day"/>
    <n v="0.49"/>
    <s v="(1 GB"/>
    <x v="2"/>
  </r>
  <r>
    <x v="6"/>
    <x v="1"/>
    <x v="13"/>
    <x v="13"/>
    <x v="2"/>
    <s v="Elite saver Pack (1 GB/ Day) Valid: 28 Days"/>
    <s v="lite saver Pack (1 GB/ Day"/>
    <n v="0.55000000000000004"/>
    <s v="(1 GB"/>
    <x v="2"/>
  </r>
  <r>
    <x v="6"/>
    <x v="1"/>
    <x v="14"/>
    <x v="14"/>
    <x v="2"/>
    <s v="Elite saver Pack (1 GB/ Day) Valid: 28 Days"/>
    <s v="lite saver Pack (1 GB/ Day"/>
    <n v="0.33"/>
    <s v="(1 GB"/>
    <x v="2"/>
  </r>
  <r>
    <x v="7"/>
    <x v="1"/>
    <x v="0"/>
    <x v="0"/>
    <x v="2"/>
    <s v="Elite saver Pack (1 GB/ Day) Valid: 28 Days"/>
    <s v="lite saver Pack (1 GB/ Day"/>
    <n v="4.75"/>
    <s v="(1 GB"/>
    <x v="2"/>
  </r>
  <r>
    <x v="7"/>
    <x v="1"/>
    <x v="1"/>
    <x v="1"/>
    <x v="2"/>
    <s v="Elite saver Pack (1 GB/ Day) Valid: 28 Days"/>
    <s v="lite saver Pack (1 GB/ Day"/>
    <n v="4.66"/>
    <s v="(1 GB"/>
    <x v="2"/>
  </r>
  <r>
    <x v="7"/>
    <x v="1"/>
    <x v="2"/>
    <x v="2"/>
    <x v="2"/>
    <s v="Elite saver Pack (1 GB/ Day) Valid: 28 Days"/>
    <s v="lite saver Pack (1 GB/ Day"/>
    <n v="3.98"/>
    <s v="(1 GB"/>
    <x v="2"/>
  </r>
  <r>
    <x v="7"/>
    <x v="1"/>
    <x v="3"/>
    <x v="3"/>
    <x v="2"/>
    <s v="Elite saver Pack (1 GB/ Day) Valid: 28 Days"/>
    <s v="lite saver Pack (1 GB/ Day"/>
    <n v="2.96"/>
    <s v="(1 GB"/>
    <x v="2"/>
  </r>
  <r>
    <x v="7"/>
    <x v="1"/>
    <x v="4"/>
    <x v="4"/>
    <x v="2"/>
    <s v="Elite saver Pack (1 GB/ Day) Valid: 28 Days"/>
    <s v="lite saver Pack (1 GB/ Day"/>
    <n v="2.04"/>
    <s v="(1 GB"/>
    <x v="2"/>
  </r>
  <r>
    <x v="7"/>
    <x v="1"/>
    <x v="5"/>
    <x v="5"/>
    <x v="2"/>
    <s v="Elite saver Pack (1 GB/ Day) Valid: 28 Days"/>
    <s v="lite saver Pack (1 GB/ Day"/>
    <n v="1.87"/>
    <s v="(1 GB"/>
    <x v="2"/>
  </r>
  <r>
    <x v="7"/>
    <x v="1"/>
    <x v="6"/>
    <x v="6"/>
    <x v="2"/>
    <s v="Elite saver Pack (1 GB/ Day) Valid: 28 Days"/>
    <s v="lite saver Pack (1 GB/ Day"/>
    <n v="3.62"/>
    <s v="(1 GB"/>
    <x v="2"/>
  </r>
  <r>
    <x v="7"/>
    <x v="1"/>
    <x v="7"/>
    <x v="7"/>
    <x v="2"/>
    <s v="Elite saver Pack (1 GB/ Day) Valid: 28 Days"/>
    <s v="lite saver Pack (1 GB/ Day"/>
    <n v="2"/>
    <s v="(1 GB"/>
    <x v="2"/>
  </r>
  <r>
    <x v="7"/>
    <x v="1"/>
    <x v="8"/>
    <x v="8"/>
    <x v="2"/>
    <s v="Elite saver Pack (1 GB/ Day) Valid: 28 Days"/>
    <s v="lite saver Pack (1 GB/ Day"/>
    <n v="1.35"/>
    <s v="(1 GB"/>
    <x v="2"/>
  </r>
  <r>
    <x v="7"/>
    <x v="1"/>
    <x v="9"/>
    <x v="9"/>
    <x v="2"/>
    <s v="Elite saver Pack (1 GB/ Day) Valid: 28 Days"/>
    <s v="lite saver Pack (1 GB/ Day"/>
    <n v="1.0900000000000001"/>
    <s v="(1 GB"/>
    <x v="2"/>
  </r>
  <r>
    <x v="7"/>
    <x v="1"/>
    <x v="10"/>
    <x v="10"/>
    <x v="2"/>
    <s v="Elite saver Pack (1 GB/ Day) Valid: 28 Days"/>
    <s v="lite saver Pack (1 GB/ Day"/>
    <n v="1.07"/>
    <s v="(1 GB"/>
    <x v="2"/>
  </r>
  <r>
    <x v="7"/>
    <x v="1"/>
    <x v="11"/>
    <x v="11"/>
    <x v="2"/>
    <s v="Elite saver Pack (1 GB/ Day) Valid: 28 Days"/>
    <s v="lite saver Pack (1 GB/ Day"/>
    <n v="0.64"/>
    <s v="(1 GB"/>
    <x v="2"/>
  </r>
  <r>
    <x v="7"/>
    <x v="1"/>
    <x v="12"/>
    <x v="12"/>
    <x v="2"/>
    <s v="Elite saver Pack (1 GB/ Day) Valid: 28 Days"/>
    <s v="lite saver Pack (1 GB/ Day"/>
    <n v="0.81"/>
    <s v="(1 GB"/>
    <x v="2"/>
  </r>
  <r>
    <x v="7"/>
    <x v="1"/>
    <x v="13"/>
    <x v="13"/>
    <x v="2"/>
    <s v="Elite saver Pack (1 GB/ Day) Valid: 28 Days"/>
    <s v="lite saver Pack (1 GB/ Day"/>
    <n v="0.45"/>
    <s v="(1 GB"/>
    <x v="2"/>
  </r>
  <r>
    <x v="7"/>
    <x v="1"/>
    <x v="14"/>
    <x v="14"/>
    <x v="2"/>
    <s v="Elite saver Pack (1 GB/ Day) Valid: 28 Days"/>
    <s v="lite saver Pack (1 GB/ Day"/>
    <n v="0.36"/>
    <s v="(1 GB"/>
    <x v="2"/>
  </r>
  <r>
    <x v="0"/>
    <x v="0"/>
    <x v="0"/>
    <x v="0"/>
    <x v="3"/>
    <s v="Mini Data Saver Pack (500 MB/ Day) Valid: 20 Days"/>
    <s v="ini Data Saver Pack (500 MB/ Day"/>
    <n v="3.48"/>
    <s v="500 MB"/>
    <x v="3"/>
  </r>
  <r>
    <x v="0"/>
    <x v="0"/>
    <x v="1"/>
    <x v="1"/>
    <x v="3"/>
    <s v="Mini Data Saver Pack (500 MB/ Day) Valid: 20 Days"/>
    <s v="ini Data Saver Pack (500 MB/ Day"/>
    <n v="3.29"/>
    <s v="500 MB"/>
    <x v="3"/>
  </r>
  <r>
    <x v="0"/>
    <x v="0"/>
    <x v="2"/>
    <x v="2"/>
    <x v="3"/>
    <s v="Mini Data Saver Pack (500 MB/ Day) Valid: 20 Days"/>
    <s v="ini Data Saver Pack (500 MB/ Day"/>
    <n v="3.32"/>
    <s v="500 MB"/>
    <x v="3"/>
  </r>
  <r>
    <x v="0"/>
    <x v="0"/>
    <x v="3"/>
    <x v="3"/>
    <x v="3"/>
    <s v="Mini Data Saver Pack (500 MB/ Day) Valid: 20 Days"/>
    <s v="ini Data Saver Pack (500 MB/ Day"/>
    <n v="2.88"/>
    <s v="500 MB"/>
    <x v="3"/>
  </r>
  <r>
    <x v="0"/>
    <x v="0"/>
    <x v="4"/>
    <x v="4"/>
    <x v="3"/>
    <s v="Mini Data Saver Pack (500 MB/ Day) Valid: 20 Days"/>
    <s v="ini Data Saver Pack (500 MB/ Day"/>
    <n v="2.04"/>
    <s v="500 MB"/>
    <x v="3"/>
  </r>
  <r>
    <x v="0"/>
    <x v="0"/>
    <x v="5"/>
    <x v="5"/>
    <x v="3"/>
    <s v="Mini Data Saver Pack (500 MB/ Day) Valid: 20 Days"/>
    <s v="ini Data Saver Pack (500 MB/ Day"/>
    <n v="1.67"/>
    <s v="500 MB"/>
    <x v="3"/>
  </r>
  <r>
    <x v="0"/>
    <x v="0"/>
    <x v="6"/>
    <x v="6"/>
    <x v="3"/>
    <s v="Mini Data Saver Pack (500 MB/ Day) Valid: 20 Days"/>
    <s v="ini Data Saver Pack (500 MB/ Day"/>
    <n v="1.54"/>
    <s v="500 MB"/>
    <x v="3"/>
  </r>
  <r>
    <x v="0"/>
    <x v="0"/>
    <x v="7"/>
    <x v="7"/>
    <x v="3"/>
    <s v="Mini Data Saver Pack (500 MB/ Day) Valid: 20 Days"/>
    <s v="ini Data Saver Pack (500 MB/ Day"/>
    <n v="1.37"/>
    <s v="500 MB"/>
    <x v="3"/>
  </r>
  <r>
    <x v="0"/>
    <x v="0"/>
    <x v="8"/>
    <x v="8"/>
    <x v="3"/>
    <s v="Mini Data Saver Pack (500 MB/ Day) Valid: 20 Days"/>
    <s v="ini Data Saver Pack (500 MB/ Day"/>
    <n v="1.3"/>
    <s v="500 MB"/>
    <x v="3"/>
  </r>
  <r>
    <x v="0"/>
    <x v="0"/>
    <x v="9"/>
    <x v="9"/>
    <x v="3"/>
    <s v="Mini Data Saver Pack (500 MB/ Day) Valid: 20 Days"/>
    <s v="ini Data Saver Pack (500 MB/ Day"/>
    <n v="0.8"/>
    <s v="500 MB"/>
    <x v="3"/>
  </r>
  <r>
    <x v="0"/>
    <x v="0"/>
    <x v="10"/>
    <x v="10"/>
    <x v="3"/>
    <s v="Mini Data Saver Pack (500 MB/ Day) Valid: 20 Days"/>
    <s v="ini Data Saver Pack (500 MB/ Day"/>
    <n v="1.1100000000000001"/>
    <s v="500 MB"/>
    <x v="3"/>
  </r>
  <r>
    <x v="0"/>
    <x v="0"/>
    <x v="11"/>
    <x v="11"/>
    <x v="3"/>
    <s v="Mini Data Saver Pack (500 MB/ Day) Valid: 20 Days"/>
    <s v="ini Data Saver Pack (500 MB/ Day"/>
    <n v="0.45"/>
    <s v="500 MB"/>
    <x v="3"/>
  </r>
  <r>
    <x v="0"/>
    <x v="0"/>
    <x v="12"/>
    <x v="12"/>
    <x v="3"/>
    <s v="Mini Data Saver Pack (500 MB/ Day) Valid: 20 Days"/>
    <s v="ini Data Saver Pack (500 MB/ Day"/>
    <n v="0.39"/>
    <s v="500 MB"/>
    <x v="3"/>
  </r>
  <r>
    <x v="0"/>
    <x v="0"/>
    <x v="13"/>
    <x v="13"/>
    <x v="3"/>
    <s v="Mini Data Saver Pack (500 MB/ Day) Valid: 20 Days"/>
    <s v="ini Data Saver Pack (500 MB/ Day"/>
    <n v="0.36"/>
    <s v="500 MB"/>
    <x v="3"/>
  </r>
  <r>
    <x v="0"/>
    <x v="0"/>
    <x v="14"/>
    <x v="14"/>
    <x v="3"/>
    <s v="Mini Data Saver Pack (500 MB/ Day) Valid: 20 Days"/>
    <s v="ini Data Saver Pack (500 MB/ Day"/>
    <n v="0.28999999999999998"/>
    <s v="500 MB"/>
    <x v="3"/>
  </r>
  <r>
    <x v="1"/>
    <x v="0"/>
    <x v="0"/>
    <x v="0"/>
    <x v="3"/>
    <s v="Mini Data Saver Pack (500 MB/ Day) Valid: 20 Days"/>
    <s v="ini Data Saver Pack (500 MB/ Day"/>
    <n v="4.03"/>
    <s v="500 MB"/>
    <x v="3"/>
  </r>
  <r>
    <x v="1"/>
    <x v="0"/>
    <x v="1"/>
    <x v="1"/>
    <x v="3"/>
    <s v="Mini Data Saver Pack (500 MB/ Day) Valid: 20 Days"/>
    <s v="ini Data Saver Pack (500 MB/ Day"/>
    <n v="2.96"/>
    <s v="500 MB"/>
    <x v="3"/>
  </r>
  <r>
    <x v="1"/>
    <x v="0"/>
    <x v="2"/>
    <x v="2"/>
    <x v="3"/>
    <s v="Mini Data Saver Pack (500 MB/ Day) Valid: 20 Days"/>
    <s v="ini Data Saver Pack (500 MB/ Day"/>
    <n v="2.91"/>
    <s v="500 MB"/>
    <x v="3"/>
  </r>
  <r>
    <x v="1"/>
    <x v="0"/>
    <x v="3"/>
    <x v="3"/>
    <x v="3"/>
    <s v="Mini Data Saver Pack (500 MB/ Day) Valid: 20 Days"/>
    <s v="ini Data Saver Pack (500 MB/ Day"/>
    <n v="3.18"/>
    <s v="500 MB"/>
    <x v="3"/>
  </r>
  <r>
    <x v="1"/>
    <x v="0"/>
    <x v="4"/>
    <x v="4"/>
    <x v="3"/>
    <s v="Mini Data Saver Pack (500 MB/ Day) Valid: 20 Days"/>
    <s v="ini Data Saver Pack (500 MB/ Day"/>
    <n v="4.04"/>
    <s v="500 MB"/>
    <x v="3"/>
  </r>
  <r>
    <x v="1"/>
    <x v="0"/>
    <x v="5"/>
    <x v="5"/>
    <x v="3"/>
    <s v="Mini Data Saver Pack (500 MB/ Day) Valid: 20 Days"/>
    <s v="ini Data Saver Pack (500 MB/ Day"/>
    <n v="2.2000000000000002"/>
    <s v="500 MB"/>
    <x v="3"/>
  </r>
  <r>
    <x v="1"/>
    <x v="0"/>
    <x v="6"/>
    <x v="6"/>
    <x v="3"/>
    <s v="Mini Data Saver Pack (500 MB/ Day) Valid: 20 Days"/>
    <s v="ini Data Saver Pack (500 MB/ Day"/>
    <n v="1.97"/>
    <s v="500 MB"/>
    <x v="3"/>
  </r>
  <r>
    <x v="1"/>
    <x v="0"/>
    <x v="7"/>
    <x v="7"/>
    <x v="3"/>
    <s v="Mini Data Saver Pack (500 MB/ Day) Valid: 20 Days"/>
    <s v="ini Data Saver Pack (500 MB/ Day"/>
    <n v="1.08"/>
    <s v="500 MB"/>
    <x v="3"/>
  </r>
  <r>
    <x v="1"/>
    <x v="0"/>
    <x v="8"/>
    <x v="8"/>
    <x v="3"/>
    <s v="Mini Data Saver Pack (500 MB/ Day) Valid: 20 Days"/>
    <s v="ini Data Saver Pack (500 MB/ Day"/>
    <n v="0.91"/>
    <s v="500 MB"/>
    <x v="3"/>
  </r>
  <r>
    <x v="1"/>
    <x v="0"/>
    <x v="9"/>
    <x v="9"/>
    <x v="3"/>
    <s v="Mini Data Saver Pack (500 MB/ Day) Valid: 20 Days"/>
    <s v="ini Data Saver Pack (500 MB/ Day"/>
    <n v="1.96"/>
    <s v="500 MB"/>
    <x v="3"/>
  </r>
  <r>
    <x v="1"/>
    <x v="0"/>
    <x v="10"/>
    <x v="10"/>
    <x v="3"/>
    <s v="Mini Data Saver Pack (500 MB/ Day) Valid: 20 Days"/>
    <s v="ini Data Saver Pack (500 MB/ Day"/>
    <n v="0.68"/>
    <s v="500 MB"/>
    <x v="3"/>
  </r>
  <r>
    <x v="1"/>
    <x v="0"/>
    <x v="11"/>
    <x v="11"/>
    <x v="3"/>
    <s v="Mini Data Saver Pack (500 MB/ Day) Valid: 20 Days"/>
    <s v="ini Data Saver Pack (500 MB/ Day"/>
    <n v="0.85"/>
    <s v="500 MB"/>
    <x v="3"/>
  </r>
  <r>
    <x v="1"/>
    <x v="0"/>
    <x v="12"/>
    <x v="12"/>
    <x v="3"/>
    <s v="Mini Data Saver Pack (500 MB/ Day) Valid: 20 Days"/>
    <s v="ini Data Saver Pack (500 MB/ Day"/>
    <n v="0.36"/>
    <s v="500 MB"/>
    <x v="3"/>
  </r>
  <r>
    <x v="1"/>
    <x v="0"/>
    <x v="13"/>
    <x v="13"/>
    <x v="3"/>
    <s v="Mini Data Saver Pack (500 MB/ Day) Valid: 20 Days"/>
    <s v="ini Data Saver Pack (500 MB/ Day"/>
    <n v="0.61"/>
    <s v="500 MB"/>
    <x v="3"/>
  </r>
  <r>
    <x v="1"/>
    <x v="0"/>
    <x v="14"/>
    <x v="14"/>
    <x v="3"/>
    <s v="Mini Data Saver Pack (500 MB/ Day) Valid: 20 Days"/>
    <s v="ini Data Saver Pack (500 MB/ Day"/>
    <n v="0.27"/>
    <s v="500 MB"/>
    <x v="3"/>
  </r>
  <r>
    <x v="2"/>
    <x v="0"/>
    <x v="0"/>
    <x v="0"/>
    <x v="3"/>
    <s v="Mini Data Saver Pack (500 MB/ Day) Valid: 20 Days"/>
    <s v="ini Data Saver Pack (500 MB/ Day"/>
    <n v="3.47"/>
    <s v="500 MB"/>
    <x v="3"/>
  </r>
  <r>
    <x v="2"/>
    <x v="0"/>
    <x v="1"/>
    <x v="1"/>
    <x v="3"/>
    <s v="Mini Data Saver Pack (500 MB/ Day) Valid: 20 Days"/>
    <s v="ini Data Saver Pack (500 MB/ Day"/>
    <n v="3.41"/>
    <s v="500 MB"/>
    <x v="3"/>
  </r>
  <r>
    <x v="2"/>
    <x v="0"/>
    <x v="2"/>
    <x v="2"/>
    <x v="3"/>
    <s v="Mini Data Saver Pack (500 MB/ Day) Valid: 20 Days"/>
    <s v="ini Data Saver Pack (500 MB/ Day"/>
    <n v="4.21"/>
    <s v="500 MB"/>
    <x v="3"/>
  </r>
  <r>
    <x v="2"/>
    <x v="0"/>
    <x v="3"/>
    <x v="3"/>
    <x v="3"/>
    <s v="Mini Data Saver Pack (500 MB/ Day) Valid: 20 Days"/>
    <s v="ini Data Saver Pack (500 MB/ Day"/>
    <n v="2.95"/>
    <s v="500 MB"/>
    <x v="3"/>
  </r>
  <r>
    <x v="2"/>
    <x v="0"/>
    <x v="4"/>
    <x v="4"/>
    <x v="3"/>
    <s v="Mini Data Saver Pack (500 MB/ Day) Valid: 20 Days"/>
    <s v="ini Data Saver Pack (500 MB/ Day"/>
    <n v="1.76"/>
    <s v="500 MB"/>
    <x v="3"/>
  </r>
  <r>
    <x v="2"/>
    <x v="0"/>
    <x v="5"/>
    <x v="5"/>
    <x v="3"/>
    <s v="Mini Data Saver Pack (500 MB/ Day) Valid: 20 Days"/>
    <s v="ini Data Saver Pack (500 MB/ Day"/>
    <n v="2.31"/>
    <s v="500 MB"/>
    <x v="3"/>
  </r>
  <r>
    <x v="2"/>
    <x v="0"/>
    <x v="6"/>
    <x v="6"/>
    <x v="3"/>
    <s v="Mini Data Saver Pack (500 MB/ Day) Valid: 20 Days"/>
    <s v="ini Data Saver Pack (500 MB/ Day"/>
    <n v="2.09"/>
    <s v="500 MB"/>
    <x v="3"/>
  </r>
  <r>
    <x v="2"/>
    <x v="0"/>
    <x v="7"/>
    <x v="7"/>
    <x v="3"/>
    <s v="Mini Data Saver Pack (500 MB/ Day) Valid: 20 Days"/>
    <s v="ini Data Saver Pack (500 MB/ Day"/>
    <n v="2.12"/>
    <s v="500 MB"/>
    <x v="3"/>
  </r>
  <r>
    <x v="2"/>
    <x v="0"/>
    <x v="8"/>
    <x v="8"/>
    <x v="3"/>
    <s v="Mini Data Saver Pack (500 MB/ Day) Valid: 20 Days"/>
    <s v="ini Data Saver Pack (500 MB/ Day"/>
    <n v="0.94"/>
    <s v="500 MB"/>
    <x v="3"/>
  </r>
  <r>
    <x v="2"/>
    <x v="0"/>
    <x v="9"/>
    <x v="9"/>
    <x v="3"/>
    <s v="Mini Data Saver Pack (500 MB/ Day) Valid: 20 Days"/>
    <s v="ini Data Saver Pack (500 MB/ Day"/>
    <n v="1.1299999999999999"/>
    <s v="500 MB"/>
    <x v="3"/>
  </r>
  <r>
    <x v="2"/>
    <x v="0"/>
    <x v="10"/>
    <x v="10"/>
    <x v="3"/>
    <s v="Mini Data Saver Pack (500 MB/ Day) Valid: 20 Days"/>
    <s v="ini Data Saver Pack (500 MB/ Day"/>
    <n v="0.66"/>
    <s v="500 MB"/>
    <x v="3"/>
  </r>
  <r>
    <x v="2"/>
    <x v="0"/>
    <x v="11"/>
    <x v="11"/>
    <x v="3"/>
    <s v="Mini Data Saver Pack (500 MB/ Day) Valid: 20 Days"/>
    <s v="ini Data Saver Pack (500 MB/ Day"/>
    <n v="1.1299999999999999"/>
    <s v="500 MB"/>
    <x v="3"/>
  </r>
  <r>
    <x v="2"/>
    <x v="0"/>
    <x v="12"/>
    <x v="12"/>
    <x v="3"/>
    <s v="Mini Data Saver Pack (500 MB/ Day) Valid: 20 Days"/>
    <s v="ini Data Saver Pack (500 MB/ Day"/>
    <n v="0.68"/>
    <s v="500 MB"/>
    <x v="3"/>
  </r>
  <r>
    <x v="2"/>
    <x v="0"/>
    <x v="13"/>
    <x v="13"/>
    <x v="3"/>
    <s v="Mini Data Saver Pack (500 MB/ Day) Valid: 20 Days"/>
    <s v="ini Data Saver Pack (500 MB/ Day"/>
    <n v="0.32"/>
    <s v="500 MB"/>
    <x v="3"/>
  </r>
  <r>
    <x v="2"/>
    <x v="0"/>
    <x v="14"/>
    <x v="14"/>
    <x v="3"/>
    <s v="Mini Data Saver Pack (500 MB/ Day) Valid: 20 Days"/>
    <s v="ini Data Saver Pack (500 MB/ Day"/>
    <n v="0.23"/>
    <s v="500 MB"/>
    <x v="3"/>
  </r>
  <r>
    <x v="3"/>
    <x v="0"/>
    <x v="0"/>
    <x v="0"/>
    <x v="3"/>
    <s v="Mini Data Saver Pack (500 MB/ Day) Valid: 20 Days"/>
    <s v="ini Data Saver Pack (500 MB/ Day"/>
    <n v="3.9"/>
    <s v="500 MB"/>
    <x v="3"/>
  </r>
  <r>
    <x v="3"/>
    <x v="0"/>
    <x v="1"/>
    <x v="1"/>
    <x v="3"/>
    <s v="Mini Data Saver Pack (500 MB/ Day) Valid: 20 Days"/>
    <s v="ini Data Saver Pack (500 MB/ Day"/>
    <n v="3.15"/>
    <s v="500 MB"/>
    <x v="3"/>
  </r>
  <r>
    <x v="3"/>
    <x v="0"/>
    <x v="2"/>
    <x v="2"/>
    <x v="3"/>
    <s v="Mini Data Saver Pack (500 MB/ Day) Valid: 20 Days"/>
    <s v="ini Data Saver Pack (500 MB/ Day"/>
    <n v="3.2"/>
    <s v="500 MB"/>
    <x v="3"/>
  </r>
  <r>
    <x v="3"/>
    <x v="0"/>
    <x v="3"/>
    <x v="3"/>
    <x v="3"/>
    <s v="Mini Data Saver Pack (500 MB/ Day) Valid: 20 Days"/>
    <s v="ini Data Saver Pack (500 MB/ Day"/>
    <n v="3.62"/>
    <s v="500 MB"/>
    <x v="3"/>
  </r>
  <r>
    <x v="3"/>
    <x v="0"/>
    <x v="4"/>
    <x v="4"/>
    <x v="3"/>
    <s v="Mini Data Saver Pack (500 MB/ Day) Valid: 20 Days"/>
    <s v="ini Data Saver Pack (500 MB/ Day"/>
    <n v="2.4500000000000002"/>
    <s v="500 MB"/>
    <x v="3"/>
  </r>
  <r>
    <x v="3"/>
    <x v="0"/>
    <x v="5"/>
    <x v="5"/>
    <x v="3"/>
    <s v="Mini Data Saver Pack (500 MB/ Day) Valid: 20 Days"/>
    <s v="ini Data Saver Pack (500 MB/ Day"/>
    <n v="1.74"/>
    <s v="500 MB"/>
    <x v="3"/>
  </r>
  <r>
    <x v="3"/>
    <x v="0"/>
    <x v="6"/>
    <x v="6"/>
    <x v="3"/>
    <s v="Mini Data Saver Pack (500 MB/ Day) Valid: 20 Days"/>
    <s v="ini Data Saver Pack (500 MB/ Day"/>
    <n v="3.25"/>
    <s v="500 MB"/>
    <x v="3"/>
  </r>
  <r>
    <x v="3"/>
    <x v="0"/>
    <x v="7"/>
    <x v="7"/>
    <x v="3"/>
    <s v="Mini Data Saver Pack (500 MB/ Day) Valid: 20 Days"/>
    <s v="ini Data Saver Pack (500 MB/ Day"/>
    <n v="1.86"/>
    <s v="500 MB"/>
    <x v="3"/>
  </r>
  <r>
    <x v="3"/>
    <x v="0"/>
    <x v="8"/>
    <x v="8"/>
    <x v="3"/>
    <s v="Mini Data Saver Pack (500 MB/ Day) Valid: 20 Days"/>
    <s v="ini Data Saver Pack (500 MB/ Day"/>
    <n v="0.89"/>
    <s v="500 MB"/>
    <x v="3"/>
  </r>
  <r>
    <x v="3"/>
    <x v="0"/>
    <x v="9"/>
    <x v="9"/>
    <x v="3"/>
    <s v="Mini Data Saver Pack (500 MB/ Day) Valid: 20 Days"/>
    <s v="ini Data Saver Pack (500 MB/ Day"/>
    <n v="0.89"/>
    <s v="500 MB"/>
    <x v="3"/>
  </r>
  <r>
    <x v="3"/>
    <x v="0"/>
    <x v="10"/>
    <x v="10"/>
    <x v="3"/>
    <s v="Mini Data Saver Pack (500 MB/ Day) Valid: 20 Days"/>
    <s v="ini Data Saver Pack (500 MB/ Day"/>
    <n v="0.86"/>
    <s v="500 MB"/>
    <x v="3"/>
  </r>
  <r>
    <x v="3"/>
    <x v="0"/>
    <x v="11"/>
    <x v="11"/>
    <x v="3"/>
    <s v="Mini Data Saver Pack (500 MB/ Day) Valid: 20 Days"/>
    <s v="ini Data Saver Pack (500 MB/ Day"/>
    <n v="0.7"/>
    <s v="500 MB"/>
    <x v="3"/>
  </r>
  <r>
    <x v="3"/>
    <x v="0"/>
    <x v="12"/>
    <x v="12"/>
    <x v="3"/>
    <s v="Mini Data Saver Pack (500 MB/ Day) Valid: 20 Days"/>
    <s v="ini Data Saver Pack (500 MB/ Day"/>
    <n v="0.72"/>
    <s v="500 MB"/>
    <x v="3"/>
  </r>
  <r>
    <x v="3"/>
    <x v="0"/>
    <x v="13"/>
    <x v="13"/>
    <x v="3"/>
    <s v="Mini Data Saver Pack (500 MB/ Day) Valid: 20 Days"/>
    <s v="ini Data Saver Pack (500 MB/ Day"/>
    <n v="0.34"/>
    <s v="500 MB"/>
    <x v="3"/>
  </r>
  <r>
    <x v="3"/>
    <x v="0"/>
    <x v="14"/>
    <x v="14"/>
    <x v="3"/>
    <s v="Mini Data Saver Pack (500 MB/ Day) Valid: 20 Days"/>
    <s v="ini Data Saver Pack (500 MB/ Day"/>
    <n v="0.26"/>
    <s v="500 MB"/>
    <x v="3"/>
  </r>
  <r>
    <x v="4"/>
    <x v="1"/>
    <x v="0"/>
    <x v="0"/>
    <x v="3"/>
    <s v="Mini Data Saver Pack (500 MB/ Day) Valid: 20 Days"/>
    <s v="ini Data Saver Pack (500 MB/ Day"/>
    <n v="3.36"/>
    <s v="500 MB"/>
    <x v="3"/>
  </r>
  <r>
    <x v="4"/>
    <x v="1"/>
    <x v="1"/>
    <x v="1"/>
    <x v="3"/>
    <s v="Mini Data Saver Pack (500 MB/ Day) Valid: 20 Days"/>
    <s v="ini Data Saver Pack (500 MB/ Day"/>
    <n v="2.21"/>
    <s v="500 MB"/>
    <x v="3"/>
  </r>
  <r>
    <x v="4"/>
    <x v="1"/>
    <x v="2"/>
    <x v="2"/>
    <x v="3"/>
    <s v="Mini Data Saver Pack (500 MB/ Day) Valid: 20 Days"/>
    <s v="ini Data Saver Pack (500 MB/ Day"/>
    <n v="2.15"/>
    <s v="500 MB"/>
    <x v="3"/>
  </r>
  <r>
    <x v="4"/>
    <x v="1"/>
    <x v="3"/>
    <x v="3"/>
    <x v="3"/>
    <s v="Mini Data Saver Pack (500 MB/ Day) Valid: 20 Days"/>
    <s v="ini Data Saver Pack (500 MB/ Day"/>
    <n v="2.41"/>
    <s v="500 MB"/>
    <x v="3"/>
  </r>
  <r>
    <x v="4"/>
    <x v="1"/>
    <x v="4"/>
    <x v="4"/>
    <x v="3"/>
    <s v="Mini Data Saver Pack (500 MB/ Day) Valid: 20 Days"/>
    <s v="ini Data Saver Pack (500 MB/ Day"/>
    <n v="1.72"/>
    <s v="500 MB"/>
    <x v="3"/>
  </r>
  <r>
    <x v="4"/>
    <x v="1"/>
    <x v="5"/>
    <x v="5"/>
    <x v="3"/>
    <s v="Mini Data Saver Pack (500 MB/ Day) Valid: 20 Days"/>
    <s v="ini Data Saver Pack (500 MB/ Day"/>
    <n v="1.32"/>
    <s v="500 MB"/>
    <x v="3"/>
  </r>
  <r>
    <x v="4"/>
    <x v="1"/>
    <x v="6"/>
    <x v="6"/>
    <x v="3"/>
    <s v="Mini Data Saver Pack (500 MB/ Day) Valid: 20 Days"/>
    <s v="ini Data Saver Pack (500 MB/ Day"/>
    <n v="1.44"/>
    <s v="500 MB"/>
    <x v="3"/>
  </r>
  <r>
    <x v="4"/>
    <x v="1"/>
    <x v="7"/>
    <x v="7"/>
    <x v="3"/>
    <s v="Mini Data Saver Pack (500 MB/ Day) Valid: 20 Days"/>
    <s v="ini Data Saver Pack (500 MB/ Day"/>
    <n v="1.29"/>
    <s v="500 MB"/>
    <x v="3"/>
  </r>
  <r>
    <x v="4"/>
    <x v="1"/>
    <x v="8"/>
    <x v="8"/>
    <x v="3"/>
    <s v="Mini Data Saver Pack (500 MB/ Day) Valid: 20 Days"/>
    <s v="ini Data Saver Pack (500 MB/ Day"/>
    <n v="1.1399999999999999"/>
    <s v="500 MB"/>
    <x v="3"/>
  </r>
  <r>
    <x v="4"/>
    <x v="1"/>
    <x v="9"/>
    <x v="9"/>
    <x v="3"/>
    <s v="Mini Data Saver Pack (500 MB/ Day) Valid: 20 Days"/>
    <s v="ini Data Saver Pack (500 MB/ Day"/>
    <n v="0.62"/>
    <s v="500 MB"/>
    <x v="3"/>
  </r>
  <r>
    <x v="4"/>
    <x v="1"/>
    <x v="10"/>
    <x v="10"/>
    <x v="3"/>
    <s v="Mini Data Saver Pack (500 MB/ Day) Valid: 20 Days"/>
    <s v="ini Data Saver Pack (500 MB/ Day"/>
    <n v="1.05"/>
    <s v="500 MB"/>
    <x v="3"/>
  </r>
  <r>
    <x v="4"/>
    <x v="1"/>
    <x v="11"/>
    <x v="11"/>
    <x v="3"/>
    <s v="Mini Data Saver Pack (500 MB/ Day) Valid: 20 Days"/>
    <s v="ini Data Saver Pack (500 MB/ Day"/>
    <n v="0.36"/>
    <s v="500 MB"/>
    <x v="3"/>
  </r>
  <r>
    <x v="4"/>
    <x v="1"/>
    <x v="12"/>
    <x v="12"/>
    <x v="3"/>
    <s v="Mini Data Saver Pack (500 MB/ Day) Valid: 20 Days"/>
    <s v="ini Data Saver Pack (500 MB/ Day"/>
    <n v="0.32"/>
    <s v="500 MB"/>
    <x v="3"/>
  </r>
  <r>
    <x v="4"/>
    <x v="1"/>
    <x v="13"/>
    <x v="13"/>
    <x v="3"/>
    <s v="Mini Data Saver Pack (500 MB/ Day) Valid: 20 Days"/>
    <s v="ini Data Saver Pack (500 MB/ Day"/>
    <n v="0.3"/>
    <s v="500 MB"/>
    <x v="3"/>
  </r>
  <r>
    <x v="4"/>
    <x v="1"/>
    <x v="14"/>
    <x v="14"/>
    <x v="3"/>
    <s v="Mini Data Saver Pack (500 MB/ Day) Valid: 20 Days"/>
    <s v="ini Data Saver Pack (500 MB/ Day"/>
    <n v="0.26"/>
    <s v="500 MB"/>
    <x v="3"/>
  </r>
  <r>
    <x v="5"/>
    <x v="1"/>
    <x v="0"/>
    <x v="0"/>
    <x v="3"/>
    <s v="Mini Data Saver Pack (500 MB/ Day) Valid: 20 Days"/>
    <s v="ini Data Saver Pack (500 MB/ Day"/>
    <n v="2.68"/>
    <s v="500 MB"/>
    <x v="3"/>
  </r>
  <r>
    <x v="5"/>
    <x v="1"/>
    <x v="1"/>
    <x v="1"/>
    <x v="3"/>
    <s v="Mini Data Saver Pack (500 MB/ Day) Valid: 20 Days"/>
    <s v="ini Data Saver Pack (500 MB/ Day"/>
    <n v="3.33"/>
    <s v="500 MB"/>
    <x v="3"/>
  </r>
  <r>
    <x v="5"/>
    <x v="1"/>
    <x v="2"/>
    <x v="2"/>
    <x v="3"/>
    <s v="Mini Data Saver Pack (500 MB/ Day) Valid: 20 Days"/>
    <s v="ini Data Saver Pack (500 MB/ Day"/>
    <n v="2.3199999999999998"/>
    <s v="500 MB"/>
    <x v="3"/>
  </r>
  <r>
    <x v="5"/>
    <x v="1"/>
    <x v="3"/>
    <x v="3"/>
    <x v="3"/>
    <s v="Mini Data Saver Pack (500 MB/ Day) Valid: 20 Days"/>
    <s v="ini Data Saver Pack (500 MB/ Day"/>
    <n v="2.6"/>
    <s v="500 MB"/>
    <x v="3"/>
  </r>
  <r>
    <x v="5"/>
    <x v="1"/>
    <x v="4"/>
    <x v="4"/>
    <x v="3"/>
    <s v="Mini Data Saver Pack (500 MB/ Day) Valid: 20 Days"/>
    <s v="ini Data Saver Pack (500 MB/ Day"/>
    <n v="3.1"/>
    <s v="500 MB"/>
    <x v="3"/>
  </r>
  <r>
    <x v="5"/>
    <x v="1"/>
    <x v="5"/>
    <x v="5"/>
    <x v="3"/>
    <s v="Mini Data Saver Pack (500 MB/ Day) Valid: 20 Days"/>
    <s v="ini Data Saver Pack (500 MB/ Day"/>
    <n v="2.0299999999999998"/>
    <s v="500 MB"/>
    <x v="3"/>
  </r>
  <r>
    <x v="5"/>
    <x v="1"/>
    <x v="6"/>
    <x v="6"/>
    <x v="3"/>
    <s v="Mini Data Saver Pack (500 MB/ Day) Valid: 20 Days"/>
    <s v="ini Data Saver Pack (500 MB/ Day"/>
    <n v="1.53"/>
    <s v="500 MB"/>
    <x v="3"/>
  </r>
  <r>
    <x v="5"/>
    <x v="1"/>
    <x v="7"/>
    <x v="7"/>
    <x v="3"/>
    <s v="Mini Data Saver Pack (500 MB/ Day) Valid: 20 Days"/>
    <s v="ini Data Saver Pack (500 MB/ Day"/>
    <n v="1.27"/>
    <s v="500 MB"/>
    <x v="3"/>
  </r>
  <r>
    <x v="5"/>
    <x v="1"/>
    <x v="8"/>
    <x v="8"/>
    <x v="3"/>
    <s v="Mini Data Saver Pack (500 MB/ Day) Valid: 20 Days"/>
    <s v="ini Data Saver Pack (500 MB/ Day"/>
    <n v="0.94"/>
    <s v="500 MB"/>
    <x v="3"/>
  </r>
  <r>
    <x v="5"/>
    <x v="1"/>
    <x v="9"/>
    <x v="9"/>
    <x v="3"/>
    <s v="Mini Data Saver Pack (500 MB/ Day) Valid: 20 Days"/>
    <s v="ini Data Saver Pack (500 MB/ Day"/>
    <n v="1.46"/>
    <s v="500 MB"/>
    <x v="3"/>
  </r>
  <r>
    <x v="5"/>
    <x v="1"/>
    <x v="10"/>
    <x v="10"/>
    <x v="3"/>
    <s v="Mini Data Saver Pack (500 MB/ Day) Valid: 20 Days"/>
    <s v="ini Data Saver Pack (500 MB/ Day"/>
    <n v="0.6"/>
    <s v="500 MB"/>
    <x v="3"/>
  </r>
  <r>
    <x v="5"/>
    <x v="1"/>
    <x v="11"/>
    <x v="11"/>
    <x v="3"/>
    <s v="Mini Data Saver Pack (500 MB/ Day) Valid: 20 Days"/>
    <s v="ini Data Saver Pack (500 MB/ Day"/>
    <n v="0.7"/>
    <s v="500 MB"/>
    <x v="3"/>
  </r>
  <r>
    <x v="5"/>
    <x v="1"/>
    <x v="12"/>
    <x v="12"/>
    <x v="3"/>
    <s v="Mini Data Saver Pack (500 MB/ Day) Valid: 20 Days"/>
    <s v="ini Data Saver Pack (500 MB/ Day"/>
    <n v="0.34"/>
    <s v="500 MB"/>
    <x v="3"/>
  </r>
  <r>
    <x v="5"/>
    <x v="1"/>
    <x v="13"/>
    <x v="13"/>
    <x v="3"/>
    <s v="Mini Data Saver Pack (500 MB/ Day) Valid: 20 Days"/>
    <s v="ini Data Saver Pack (500 MB/ Day"/>
    <n v="0.55000000000000004"/>
    <s v="500 MB"/>
    <x v="3"/>
  </r>
  <r>
    <x v="5"/>
    <x v="1"/>
    <x v="14"/>
    <x v="14"/>
    <x v="3"/>
    <s v="Mini Data Saver Pack (500 MB/ Day) Valid: 20 Days"/>
    <s v="ini Data Saver Pack (500 MB/ Day"/>
    <n v="0.22"/>
    <s v="500 MB"/>
    <x v="3"/>
  </r>
  <r>
    <x v="6"/>
    <x v="1"/>
    <x v="0"/>
    <x v="0"/>
    <x v="3"/>
    <s v="Mini Data Saver Pack (500 MB/ Day) Valid: 20 Days"/>
    <s v="ini Data Saver Pack (500 MB/ Day"/>
    <n v="3.44"/>
    <s v="500 MB"/>
    <x v="3"/>
  </r>
  <r>
    <x v="6"/>
    <x v="1"/>
    <x v="1"/>
    <x v="1"/>
    <x v="3"/>
    <s v="Mini Data Saver Pack (500 MB/ Day) Valid: 20 Days"/>
    <s v="ini Data Saver Pack (500 MB/ Day"/>
    <n v="2.81"/>
    <s v="500 MB"/>
    <x v="3"/>
  </r>
  <r>
    <x v="6"/>
    <x v="1"/>
    <x v="2"/>
    <x v="2"/>
    <x v="3"/>
    <s v="Mini Data Saver Pack (500 MB/ Day) Valid: 20 Days"/>
    <s v="ini Data Saver Pack (500 MB/ Day"/>
    <n v="3.28"/>
    <s v="500 MB"/>
    <x v="3"/>
  </r>
  <r>
    <x v="6"/>
    <x v="1"/>
    <x v="3"/>
    <x v="3"/>
    <x v="3"/>
    <s v="Mini Data Saver Pack (500 MB/ Day) Valid: 20 Days"/>
    <s v="ini Data Saver Pack (500 MB/ Day"/>
    <n v="2.83"/>
    <s v="500 MB"/>
    <x v="3"/>
  </r>
  <r>
    <x v="6"/>
    <x v="1"/>
    <x v="4"/>
    <x v="4"/>
    <x v="3"/>
    <s v="Mini Data Saver Pack (500 MB/ Day) Valid: 20 Days"/>
    <s v="ini Data Saver Pack (500 MB/ Day"/>
    <n v="1.45"/>
    <s v="500 MB"/>
    <x v="3"/>
  </r>
  <r>
    <x v="6"/>
    <x v="1"/>
    <x v="5"/>
    <x v="5"/>
    <x v="3"/>
    <s v="Mini Data Saver Pack (500 MB/ Day) Valid: 20 Days"/>
    <s v="ini Data Saver Pack (500 MB/ Day"/>
    <n v="1.66"/>
    <s v="500 MB"/>
    <x v="3"/>
  </r>
  <r>
    <x v="6"/>
    <x v="1"/>
    <x v="6"/>
    <x v="6"/>
    <x v="3"/>
    <s v="Mini Data Saver Pack (500 MB/ Day) Valid: 20 Days"/>
    <s v="ini Data Saver Pack (500 MB/ Day"/>
    <n v="1.47"/>
    <s v="500 MB"/>
    <x v="3"/>
  </r>
  <r>
    <x v="6"/>
    <x v="1"/>
    <x v="7"/>
    <x v="7"/>
    <x v="3"/>
    <s v="Mini Data Saver Pack (500 MB/ Day) Valid: 20 Days"/>
    <s v="ini Data Saver Pack (500 MB/ Day"/>
    <n v="1.77"/>
    <s v="500 MB"/>
    <x v="3"/>
  </r>
  <r>
    <x v="6"/>
    <x v="1"/>
    <x v="8"/>
    <x v="8"/>
    <x v="3"/>
    <s v="Mini Data Saver Pack (500 MB/ Day) Valid: 20 Days"/>
    <s v="ini Data Saver Pack (500 MB/ Day"/>
    <n v="0.86"/>
    <s v="500 MB"/>
    <x v="3"/>
  </r>
  <r>
    <x v="6"/>
    <x v="1"/>
    <x v="9"/>
    <x v="9"/>
    <x v="3"/>
    <s v="Mini Data Saver Pack (500 MB/ Day) Valid: 20 Days"/>
    <s v="ini Data Saver Pack (500 MB/ Day"/>
    <n v="0.85"/>
    <s v="500 MB"/>
    <x v="3"/>
  </r>
  <r>
    <x v="6"/>
    <x v="1"/>
    <x v="10"/>
    <x v="10"/>
    <x v="3"/>
    <s v="Mini Data Saver Pack (500 MB/ Day) Valid: 20 Days"/>
    <s v="ini Data Saver Pack (500 MB/ Day"/>
    <n v="0.73"/>
    <s v="500 MB"/>
    <x v="3"/>
  </r>
  <r>
    <x v="6"/>
    <x v="1"/>
    <x v="11"/>
    <x v="11"/>
    <x v="3"/>
    <s v="Mini Data Saver Pack (500 MB/ Day) Valid: 20 Days"/>
    <s v="ini Data Saver Pack (500 MB/ Day"/>
    <n v="0.81"/>
    <s v="500 MB"/>
    <x v="3"/>
  </r>
  <r>
    <x v="6"/>
    <x v="1"/>
    <x v="12"/>
    <x v="12"/>
    <x v="3"/>
    <s v="Mini Data Saver Pack (500 MB/ Day) Valid: 20 Days"/>
    <s v="ini Data Saver Pack (500 MB/ Day"/>
    <n v="0.44"/>
    <s v="500 MB"/>
    <x v="3"/>
  </r>
  <r>
    <x v="6"/>
    <x v="1"/>
    <x v="13"/>
    <x v="13"/>
    <x v="3"/>
    <s v="Mini Data Saver Pack (500 MB/ Day) Valid: 20 Days"/>
    <s v="ini Data Saver Pack (500 MB/ Day"/>
    <n v="0.28000000000000003"/>
    <s v="500 MB"/>
    <x v="3"/>
  </r>
  <r>
    <x v="6"/>
    <x v="1"/>
    <x v="14"/>
    <x v="14"/>
    <x v="3"/>
    <s v="Mini Data Saver Pack (500 MB/ Day) Valid: 20 Days"/>
    <s v="ini Data Saver Pack (500 MB/ Day"/>
    <n v="0.21"/>
    <s v="500 MB"/>
    <x v="3"/>
  </r>
  <r>
    <x v="7"/>
    <x v="1"/>
    <x v="0"/>
    <x v="0"/>
    <x v="3"/>
    <s v="Mini Data Saver Pack (500 MB/ Day) Valid: 20 Days"/>
    <s v="ini Data Saver Pack (500 MB/ Day"/>
    <n v="3.09"/>
    <s v="500 MB"/>
    <x v="3"/>
  </r>
  <r>
    <x v="7"/>
    <x v="1"/>
    <x v="1"/>
    <x v="1"/>
    <x v="3"/>
    <s v="Mini Data Saver Pack (500 MB/ Day) Valid: 20 Days"/>
    <s v="ini Data Saver Pack (500 MB/ Day"/>
    <n v="2.84"/>
    <s v="500 MB"/>
    <x v="3"/>
  </r>
  <r>
    <x v="7"/>
    <x v="1"/>
    <x v="2"/>
    <x v="2"/>
    <x v="3"/>
    <s v="Mini Data Saver Pack (500 MB/ Day) Valid: 20 Days"/>
    <s v="ini Data Saver Pack (500 MB/ Day"/>
    <n v="2.25"/>
    <s v="500 MB"/>
    <x v="3"/>
  </r>
  <r>
    <x v="7"/>
    <x v="1"/>
    <x v="3"/>
    <x v="3"/>
    <x v="3"/>
    <s v="Mini Data Saver Pack (500 MB/ Day) Valid: 20 Days"/>
    <s v="ini Data Saver Pack (500 MB/ Day"/>
    <n v="2.37"/>
    <s v="500 MB"/>
    <x v="3"/>
  </r>
  <r>
    <x v="7"/>
    <x v="1"/>
    <x v="4"/>
    <x v="4"/>
    <x v="3"/>
    <s v="Mini Data Saver Pack (500 MB/ Day) Valid: 20 Days"/>
    <s v="ini Data Saver Pack (500 MB/ Day"/>
    <n v="1.7"/>
    <s v="500 MB"/>
    <x v="3"/>
  </r>
  <r>
    <x v="7"/>
    <x v="1"/>
    <x v="5"/>
    <x v="5"/>
    <x v="3"/>
    <s v="Mini Data Saver Pack (500 MB/ Day) Valid: 20 Days"/>
    <s v="ini Data Saver Pack (500 MB/ Day"/>
    <n v="1.31"/>
    <s v="500 MB"/>
    <x v="3"/>
  </r>
  <r>
    <x v="7"/>
    <x v="1"/>
    <x v="6"/>
    <x v="6"/>
    <x v="3"/>
    <s v="Mini Data Saver Pack (500 MB/ Day) Valid: 20 Days"/>
    <s v="ini Data Saver Pack (500 MB/ Day"/>
    <n v="2.35"/>
    <s v="500 MB"/>
    <x v="3"/>
  </r>
  <r>
    <x v="7"/>
    <x v="1"/>
    <x v="7"/>
    <x v="7"/>
    <x v="3"/>
    <s v="Mini Data Saver Pack (500 MB/ Day) Valid: 20 Days"/>
    <s v="ini Data Saver Pack (500 MB/ Day"/>
    <n v="1.3"/>
    <s v="500 MB"/>
    <x v="3"/>
  </r>
  <r>
    <x v="7"/>
    <x v="1"/>
    <x v="8"/>
    <x v="8"/>
    <x v="3"/>
    <s v="Mini Data Saver Pack (500 MB/ Day) Valid: 20 Days"/>
    <s v="ini Data Saver Pack (500 MB/ Day"/>
    <n v="0.9"/>
    <s v="500 MB"/>
    <x v="3"/>
  </r>
  <r>
    <x v="7"/>
    <x v="1"/>
    <x v="9"/>
    <x v="9"/>
    <x v="3"/>
    <s v="Mini Data Saver Pack (500 MB/ Day) Valid: 20 Days"/>
    <s v="ini Data Saver Pack (500 MB/ Day"/>
    <n v="0.74"/>
    <s v="500 MB"/>
    <x v="3"/>
  </r>
  <r>
    <x v="7"/>
    <x v="1"/>
    <x v="10"/>
    <x v="10"/>
    <x v="3"/>
    <s v="Mini Data Saver Pack (500 MB/ Day) Valid: 20 Days"/>
    <s v="ini Data Saver Pack (500 MB/ Day"/>
    <n v="0.68"/>
    <s v="500 MB"/>
    <x v="3"/>
  </r>
  <r>
    <x v="7"/>
    <x v="1"/>
    <x v="11"/>
    <x v="11"/>
    <x v="3"/>
    <s v="Mini Data Saver Pack (500 MB/ Day) Valid: 20 Days"/>
    <s v="ini Data Saver Pack (500 MB/ Day"/>
    <n v="0.56999999999999995"/>
    <s v="500 MB"/>
    <x v="3"/>
  </r>
  <r>
    <x v="7"/>
    <x v="1"/>
    <x v="12"/>
    <x v="12"/>
    <x v="3"/>
    <s v="Mini Data Saver Pack (500 MB/ Day) Valid: 20 Days"/>
    <s v="ini Data Saver Pack (500 MB/ Day"/>
    <n v="0.5"/>
    <s v="500 MB"/>
    <x v="3"/>
  </r>
  <r>
    <x v="7"/>
    <x v="1"/>
    <x v="13"/>
    <x v="13"/>
    <x v="3"/>
    <s v="Mini Data Saver Pack (500 MB/ Day) Valid: 20 Days"/>
    <s v="ini Data Saver Pack (500 MB/ Day"/>
    <n v="0.33"/>
    <s v="500 MB"/>
    <x v="3"/>
  </r>
  <r>
    <x v="7"/>
    <x v="1"/>
    <x v="14"/>
    <x v="14"/>
    <x v="3"/>
    <s v="Mini Data Saver Pack (500 MB/ Day) Valid: 20 Days"/>
    <s v="ini Data Saver Pack (500 MB/ Day"/>
    <n v="0.24"/>
    <s v="500 MB"/>
    <x v="3"/>
  </r>
  <r>
    <x v="0"/>
    <x v="0"/>
    <x v="0"/>
    <x v="0"/>
    <x v="4"/>
    <s v="Rs. 99 Full Talktime Combo Pack"/>
    <e v="#VALUE!"/>
    <n v="3.13"/>
    <s v=""/>
    <x v="4"/>
  </r>
  <r>
    <x v="0"/>
    <x v="0"/>
    <x v="1"/>
    <x v="1"/>
    <x v="4"/>
    <s v="Rs. 99 Full Talktime Combo Pack"/>
    <e v="#VALUE!"/>
    <n v="2.86"/>
    <s v=""/>
    <x v="4"/>
  </r>
  <r>
    <x v="0"/>
    <x v="0"/>
    <x v="2"/>
    <x v="2"/>
    <x v="4"/>
    <s v="Rs. 99 Full Talktime Combo Pack"/>
    <e v="#VALUE!"/>
    <n v="2.77"/>
    <s v=""/>
    <x v="4"/>
  </r>
  <r>
    <x v="0"/>
    <x v="0"/>
    <x v="3"/>
    <x v="3"/>
    <x v="4"/>
    <s v="Rs. 99 Full Talktime Combo Pack"/>
    <e v="#VALUE!"/>
    <n v="2.13"/>
    <s v=""/>
    <x v="4"/>
  </r>
  <r>
    <x v="0"/>
    <x v="0"/>
    <x v="4"/>
    <x v="4"/>
    <x v="4"/>
    <s v="Rs. 99 Full Talktime Combo Pack"/>
    <e v="#VALUE!"/>
    <n v="1.85"/>
    <s v=""/>
    <x v="4"/>
  </r>
  <r>
    <x v="0"/>
    <x v="0"/>
    <x v="5"/>
    <x v="5"/>
    <x v="4"/>
    <s v="Rs. 99 Full Talktime Combo Pack"/>
    <e v="#VALUE!"/>
    <n v="1.59"/>
    <s v=""/>
    <x v="4"/>
  </r>
  <r>
    <x v="0"/>
    <x v="0"/>
    <x v="6"/>
    <x v="6"/>
    <x v="4"/>
    <s v="Rs. 99 Full Talktime Combo Pack"/>
    <e v="#VALUE!"/>
    <n v="1.32"/>
    <s v=""/>
    <x v="4"/>
  </r>
  <r>
    <x v="0"/>
    <x v="0"/>
    <x v="7"/>
    <x v="7"/>
    <x v="4"/>
    <s v="Rs. 99 Full Talktime Combo Pack"/>
    <e v="#VALUE!"/>
    <n v="1.37"/>
    <s v=""/>
    <x v="4"/>
  </r>
  <r>
    <x v="0"/>
    <x v="0"/>
    <x v="8"/>
    <x v="8"/>
    <x v="4"/>
    <s v="Rs. 99 Full Talktime Combo Pack"/>
    <e v="#VALUE!"/>
    <n v="1.3"/>
    <s v=""/>
    <x v="4"/>
  </r>
  <r>
    <x v="0"/>
    <x v="0"/>
    <x v="9"/>
    <x v="9"/>
    <x v="4"/>
    <s v="Rs. 99 Full Talktime Combo Pack"/>
    <e v="#VALUE!"/>
    <n v="0.8"/>
    <s v=""/>
    <x v="4"/>
  </r>
  <r>
    <x v="0"/>
    <x v="0"/>
    <x v="10"/>
    <x v="10"/>
    <x v="4"/>
    <s v="Rs. 99 Full Talktime Combo Pack"/>
    <e v="#VALUE!"/>
    <n v="1"/>
    <s v=""/>
    <x v="4"/>
  </r>
  <r>
    <x v="0"/>
    <x v="0"/>
    <x v="11"/>
    <x v="11"/>
    <x v="4"/>
    <s v="Rs. 99 Full Talktime Combo Pack"/>
    <e v="#VALUE!"/>
    <n v="0.45"/>
    <s v=""/>
    <x v="4"/>
  </r>
  <r>
    <x v="0"/>
    <x v="0"/>
    <x v="12"/>
    <x v="12"/>
    <x v="4"/>
    <s v="Rs. 99 Full Talktime Combo Pack"/>
    <e v="#VALUE!"/>
    <n v="0.41"/>
    <s v=""/>
    <x v="4"/>
  </r>
  <r>
    <x v="0"/>
    <x v="0"/>
    <x v="13"/>
    <x v="13"/>
    <x v="4"/>
    <s v="Rs. 99 Full Talktime Combo Pack"/>
    <e v="#VALUE!"/>
    <n v="0.31"/>
    <s v=""/>
    <x v="4"/>
  </r>
  <r>
    <x v="0"/>
    <x v="0"/>
    <x v="14"/>
    <x v="14"/>
    <x v="4"/>
    <s v="Rs. 99 Full Talktime Combo Pack"/>
    <e v="#VALUE!"/>
    <n v="0.26"/>
    <s v=""/>
    <x v="4"/>
  </r>
  <r>
    <x v="1"/>
    <x v="0"/>
    <x v="0"/>
    <x v="0"/>
    <x v="4"/>
    <s v="Rs. 99 Full Talktime Combo Pack"/>
    <e v="#VALUE!"/>
    <n v="4.03"/>
    <s v=""/>
    <x v="4"/>
  </r>
  <r>
    <x v="1"/>
    <x v="0"/>
    <x v="1"/>
    <x v="1"/>
    <x v="4"/>
    <s v="Rs. 99 Full Talktime Combo Pack"/>
    <e v="#VALUE!"/>
    <n v="2.8"/>
    <s v=""/>
    <x v="4"/>
  </r>
  <r>
    <x v="1"/>
    <x v="0"/>
    <x v="2"/>
    <x v="2"/>
    <x v="4"/>
    <s v="Rs. 99 Full Talktime Combo Pack"/>
    <e v="#VALUE!"/>
    <n v="3.06"/>
    <s v=""/>
    <x v="4"/>
  </r>
  <r>
    <x v="1"/>
    <x v="0"/>
    <x v="3"/>
    <x v="3"/>
    <x v="4"/>
    <s v="Rs. 99 Full Talktime Combo Pack"/>
    <e v="#VALUE!"/>
    <n v="3.35"/>
    <s v=""/>
    <x v="4"/>
  </r>
  <r>
    <x v="1"/>
    <x v="0"/>
    <x v="4"/>
    <x v="4"/>
    <x v="4"/>
    <s v="Rs. 99 Full Talktime Combo Pack"/>
    <e v="#VALUE!"/>
    <n v="4.47"/>
    <s v=""/>
    <x v="4"/>
  </r>
  <r>
    <x v="1"/>
    <x v="0"/>
    <x v="5"/>
    <x v="5"/>
    <x v="4"/>
    <s v="Rs. 99 Full Talktime Combo Pack"/>
    <e v="#VALUE!"/>
    <n v="2.31"/>
    <s v=""/>
    <x v="4"/>
  </r>
  <r>
    <x v="1"/>
    <x v="0"/>
    <x v="6"/>
    <x v="6"/>
    <x v="4"/>
    <s v="Rs. 99 Full Talktime Combo Pack"/>
    <e v="#VALUE!"/>
    <n v="1.97"/>
    <s v=""/>
    <x v="4"/>
  </r>
  <r>
    <x v="1"/>
    <x v="0"/>
    <x v="7"/>
    <x v="7"/>
    <x v="4"/>
    <s v="Rs. 99 Full Talktime Combo Pack"/>
    <e v="#VALUE!"/>
    <n v="1.26"/>
    <s v=""/>
    <x v="4"/>
  </r>
  <r>
    <x v="1"/>
    <x v="0"/>
    <x v="8"/>
    <x v="8"/>
    <x v="4"/>
    <s v="Rs. 99 Full Talktime Combo Pack"/>
    <e v="#VALUE!"/>
    <n v="0.86"/>
    <s v=""/>
    <x v="4"/>
  </r>
  <r>
    <x v="1"/>
    <x v="0"/>
    <x v="9"/>
    <x v="9"/>
    <x v="4"/>
    <s v="Rs. 99 Full Talktime Combo Pack"/>
    <e v="#VALUE!"/>
    <n v="1.86"/>
    <s v=""/>
    <x v="4"/>
  </r>
  <r>
    <x v="1"/>
    <x v="0"/>
    <x v="10"/>
    <x v="10"/>
    <x v="4"/>
    <s v="Rs. 99 Full Talktime Combo Pack"/>
    <e v="#VALUE!"/>
    <n v="0.76"/>
    <s v=""/>
    <x v="4"/>
  </r>
  <r>
    <x v="1"/>
    <x v="0"/>
    <x v="11"/>
    <x v="11"/>
    <x v="4"/>
    <s v="Rs. 99 Full Talktime Combo Pack"/>
    <e v="#VALUE!"/>
    <n v="0.66"/>
    <s v=""/>
    <x v="4"/>
  </r>
  <r>
    <x v="1"/>
    <x v="0"/>
    <x v="12"/>
    <x v="12"/>
    <x v="4"/>
    <s v="Rs. 99 Full Talktime Combo Pack"/>
    <e v="#VALUE!"/>
    <n v="0.34"/>
    <s v=""/>
    <x v="4"/>
  </r>
  <r>
    <x v="1"/>
    <x v="0"/>
    <x v="13"/>
    <x v="13"/>
    <x v="4"/>
    <s v="Rs. 99 Full Talktime Combo Pack"/>
    <e v="#VALUE!"/>
    <n v="0.5"/>
    <s v=""/>
    <x v="4"/>
  </r>
  <r>
    <x v="1"/>
    <x v="0"/>
    <x v="14"/>
    <x v="14"/>
    <x v="4"/>
    <s v="Rs. 99 Full Talktime Combo Pack"/>
    <e v="#VALUE!"/>
    <n v="0.3"/>
    <s v=""/>
    <x v="4"/>
  </r>
  <r>
    <x v="2"/>
    <x v="0"/>
    <x v="0"/>
    <x v="0"/>
    <x v="4"/>
    <s v="Rs. 99 Full Talktime Combo Pack"/>
    <e v="#VALUE!"/>
    <n v="3.29"/>
    <s v=""/>
    <x v="4"/>
  </r>
  <r>
    <x v="2"/>
    <x v="0"/>
    <x v="1"/>
    <x v="1"/>
    <x v="4"/>
    <s v="Rs. 99 Full Talktime Combo Pack"/>
    <e v="#VALUE!"/>
    <n v="3.25"/>
    <s v=""/>
    <x v="4"/>
  </r>
  <r>
    <x v="2"/>
    <x v="0"/>
    <x v="2"/>
    <x v="2"/>
    <x v="4"/>
    <s v="Rs. 99 Full Talktime Combo Pack"/>
    <e v="#VALUE!"/>
    <n v="4.21"/>
    <s v=""/>
    <x v="4"/>
  </r>
  <r>
    <x v="2"/>
    <x v="0"/>
    <x v="3"/>
    <x v="3"/>
    <x v="4"/>
    <s v="Rs. 99 Full Talktime Combo Pack"/>
    <e v="#VALUE!"/>
    <n v="2.8"/>
    <s v=""/>
    <x v="4"/>
  </r>
  <r>
    <x v="2"/>
    <x v="0"/>
    <x v="4"/>
    <x v="4"/>
    <x v="4"/>
    <s v="Rs. 99 Full Talktime Combo Pack"/>
    <e v="#VALUE!"/>
    <n v="1.67"/>
    <s v=""/>
    <x v="4"/>
  </r>
  <r>
    <x v="2"/>
    <x v="0"/>
    <x v="5"/>
    <x v="5"/>
    <x v="4"/>
    <s v="Rs. 99 Full Talktime Combo Pack"/>
    <e v="#VALUE!"/>
    <n v="1.83"/>
    <s v=""/>
    <x v="4"/>
  </r>
  <r>
    <x v="2"/>
    <x v="0"/>
    <x v="6"/>
    <x v="6"/>
    <x v="4"/>
    <s v="Rs. 99 Full Talktime Combo Pack"/>
    <e v="#VALUE!"/>
    <n v="2.2000000000000002"/>
    <s v=""/>
    <x v="4"/>
  </r>
  <r>
    <x v="2"/>
    <x v="0"/>
    <x v="7"/>
    <x v="7"/>
    <x v="4"/>
    <s v="Rs. 99 Full Talktime Combo Pack"/>
    <e v="#VALUE!"/>
    <n v="1.64"/>
    <s v=""/>
    <x v="4"/>
  </r>
  <r>
    <x v="2"/>
    <x v="0"/>
    <x v="8"/>
    <x v="8"/>
    <x v="4"/>
    <s v="Rs. 99 Full Talktime Combo Pack"/>
    <e v="#VALUE!"/>
    <n v="1.05"/>
    <s v=""/>
    <x v="4"/>
  </r>
  <r>
    <x v="2"/>
    <x v="0"/>
    <x v="9"/>
    <x v="9"/>
    <x v="4"/>
    <s v="Rs. 99 Full Talktime Combo Pack"/>
    <e v="#VALUE!"/>
    <n v="0.85"/>
    <s v=""/>
    <x v="4"/>
  </r>
  <r>
    <x v="2"/>
    <x v="0"/>
    <x v="10"/>
    <x v="10"/>
    <x v="4"/>
    <s v="Rs. 99 Full Talktime Combo Pack"/>
    <e v="#VALUE!"/>
    <n v="0.62"/>
    <s v=""/>
    <x v="4"/>
  </r>
  <r>
    <x v="2"/>
    <x v="0"/>
    <x v="11"/>
    <x v="11"/>
    <x v="4"/>
    <s v="Rs. 99 Full Talktime Combo Pack"/>
    <e v="#VALUE!"/>
    <n v="1.25"/>
    <s v=""/>
    <x v="4"/>
  </r>
  <r>
    <x v="2"/>
    <x v="0"/>
    <x v="12"/>
    <x v="12"/>
    <x v="4"/>
    <s v="Rs. 99 Full Talktime Combo Pack"/>
    <e v="#VALUE!"/>
    <n v="0.56999999999999995"/>
    <s v=""/>
    <x v="4"/>
  </r>
  <r>
    <x v="2"/>
    <x v="0"/>
    <x v="13"/>
    <x v="13"/>
    <x v="4"/>
    <s v="Rs. 99 Full Talktime Combo Pack"/>
    <e v="#VALUE!"/>
    <n v="0.36"/>
    <s v=""/>
    <x v="4"/>
  </r>
  <r>
    <x v="2"/>
    <x v="0"/>
    <x v="14"/>
    <x v="14"/>
    <x v="4"/>
    <s v="Rs. 99 Full Talktime Combo Pack"/>
    <e v="#VALUE!"/>
    <n v="0.24"/>
    <s v=""/>
    <x v="4"/>
  </r>
  <r>
    <x v="3"/>
    <x v="0"/>
    <x v="0"/>
    <x v="0"/>
    <x v="4"/>
    <s v="Rs. 99 Full Talktime Combo Pack"/>
    <e v="#VALUE!"/>
    <n v="3.22"/>
    <s v=""/>
    <x v="4"/>
  </r>
  <r>
    <x v="3"/>
    <x v="0"/>
    <x v="1"/>
    <x v="1"/>
    <x v="4"/>
    <s v="Rs. 99 Full Talktime Combo Pack"/>
    <e v="#VALUE!"/>
    <n v="2.6"/>
    <s v=""/>
    <x v="4"/>
  </r>
  <r>
    <x v="3"/>
    <x v="0"/>
    <x v="2"/>
    <x v="2"/>
    <x v="4"/>
    <s v="Rs. 99 Full Talktime Combo Pack"/>
    <e v="#VALUE!"/>
    <n v="2.76"/>
    <s v=""/>
    <x v="4"/>
  </r>
  <r>
    <x v="3"/>
    <x v="0"/>
    <x v="3"/>
    <x v="3"/>
    <x v="4"/>
    <s v="Rs. 99 Full Talktime Combo Pack"/>
    <e v="#VALUE!"/>
    <n v="3.02"/>
    <s v=""/>
    <x v="4"/>
  </r>
  <r>
    <x v="3"/>
    <x v="0"/>
    <x v="4"/>
    <x v="4"/>
    <x v="4"/>
    <s v="Rs. 99 Full Talktime Combo Pack"/>
    <e v="#VALUE!"/>
    <n v="2.33"/>
    <s v=""/>
    <x v="4"/>
  </r>
  <r>
    <x v="3"/>
    <x v="0"/>
    <x v="5"/>
    <x v="5"/>
    <x v="4"/>
    <s v="Rs. 99 Full Talktime Combo Pack"/>
    <e v="#VALUE!"/>
    <n v="1.35"/>
    <s v=""/>
    <x v="4"/>
  </r>
  <r>
    <x v="3"/>
    <x v="0"/>
    <x v="6"/>
    <x v="6"/>
    <x v="4"/>
    <s v="Rs. 99 Full Talktime Combo Pack"/>
    <e v="#VALUE!"/>
    <n v="3.41"/>
    <s v=""/>
    <x v="4"/>
  </r>
  <r>
    <x v="3"/>
    <x v="0"/>
    <x v="7"/>
    <x v="7"/>
    <x v="4"/>
    <s v="Rs. 99 Full Talktime Combo Pack"/>
    <e v="#VALUE!"/>
    <n v="1.59"/>
    <s v=""/>
    <x v="4"/>
  </r>
  <r>
    <x v="3"/>
    <x v="0"/>
    <x v="8"/>
    <x v="8"/>
    <x v="4"/>
    <s v="Rs. 99 Full Talktime Combo Pack"/>
    <e v="#VALUE!"/>
    <n v="0.84"/>
    <s v=""/>
    <x v="4"/>
  </r>
  <r>
    <x v="3"/>
    <x v="0"/>
    <x v="9"/>
    <x v="9"/>
    <x v="4"/>
    <s v="Rs. 99 Full Talktime Combo Pack"/>
    <e v="#VALUE!"/>
    <n v="0.85"/>
    <s v=""/>
    <x v="4"/>
  </r>
  <r>
    <x v="3"/>
    <x v="0"/>
    <x v="10"/>
    <x v="10"/>
    <x v="4"/>
    <s v="Rs. 99 Full Talktime Combo Pack"/>
    <e v="#VALUE!"/>
    <n v="0.78"/>
    <s v=""/>
    <x v="4"/>
  </r>
  <r>
    <x v="3"/>
    <x v="0"/>
    <x v="11"/>
    <x v="11"/>
    <x v="4"/>
    <s v="Rs. 99 Full Talktime Combo Pack"/>
    <e v="#VALUE!"/>
    <n v="0.56999999999999995"/>
    <s v=""/>
    <x v="4"/>
  </r>
  <r>
    <x v="3"/>
    <x v="0"/>
    <x v="12"/>
    <x v="12"/>
    <x v="4"/>
    <s v="Rs. 99 Full Talktime Combo Pack"/>
    <e v="#VALUE!"/>
    <n v="0.65"/>
    <s v=""/>
    <x v="4"/>
  </r>
  <r>
    <x v="3"/>
    <x v="0"/>
    <x v="13"/>
    <x v="13"/>
    <x v="4"/>
    <s v="Rs. 99 Full Talktime Combo Pack"/>
    <e v="#VALUE!"/>
    <n v="0.34"/>
    <s v=""/>
    <x v="4"/>
  </r>
  <r>
    <x v="3"/>
    <x v="0"/>
    <x v="14"/>
    <x v="14"/>
    <x v="4"/>
    <s v="Rs. 99 Full Talktime Combo Pack"/>
    <e v="#VALUE!"/>
    <n v="0.24"/>
    <s v=""/>
    <x v="4"/>
  </r>
  <r>
    <x v="4"/>
    <x v="1"/>
    <x v="0"/>
    <x v="0"/>
    <x v="4"/>
    <s v="Rs. 99 Full Talktime Combo Pack"/>
    <e v="#VALUE!"/>
    <n v="2.85"/>
    <s v=""/>
    <x v="4"/>
  </r>
  <r>
    <x v="4"/>
    <x v="1"/>
    <x v="1"/>
    <x v="1"/>
    <x v="4"/>
    <s v="Rs. 99 Full Talktime Combo Pack"/>
    <e v="#VALUE!"/>
    <n v="1.62"/>
    <s v=""/>
    <x v="4"/>
  </r>
  <r>
    <x v="4"/>
    <x v="1"/>
    <x v="2"/>
    <x v="2"/>
    <x v="4"/>
    <s v="Rs. 99 Full Talktime Combo Pack"/>
    <e v="#VALUE!"/>
    <n v="1.34"/>
    <s v=""/>
    <x v="4"/>
  </r>
  <r>
    <x v="4"/>
    <x v="1"/>
    <x v="3"/>
    <x v="3"/>
    <x v="4"/>
    <s v="Rs. 99 Full Talktime Combo Pack"/>
    <e v="#VALUE!"/>
    <n v="1.77"/>
    <s v=""/>
    <x v="4"/>
  </r>
  <r>
    <x v="4"/>
    <x v="1"/>
    <x v="4"/>
    <x v="4"/>
    <x v="4"/>
    <s v="Rs. 99 Full Talktime Combo Pack"/>
    <e v="#VALUE!"/>
    <n v="1.32"/>
    <s v=""/>
    <x v="4"/>
  </r>
  <r>
    <x v="4"/>
    <x v="1"/>
    <x v="5"/>
    <x v="5"/>
    <x v="4"/>
    <s v="Rs. 99 Full Talktime Combo Pack"/>
    <e v="#VALUE!"/>
    <n v="1.21"/>
    <s v=""/>
    <x v="4"/>
  </r>
  <r>
    <x v="4"/>
    <x v="1"/>
    <x v="6"/>
    <x v="6"/>
    <x v="4"/>
    <s v="Rs. 99 Full Talktime Combo Pack"/>
    <e v="#VALUE!"/>
    <n v="0.81"/>
    <s v=""/>
    <x v="4"/>
  </r>
  <r>
    <x v="4"/>
    <x v="1"/>
    <x v="7"/>
    <x v="7"/>
    <x v="4"/>
    <s v="Rs. 99 Full Talktime Combo Pack"/>
    <e v="#VALUE!"/>
    <n v="0.81"/>
    <s v=""/>
    <x v="4"/>
  </r>
  <r>
    <x v="4"/>
    <x v="1"/>
    <x v="8"/>
    <x v="8"/>
    <x v="4"/>
    <s v="Rs. 99 Full Talktime Combo Pack"/>
    <e v="#VALUE!"/>
    <n v="0.73"/>
    <s v=""/>
    <x v="4"/>
  </r>
  <r>
    <x v="4"/>
    <x v="1"/>
    <x v="9"/>
    <x v="9"/>
    <x v="4"/>
    <s v="Rs. 99 Full Talktime Combo Pack"/>
    <e v="#VALUE!"/>
    <n v="0.41"/>
    <s v=""/>
    <x v="4"/>
  </r>
  <r>
    <x v="4"/>
    <x v="1"/>
    <x v="10"/>
    <x v="10"/>
    <x v="4"/>
    <s v="Rs. 99 Full Talktime Combo Pack"/>
    <e v="#VALUE!"/>
    <n v="0.59"/>
    <s v=""/>
    <x v="4"/>
  </r>
  <r>
    <x v="4"/>
    <x v="1"/>
    <x v="11"/>
    <x v="11"/>
    <x v="4"/>
    <s v="Rs. 99 Full Talktime Combo Pack"/>
    <e v="#VALUE!"/>
    <n v="0.33"/>
    <s v=""/>
    <x v="4"/>
  </r>
  <r>
    <x v="4"/>
    <x v="1"/>
    <x v="12"/>
    <x v="12"/>
    <x v="4"/>
    <s v="Rs. 99 Full Talktime Combo Pack"/>
    <e v="#VALUE!"/>
    <n v="0.22"/>
    <s v=""/>
    <x v="4"/>
  </r>
  <r>
    <x v="4"/>
    <x v="1"/>
    <x v="13"/>
    <x v="13"/>
    <x v="4"/>
    <s v="Rs. 99 Full Talktime Combo Pack"/>
    <e v="#VALUE!"/>
    <n v="0.2"/>
    <s v=""/>
    <x v="4"/>
  </r>
  <r>
    <x v="4"/>
    <x v="1"/>
    <x v="14"/>
    <x v="14"/>
    <x v="4"/>
    <s v="Rs. 99 Full Talktime Combo Pack"/>
    <e v="#VALUE!"/>
    <n v="0.19"/>
    <s v=""/>
    <x v="4"/>
  </r>
  <r>
    <x v="5"/>
    <x v="1"/>
    <x v="0"/>
    <x v="0"/>
    <x v="4"/>
    <s v="Rs. 99 Full Talktime Combo Pack"/>
    <e v="#VALUE!"/>
    <n v="2.9"/>
    <s v=""/>
    <x v="4"/>
  </r>
  <r>
    <x v="5"/>
    <x v="1"/>
    <x v="1"/>
    <x v="1"/>
    <x v="4"/>
    <s v="Rs. 99 Full Talktime Combo Pack"/>
    <e v="#VALUE!"/>
    <n v="2.08"/>
    <s v=""/>
    <x v="4"/>
  </r>
  <r>
    <x v="5"/>
    <x v="1"/>
    <x v="2"/>
    <x v="2"/>
    <x v="4"/>
    <s v="Rs. 99 Full Talktime Combo Pack"/>
    <e v="#VALUE!"/>
    <n v="1.5"/>
    <s v=""/>
    <x v="4"/>
  </r>
  <r>
    <x v="5"/>
    <x v="1"/>
    <x v="3"/>
    <x v="3"/>
    <x v="4"/>
    <s v="Rs. 99 Full Talktime Combo Pack"/>
    <e v="#VALUE!"/>
    <n v="1.46"/>
    <s v=""/>
    <x v="4"/>
  </r>
  <r>
    <x v="5"/>
    <x v="1"/>
    <x v="4"/>
    <x v="4"/>
    <x v="4"/>
    <s v="Rs. 99 Full Talktime Combo Pack"/>
    <e v="#VALUE!"/>
    <n v="2.21"/>
    <s v=""/>
    <x v="4"/>
  </r>
  <r>
    <x v="5"/>
    <x v="1"/>
    <x v="5"/>
    <x v="5"/>
    <x v="4"/>
    <s v="Rs. 99 Full Talktime Combo Pack"/>
    <e v="#VALUE!"/>
    <n v="1.63"/>
    <s v=""/>
    <x v="4"/>
  </r>
  <r>
    <x v="5"/>
    <x v="1"/>
    <x v="6"/>
    <x v="6"/>
    <x v="4"/>
    <s v="Rs. 99 Full Talktime Combo Pack"/>
    <e v="#VALUE!"/>
    <n v="1.22"/>
    <s v=""/>
    <x v="4"/>
  </r>
  <r>
    <x v="5"/>
    <x v="1"/>
    <x v="7"/>
    <x v="7"/>
    <x v="4"/>
    <s v="Rs. 99 Full Talktime Combo Pack"/>
    <e v="#VALUE!"/>
    <n v="0.71"/>
    <s v=""/>
    <x v="4"/>
  </r>
  <r>
    <x v="5"/>
    <x v="1"/>
    <x v="8"/>
    <x v="8"/>
    <x v="4"/>
    <s v="Rs. 99 Full Talktime Combo Pack"/>
    <e v="#VALUE!"/>
    <n v="0.66"/>
    <s v=""/>
    <x v="4"/>
  </r>
  <r>
    <x v="5"/>
    <x v="1"/>
    <x v="9"/>
    <x v="9"/>
    <x v="4"/>
    <s v="Rs. 99 Full Talktime Combo Pack"/>
    <e v="#VALUE!"/>
    <n v="1.0900000000000001"/>
    <s v=""/>
    <x v="4"/>
  </r>
  <r>
    <x v="5"/>
    <x v="1"/>
    <x v="10"/>
    <x v="10"/>
    <x v="4"/>
    <s v="Rs. 99 Full Talktime Combo Pack"/>
    <e v="#VALUE!"/>
    <n v="0.44"/>
    <s v=""/>
    <x v="4"/>
  </r>
  <r>
    <x v="5"/>
    <x v="1"/>
    <x v="11"/>
    <x v="11"/>
    <x v="4"/>
    <s v="Rs. 99 Full Talktime Combo Pack"/>
    <e v="#VALUE!"/>
    <n v="0.42"/>
    <s v=""/>
    <x v="4"/>
  </r>
  <r>
    <x v="5"/>
    <x v="1"/>
    <x v="12"/>
    <x v="12"/>
    <x v="4"/>
    <s v="Rs. 99 Full Talktime Combo Pack"/>
    <e v="#VALUE!"/>
    <n v="0.27"/>
    <s v=""/>
    <x v="4"/>
  </r>
  <r>
    <x v="5"/>
    <x v="1"/>
    <x v="13"/>
    <x v="13"/>
    <x v="4"/>
    <s v="Rs. 99 Full Talktime Combo Pack"/>
    <e v="#VALUE!"/>
    <n v="0.4"/>
    <s v=""/>
    <x v="4"/>
  </r>
  <r>
    <x v="5"/>
    <x v="1"/>
    <x v="14"/>
    <x v="14"/>
    <x v="4"/>
    <s v="Rs. 99 Full Talktime Combo Pack"/>
    <e v="#VALUE!"/>
    <n v="0.21"/>
    <s v=""/>
    <x v="4"/>
  </r>
  <r>
    <x v="6"/>
    <x v="1"/>
    <x v="0"/>
    <x v="0"/>
    <x v="4"/>
    <s v="Rs. 99 Full Talktime Combo Pack"/>
    <e v="#VALUE!"/>
    <n v="2.63"/>
    <s v=""/>
    <x v="4"/>
  </r>
  <r>
    <x v="6"/>
    <x v="1"/>
    <x v="1"/>
    <x v="1"/>
    <x v="4"/>
    <s v="Rs. 99 Full Talktime Combo Pack"/>
    <e v="#VALUE!"/>
    <n v="2.06"/>
    <s v=""/>
    <x v="4"/>
  </r>
  <r>
    <x v="6"/>
    <x v="1"/>
    <x v="2"/>
    <x v="2"/>
    <x v="4"/>
    <s v="Rs. 99 Full Talktime Combo Pack"/>
    <e v="#VALUE!"/>
    <n v="2.73"/>
    <s v=""/>
    <x v="4"/>
  </r>
  <r>
    <x v="6"/>
    <x v="1"/>
    <x v="3"/>
    <x v="3"/>
    <x v="4"/>
    <s v="Rs. 99 Full Talktime Combo Pack"/>
    <e v="#VALUE!"/>
    <n v="1.83"/>
    <s v=""/>
    <x v="4"/>
  </r>
  <r>
    <x v="6"/>
    <x v="1"/>
    <x v="4"/>
    <x v="4"/>
    <x v="4"/>
    <s v="Rs. 99 Full Talktime Combo Pack"/>
    <e v="#VALUE!"/>
    <n v="1.33"/>
    <s v=""/>
    <x v="4"/>
  </r>
  <r>
    <x v="6"/>
    <x v="1"/>
    <x v="5"/>
    <x v="5"/>
    <x v="4"/>
    <s v="Rs. 99 Full Talktime Combo Pack"/>
    <e v="#VALUE!"/>
    <n v="1.44"/>
    <s v=""/>
    <x v="4"/>
  </r>
  <r>
    <x v="6"/>
    <x v="1"/>
    <x v="6"/>
    <x v="6"/>
    <x v="4"/>
    <s v="Rs. 99 Full Talktime Combo Pack"/>
    <e v="#VALUE!"/>
    <n v="1.02"/>
    <s v=""/>
    <x v="4"/>
  </r>
  <r>
    <x v="6"/>
    <x v="1"/>
    <x v="7"/>
    <x v="7"/>
    <x v="4"/>
    <s v="Rs. 99 Full Talktime Combo Pack"/>
    <e v="#VALUE!"/>
    <n v="1.44"/>
    <s v=""/>
    <x v="4"/>
  </r>
  <r>
    <x v="6"/>
    <x v="1"/>
    <x v="8"/>
    <x v="8"/>
    <x v="4"/>
    <s v="Rs. 99 Full Talktime Combo Pack"/>
    <e v="#VALUE!"/>
    <n v="0.73"/>
    <s v=""/>
    <x v="4"/>
  </r>
  <r>
    <x v="6"/>
    <x v="1"/>
    <x v="9"/>
    <x v="9"/>
    <x v="4"/>
    <s v="Rs. 99 Full Talktime Combo Pack"/>
    <e v="#VALUE!"/>
    <n v="0.73"/>
    <s v=""/>
    <x v="4"/>
  </r>
  <r>
    <x v="6"/>
    <x v="1"/>
    <x v="10"/>
    <x v="10"/>
    <x v="4"/>
    <s v="Rs. 99 Full Talktime Combo Pack"/>
    <e v="#VALUE!"/>
    <n v="0.51"/>
    <s v=""/>
    <x v="4"/>
  </r>
  <r>
    <x v="6"/>
    <x v="1"/>
    <x v="11"/>
    <x v="11"/>
    <x v="4"/>
    <s v="Rs. 99 Full Talktime Combo Pack"/>
    <e v="#VALUE!"/>
    <n v="0.75"/>
    <s v=""/>
    <x v="4"/>
  </r>
  <r>
    <x v="6"/>
    <x v="1"/>
    <x v="12"/>
    <x v="12"/>
    <x v="4"/>
    <s v="Rs. 99 Full Talktime Combo Pack"/>
    <e v="#VALUE!"/>
    <n v="0.27"/>
    <s v=""/>
    <x v="4"/>
  </r>
  <r>
    <x v="6"/>
    <x v="1"/>
    <x v="13"/>
    <x v="13"/>
    <x v="4"/>
    <s v="Rs. 99 Full Talktime Combo Pack"/>
    <e v="#VALUE!"/>
    <n v="0.28000000000000003"/>
    <s v=""/>
    <x v="4"/>
  </r>
  <r>
    <x v="6"/>
    <x v="1"/>
    <x v="14"/>
    <x v="14"/>
    <x v="4"/>
    <s v="Rs. 99 Full Talktime Combo Pack"/>
    <e v="#VALUE!"/>
    <n v="0.13"/>
    <s v=""/>
    <x v="4"/>
  </r>
  <r>
    <x v="7"/>
    <x v="1"/>
    <x v="0"/>
    <x v="0"/>
    <x v="4"/>
    <s v="Rs. 99 Full Talktime Combo Pack"/>
    <e v="#VALUE!"/>
    <n v="2.61"/>
    <s v=""/>
    <x v="4"/>
  </r>
  <r>
    <x v="7"/>
    <x v="1"/>
    <x v="1"/>
    <x v="1"/>
    <x v="4"/>
    <s v="Rs. 99 Full Talktime Combo Pack"/>
    <e v="#VALUE!"/>
    <n v="2.0299999999999998"/>
    <s v=""/>
    <x v="4"/>
  </r>
  <r>
    <x v="7"/>
    <x v="1"/>
    <x v="2"/>
    <x v="2"/>
    <x v="4"/>
    <s v="Rs. 99 Full Talktime Combo Pack"/>
    <e v="#VALUE!"/>
    <n v="1.73"/>
    <s v=""/>
    <x v="4"/>
  </r>
  <r>
    <x v="7"/>
    <x v="1"/>
    <x v="3"/>
    <x v="3"/>
    <x v="4"/>
    <s v="Rs. 99 Full Talktime Combo Pack"/>
    <e v="#VALUE!"/>
    <n v="1.33"/>
    <s v=""/>
    <x v="4"/>
  </r>
  <r>
    <x v="7"/>
    <x v="1"/>
    <x v="4"/>
    <x v="4"/>
    <x v="4"/>
    <s v="Rs. 99 Full Talktime Combo Pack"/>
    <e v="#VALUE!"/>
    <n v="1.24"/>
    <s v=""/>
    <x v="4"/>
  </r>
  <r>
    <x v="7"/>
    <x v="1"/>
    <x v="5"/>
    <x v="5"/>
    <x v="4"/>
    <s v="Rs. 99 Full Talktime Combo Pack"/>
    <e v="#VALUE!"/>
    <n v="0.94"/>
    <s v=""/>
    <x v="4"/>
  </r>
  <r>
    <x v="7"/>
    <x v="1"/>
    <x v="6"/>
    <x v="6"/>
    <x v="4"/>
    <s v="Rs. 99 Full Talktime Combo Pack"/>
    <e v="#VALUE!"/>
    <n v="1.63"/>
    <s v=""/>
    <x v="4"/>
  </r>
  <r>
    <x v="7"/>
    <x v="1"/>
    <x v="7"/>
    <x v="7"/>
    <x v="4"/>
    <s v="Rs. 99 Full Talktime Combo Pack"/>
    <e v="#VALUE!"/>
    <n v="0.87"/>
    <s v=""/>
    <x v="4"/>
  </r>
  <r>
    <x v="7"/>
    <x v="1"/>
    <x v="8"/>
    <x v="8"/>
    <x v="4"/>
    <s v="Rs. 99 Full Talktime Combo Pack"/>
    <e v="#VALUE!"/>
    <n v="0.77"/>
    <s v=""/>
    <x v="4"/>
  </r>
  <r>
    <x v="7"/>
    <x v="1"/>
    <x v="9"/>
    <x v="9"/>
    <x v="4"/>
    <s v="Rs. 99 Full Talktime Combo Pack"/>
    <e v="#VALUE!"/>
    <n v="0.56999999999999995"/>
    <s v=""/>
    <x v="4"/>
  </r>
  <r>
    <x v="7"/>
    <x v="1"/>
    <x v="10"/>
    <x v="10"/>
    <x v="4"/>
    <s v="Rs. 99 Full Talktime Combo Pack"/>
    <e v="#VALUE!"/>
    <n v="0.57999999999999996"/>
    <s v=""/>
    <x v="4"/>
  </r>
  <r>
    <x v="7"/>
    <x v="1"/>
    <x v="11"/>
    <x v="11"/>
    <x v="4"/>
    <s v="Rs. 99 Full Talktime Combo Pack"/>
    <e v="#VALUE!"/>
    <n v="0.43"/>
    <s v=""/>
    <x v="4"/>
  </r>
  <r>
    <x v="7"/>
    <x v="1"/>
    <x v="12"/>
    <x v="12"/>
    <x v="4"/>
    <s v="Rs. 99 Full Talktime Combo Pack"/>
    <e v="#VALUE!"/>
    <n v="0.5"/>
    <s v=""/>
    <x v="4"/>
  </r>
  <r>
    <x v="7"/>
    <x v="1"/>
    <x v="13"/>
    <x v="13"/>
    <x v="4"/>
    <s v="Rs. 99 Full Talktime Combo Pack"/>
    <e v="#VALUE!"/>
    <n v="0.26"/>
    <s v=""/>
    <x v="4"/>
  </r>
  <r>
    <x v="7"/>
    <x v="1"/>
    <x v="14"/>
    <x v="14"/>
    <x v="4"/>
    <s v="Rs. 99 Full Talktime Combo Pack"/>
    <e v="#VALUE!"/>
    <n v="0.18"/>
    <s v=""/>
    <x v="4"/>
  </r>
  <r>
    <x v="0"/>
    <x v="0"/>
    <x v="0"/>
    <x v="0"/>
    <x v="5"/>
    <s v="Xstream Mobile Data Pack: 15GB Data | 28 days"/>
    <e v="#VALUE!"/>
    <n v="2.2599999999999998"/>
    <s v=" 15GB"/>
    <x v="5"/>
  </r>
  <r>
    <x v="0"/>
    <x v="0"/>
    <x v="1"/>
    <x v="1"/>
    <x v="5"/>
    <s v="Xstream Mobile Data Pack: 15GB Data | 28 days"/>
    <e v="#VALUE!"/>
    <n v="2"/>
    <s v=" 15GB"/>
    <x v="5"/>
  </r>
  <r>
    <x v="0"/>
    <x v="0"/>
    <x v="2"/>
    <x v="2"/>
    <x v="5"/>
    <s v="Xstream Mobile Data Pack: 15GB Data | 28 days"/>
    <e v="#VALUE!"/>
    <n v="1.94"/>
    <s v=" 15GB"/>
    <x v="5"/>
  </r>
  <r>
    <x v="0"/>
    <x v="0"/>
    <x v="3"/>
    <x v="3"/>
    <x v="5"/>
    <s v="Xstream Mobile Data Pack: 15GB Data | 28 days"/>
    <e v="#VALUE!"/>
    <n v="1.88"/>
    <s v=" 15GB"/>
    <x v="5"/>
  </r>
  <r>
    <x v="0"/>
    <x v="0"/>
    <x v="4"/>
    <x v="4"/>
    <x v="5"/>
    <s v="Xstream Mobile Data Pack: 15GB Data | 28 days"/>
    <e v="#VALUE!"/>
    <n v="1.56"/>
    <s v=" 15GB"/>
    <x v="5"/>
  </r>
  <r>
    <x v="0"/>
    <x v="0"/>
    <x v="5"/>
    <x v="5"/>
    <x v="5"/>
    <s v="Xstream Mobile Data Pack: 15GB Data | 28 days"/>
    <e v="#VALUE!"/>
    <n v="1.34"/>
    <s v=" 15GB"/>
    <x v="5"/>
  </r>
  <r>
    <x v="0"/>
    <x v="0"/>
    <x v="6"/>
    <x v="6"/>
    <x v="5"/>
    <s v="Xstream Mobile Data Pack: 15GB Data | 28 days"/>
    <e v="#VALUE!"/>
    <n v="0.95"/>
    <s v=" 15GB"/>
    <x v="5"/>
  </r>
  <r>
    <x v="0"/>
    <x v="0"/>
    <x v="7"/>
    <x v="7"/>
    <x v="5"/>
    <s v="Xstream Mobile Data Pack: 15GB Data | 28 days"/>
    <e v="#VALUE!"/>
    <n v="1.17"/>
    <s v=" 15GB"/>
    <x v="5"/>
  </r>
  <r>
    <x v="0"/>
    <x v="0"/>
    <x v="8"/>
    <x v="8"/>
    <x v="5"/>
    <s v="Xstream Mobile Data Pack: 15GB Data | 28 days"/>
    <e v="#VALUE!"/>
    <n v="1.03"/>
    <s v=" 15GB"/>
    <x v="5"/>
  </r>
  <r>
    <x v="0"/>
    <x v="0"/>
    <x v="9"/>
    <x v="9"/>
    <x v="5"/>
    <s v="Xstream Mobile Data Pack: 15GB Data | 28 days"/>
    <e v="#VALUE!"/>
    <n v="0.67"/>
    <s v=" 15GB"/>
    <x v="5"/>
  </r>
  <r>
    <x v="0"/>
    <x v="0"/>
    <x v="10"/>
    <x v="10"/>
    <x v="5"/>
    <s v="Xstream Mobile Data Pack: 15GB Data | 28 days"/>
    <e v="#VALUE!"/>
    <n v="0.9"/>
    <s v=" 15GB"/>
    <x v="5"/>
  </r>
  <r>
    <x v="0"/>
    <x v="0"/>
    <x v="11"/>
    <x v="11"/>
    <x v="5"/>
    <s v="Xstream Mobile Data Pack: 15GB Data | 28 days"/>
    <e v="#VALUE!"/>
    <n v="0.34"/>
    <s v=" 15GB"/>
    <x v="5"/>
  </r>
  <r>
    <x v="0"/>
    <x v="0"/>
    <x v="12"/>
    <x v="12"/>
    <x v="5"/>
    <s v="Xstream Mobile Data Pack: 15GB Data | 28 days"/>
    <e v="#VALUE!"/>
    <n v="0.26"/>
    <s v=" 15GB"/>
    <x v="5"/>
  </r>
  <r>
    <x v="0"/>
    <x v="0"/>
    <x v="13"/>
    <x v="13"/>
    <x v="5"/>
    <s v="Xstream Mobile Data Pack: 15GB Data | 28 days"/>
    <e v="#VALUE!"/>
    <n v="0.2"/>
    <s v=" 15GB"/>
    <x v="5"/>
  </r>
  <r>
    <x v="0"/>
    <x v="0"/>
    <x v="14"/>
    <x v="14"/>
    <x v="5"/>
    <s v="Xstream Mobile Data Pack: 15GB Data | 28 days"/>
    <e v="#VALUE!"/>
    <n v="0.19"/>
    <s v=" 15GB"/>
    <x v="5"/>
  </r>
  <r>
    <x v="1"/>
    <x v="0"/>
    <x v="0"/>
    <x v="0"/>
    <x v="5"/>
    <s v="Xstream Mobile Data Pack: 15GB Data | 28 days"/>
    <e v="#VALUE!"/>
    <n v="2.62"/>
    <s v=" 15GB"/>
    <x v="5"/>
  </r>
  <r>
    <x v="1"/>
    <x v="0"/>
    <x v="1"/>
    <x v="1"/>
    <x v="5"/>
    <s v="Xstream Mobile Data Pack: 15GB Data | 28 days"/>
    <e v="#VALUE!"/>
    <n v="2.14"/>
    <s v=" 15GB"/>
    <x v="5"/>
  </r>
  <r>
    <x v="1"/>
    <x v="0"/>
    <x v="2"/>
    <x v="2"/>
    <x v="5"/>
    <s v="Xstream Mobile Data Pack: 15GB Data | 28 days"/>
    <e v="#VALUE!"/>
    <n v="1.99"/>
    <s v=" 15GB"/>
    <x v="5"/>
  </r>
  <r>
    <x v="1"/>
    <x v="0"/>
    <x v="3"/>
    <x v="3"/>
    <x v="5"/>
    <s v="Xstream Mobile Data Pack: 15GB Data | 28 days"/>
    <e v="#VALUE!"/>
    <n v="2.65"/>
    <s v=" 15GB"/>
    <x v="5"/>
  </r>
  <r>
    <x v="1"/>
    <x v="0"/>
    <x v="4"/>
    <x v="4"/>
    <x v="5"/>
    <s v="Xstream Mobile Data Pack: 15GB Data | 28 days"/>
    <e v="#VALUE!"/>
    <n v="2.5499999999999998"/>
    <s v=" 15GB"/>
    <x v="5"/>
  </r>
  <r>
    <x v="1"/>
    <x v="0"/>
    <x v="5"/>
    <x v="5"/>
    <x v="5"/>
    <s v="Xstream Mobile Data Pack: 15GB Data | 28 days"/>
    <e v="#VALUE!"/>
    <n v="1.5"/>
    <s v=" 15GB"/>
    <x v="5"/>
  </r>
  <r>
    <x v="1"/>
    <x v="0"/>
    <x v="6"/>
    <x v="6"/>
    <x v="5"/>
    <s v="Xstream Mobile Data Pack: 15GB Data | 28 days"/>
    <e v="#VALUE!"/>
    <n v="1.28"/>
    <s v=" 15GB"/>
    <x v="5"/>
  </r>
  <r>
    <x v="1"/>
    <x v="0"/>
    <x v="7"/>
    <x v="7"/>
    <x v="5"/>
    <s v="Xstream Mobile Data Pack: 15GB Data | 28 days"/>
    <e v="#VALUE!"/>
    <n v="0.9"/>
    <s v=" 15GB"/>
    <x v="5"/>
  </r>
  <r>
    <x v="1"/>
    <x v="0"/>
    <x v="8"/>
    <x v="8"/>
    <x v="5"/>
    <s v="Xstream Mobile Data Pack: 15GB Data | 28 days"/>
    <e v="#VALUE!"/>
    <n v="0.69"/>
    <s v=" 15GB"/>
    <x v="5"/>
  </r>
  <r>
    <x v="1"/>
    <x v="0"/>
    <x v="9"/>
    <x v="9"/>
    <x v="5"/>
    <s v="Xstream Mobile Data Pack: 15GB Data | 28 days"/>
    <e v="#VALUE!"/>
    <n v="1.49"/>
    <s v=" 15GB"/>
    <x v="5"/>
  </r>
  <r>
    <x v="1"/>
    <x v="0"/>
    <x v="10"/>
    <x v="10"/>
    <x v="5"/>
    <s v="Xstream Mobile Data Pack: 15GB Data | 28 days"/>
    <e v="#VALUE!"/>
    <n v="0.53"/>
    <s v=" 15GB"/>
    <x v="5"/>
  </r>
  <r>
    <x v="1"/>
    <x v="0"/>
    <x v="11"/>
    <x v="11"/>
    <x v="5"/>
    <s v="Xstream Mobile Data Pack: 15GB Data | 28 days"/>
    <e v="#VALUE!"/>
    <n v="0.52"/>
    <s v=" 15GB"/>
    <x v="5"/>
  </r>
  <r>
    <x v="1"/>
    <x v="0"/>
    <x v="12"/>
    <x v="12"/>
    <x v="5"/>
    <s v="Xstream Mobile Data Pack: 15GB Data | 28 days"/>
    <e v="#VALUE!"/>
    <n v="0.27"/>
    <s v=" 15GB"/>
    <x v="5"/>
  </r>
  <r>
    <x v="1"/>
    <x v="0"/>
    <x v="13"/>
    <x v="13"/>
    <x v="5"/>
    <s v="Xstream Mobile Data Pack: 15GB Data | 28 days"/>
    <e v="#VALUE!"/>
    <n v="0.34"/>
    <s v=" 15GB"/>
    <x v="5"/>
  </r>
  <r>
    <x v="1"/>
    <x v="0"/>
    <x v="14"/>
    <x v="14"/>
    <x v="5"/>
    <s v="Xstream Mobile Data Pack: 15GB Data | 28 days"/>
    <e v="#VALUE!"/>
    <n v="0.22"/>
    <s v=" 15GB"/>
    <x v="5"/>
  </r>
  <r>
    <x v="2"/>
    <x v="0"/>
    <x v="0"/>
    <x v="0"/>
    <x v="5"/>
    <s v="Xstream Mobile Data Pack: 15GB Data | 28 days"/>
    <e v="#VALUE!"/>
    <n v="2.74"/>
    <s v=" 15GB"/>
    <x v="5"/>
  </r>
  <r>
    <x v="2"/>
    <x v="0"/>
    <x v="1"/>
    <x v="1"/>
    <x v="5"/>
    <s v="Xstream Mobile Data Pack: 15GB Data | 28 days"/>
    <e v="#VALUE!"/>
    <n v="1.95"/>
    <s v=" 15GB"/>
    <x v="5"/>
  </r>
  <r>
    <x v="2"/>
    <x v="0"/>
    <x v="2"/>
    <x v="2"/>
    <x v="5"/>
    <s v="Xstream Mobile Data Pack: 15GB Data | 28 days"/>
    <e v="#VALUE!"/>
    <n v="3.55"/>
    <s v=" 15GB"/>
    <x v="5"/>
  </r>
  <r>
    <x v="2"/>
    <x v="0"/>
    <x v="3"/>
    <x v="3"/>
    <x v="5"/>
    <s v="Xstream Mobile Data Pack: 15GB Data | 28 days"/>
    <e v="#VALUE!"/>
    <n v="2.02"/>
    <s v=" 15GB"/>
    <x v="5"/>
  </r>
  <r>
    <x v="2"/>
    <x v="0"/>
    <x v="4"/>
    <x v="4"/>
    <x v="5"/>
    <s v="Xstream Mobile Data Pack: 15GB Data | 28 days"/>
    <e v="#VALUE!"/>
    <n v="1.39"/>
    <s v=" 15GB"/>
    <x v="5"/>
  </r>
  <r>
    <x v="2"/>
    <x v="0"/>
    <x v="5"/>
    <x v="5"/>
    <x v="5"/>
    <s v="Xstream Mobile Data Pack: 15GB Data | 28 days"/>
    <e v="#VALUE!"/>
    <n v="1.64"/>
    <s v=" 15GB"/>
    <x v="5"/>
  </r>
  <r>
    <x v="2"/>
    <x v="0"/>
    <x v="6"/>
    <x v="6"/>
    <x v="5"/>
    <s v="Xstream Mobile Data Pack: 15GB Data | 28 days"/>
    <e v="#VALUE!"/>
    <n v="1.43"/>
    <s v=" 15GB"/>
    <x v="5"/>
  </r>
  <r>
    <x v="2"/>
    <x v="0"/>
    <x v="7"/>
    <x v="7"/>
    <x v="5"/>
    <s v="Xstream Mobile Data Pack: 15GB Data | 28 days"/>
    <e v="#VALUE!"/>
    <n v="1.64"/>
    <s v=" 15GB"/>
    <x v="5"/>
  </r>
  <r>
    <x v="2"/>
    <x v="0"/>
    <x v="8"/>
    <x v="8"/>
    <x v="5"/>
    <s v="Xstream Mobile Data Pack: 15GB Data | 28 days"/>
    <e v="#VALUE!"/>
    <n v="0.68"/>
    <s v=" 15GB"/>
    <x v="5"/>
  </r>
  <r>
    <x v="2"/>
    <x v="0"/>
    <x v="9"/>
    <x v="9"/>
    <x v="5"/>
    <s v="Xstream Mobile Data Pack: 15GB Data | 28 days"/>
    <e v="#VALUE!"/>
    <n v="0.8"/>
    <s v=" 15GB"/>
    <x v="5"/>
  </r>
  <r>
    <x v="2"/>
    <x v="0"/>
    <x v="10"/>
    <x v="10"/>
    <x v="5"/>
    <s v="Xstream Mobile Data Pack: 15GB Data | 28 days"/>
    <e v="#VALUE!"/>
    <n v="0.37"/>
    <s v=" 15GB"/>
    <x v="5"/>
  </r>
  <r>
    <x v="2"/>
    <x v="0"/>
    <x v="11"/>
    <x v="11"/>
    <x v="5"/>
    <s v="Xstream Mobile Data Pack: 15GB Data | 28 days"/>
    <e v="#VALUE!"/>
    <n v="0.77"/>
    <s v=" 15GB"/>
    <x v="5"/>
  </r>
  <r>
    <x v="2"/>
    <x v="0"/>
    <x v="12"/>
    <x v="12"/>
    <x v="5"/>
    <s v="Xstream Mobile Data Pack: 15GB Data | 28 days"/>
    <e v="#VALUE!"/>
    <n v="0.43"/>
    <s v=" 15GB"/>
    <x v="5"/>
  </r>
  <r>
    <x v="2"/>
    <x v="0"/>
    <x v="13"/>
    <x v="13"/>
    <x v="5"/>
    <s v="Xstream Mobile Data Pack: 15GB Data | 28 days"/>
    <e v="#VALUE!"/>
    <n v="0.25"/>
    <s v=" 15GB"/>
    <x v="5"/>
  </r>
  <r>
    <x v="2"/>
    <x v="0"/>
    <x v="14"/>
    <x v="14"/>
    <x v="5"/>
    <s v="Xstream Mobile Data Pack: 15GB Data | 28 days"/>
    <e v="#VALUE!"/>
    <n v="0.19"/>
    <s v=" 15GB"/>
    <x v="5"/>
  </r>
  <r>
    <x v="3"/>
    <x v="0"/>
    <x v="0"/>
    <x v="0"/>
    <x v="5"/>
    <s v="Xstream Mobile Data Pack: 15GB Data | 28 days"/>
    <e v="#VALUE!"/>
    <n v="2.72"/>
    <s v=" 15GB"/>
    <x v="5"/>
  </r>
  <r>
    <x v="3"/>
    <x v="0"/>
    <x v="1"/>
    <x v="1"/>
    <x v="5"/>
    <s v="Xstream Mobile Data Pack: 15GB Data | 28 days"/>
    <e v="#VALUE!"/>
    <n v="1.64"/>
    <s v=" 15GB"/>
    <x v="5"/>
  </r>
  <r>
    <x v="3"/>
    <x v="0"/>
    <x v="2"/>
    <x v="2"/>
    <x v="5"/>
    <s v="Xstream Mobile Data Pack: 15GB Data | 28 days"/>
    <e v="#VALUE!"/>
    <n v="2.33"/>
    <s v=" 15GB"/>
    <x v="5"/>
  </r>
  <r>
    <x v="3"/>
    <x v="0"/>
    <x v="3"/>
    <x v="3"/>
    <x v="5"/>
    <s v="Xstream Mobile Data Pack: 15GB Data | 28 days"/>
    <e v="#VALUE!"/>
    <n v="2.56"/>
    <s v=" 15GB"/>
    <x v="5"/>
  </r>
  <r>
    <x v="3"/>
    <x v="0"/>
    <x v="4"/>
    <x v="4"/>
    <x v="5"/>
    <s v="Xstream Mobile Data Pack: 15GB Data | 28 days"/>
    <e v="#VALUE!"/>
    <n v="1.84"/>
    <s v=" 15GB"/>
    <x v="5"/>
  </r>
  <r>
    <x v="3"/>
    <x v="0"/>
    <x v="5"/>
    <x v="5"/>
    <x v="5"/>
    <s v="Xstream Mobile Data Pack: 15GB Data | 28 days"/>
    <e v="#VALUE!"/>
    <n v="1.03"/>
    <s v=" 15GB"/>
    <x v="5"/>
  </r>
  <r>
    <x v="3"/>
    <x v="0"/>
    <x v="6"/>
    <x v="6"/>
    <x v="5"/>
    <s v="Xstream Mobile Data Pack: 15GB Data | 28 days"/>
    <e v="#VALUE!"/>
    <n v="1.95"/>
    <s v=" 15GB"/>
    <x v="5"/>
  </r>
  <r>
    <x v="3"/>
    <x v="0"/>
    <x v="7"/>
    <x v="7"/>
    <x v="5"/>
    <s v="Xstream Mobile Data Pack: 15GB Data | 28 days"/>
    <e v="#VALUE!"/>
    <n v="1.33"/>
    <s v=" 15GB"/>
    <x v="5"/>
  </r>
  <r>
    <x v="3"/>
    <x v="0"/>
    <x v="8"/>
    <x v="8"/>
    <x v="5"/>
    <s v="Xstream Mobile Data Pack: 15GB Data | 28 days"/>
    <e v="#VALUE!"/>
    <n v="0.7"/>
    <s v=" 15GB"/>
    <x v="5"/>
  </r>
  <r>
    <x v="3"/>
    <x v="0"/>
    <x v="9"/>
    <x v="9"/>
    <x v="5"/>
    <s v="Xstream Mobile Data Pack: 15GB Data | 28 days"/>
    <e v="#VALUE!"/>
    <n v="0.72"/>
    <s v=" 15GB"/>
    <x v="5"/>
  </r>
  <r>
    <x v="3"/>
    <x v="0"/>
    <x v="10"/>
    <x v="10"/>
    <x v="5"/>
    <s v="Xstream Mobile Data Pack: 15GB Data | 28 days"/>
    <e v="#VALUE!"/>
    <n v="0.51"/>
    <s v=" 15GB"/>
    <x v="5"/>
  </r>
  <r>
    <x v="3"/>
    <x v="0"/>
    <x v="11"/>
    <x v="11"/>
    <x v="5"/>
    <s v="Xstream Mobile Data Pack: 15GB Data | 28 days"/>
    <e v="#VALUE!"/>
    <n v="0.41"/>
    <s v=" 15GB"/>
    <x v="5"/>
  </r>
  <r>
    <x v="3"/>
    <x v="0"/>
    <x v="12"/>
    <x v="12"/>
    <x v="5"/>
    <s v="Xstream Mobile Data Pack: 15GB Data | 28 days"/>
    <e v="#VALUE!"/>
    <n v="0.5"/>
    <s v=" 15GB"/>
    <x v="5"/>
  </r>
  <r>
    <x v="3"/>
    <x v="0"/>
    <x v="13"/>
    <x v="13"/>
    <x v="5"/>
    <s v="Xstream Mobile Data Pack: 15GB Data | 28 days"/>
    <e v="#VALUE!"/>
    <n v="0.22"/>
    <s v=" 15GB"/>
    <x v="5"/>
  </r>
  <r>
    <x v="3"/>
    <x v="0"/>
    <x v="14"/>
    <x v="14"/>
    <x v="5"/>
    <s v="Xstream Mobile Data Pack: 15GB Data | 28 days"/>
    <e v="#VALUE!"/>
    <n v="0.22"/>
    <s v=" 15GB"/>
    <x v="5"/>
  </r>
  <r>
    <x v="4"/>
    <x v="1"/>
    <x v="0"/>
    <x v="0"/>
    <x v="5"/>
    <s v="Xstream Mobile Data Pack: 15GB Data | 28 days"/>
    <e v="#VALUE!"/>
    <n v="1.81"/>
    <s v=" 15GB"/>
    <x v="5"/>
  </r>
  <r>
    <x v="4"/>
    <x v="1"/>
    <x v="1"/>
    <x v="1"/>
    <x v="5"/>
    <s v="Xstream Mobile Data Pack: 15GB Data | 28 days"/>
    <e v="#VALUE!"/>
    <n v="1.18"/>
    <s v=" 15GB"/>
    <x v="5"/>
  </r>
  <r>
    <x v="4"/>
    <x v="1"/>
    <x v="2"/>
    <x v="2"/>
    <x v="5"/>
    <s v="Xstream Mobile Data Pack: 15GB Data | 28 days"/>
    <e v="#VALUE!"/>
    <n v="1.07"/>
    <s v=" 15GB"/>
    <x v="5"/>
  </r>
  <r>
    <x v="4"/>
    <x v="1"/>
    <x v="3"/>
    <x v="3"/>
    <x v="5"/>
    <s v="Xstream Mobile Data Pack: 15GB Data | 28 days"/>
    <e v="#VALUE!"/>
    <n v="1.29"/>
    <s v=" 15GB"/>
    <x v="5"/>
  </r>
  <r>
    <x v="4"/>
    <x v="1"/>
    <x v="4"/>
    <x v="4"/>
    <x v="5"/>
    <s v="Xstream Mobile Data Pack: 15GB Data | 28 days"/>
    <e v="#VALUE!"/>
    <n v="1.06"/>
    <s v=" 15GB"/>
    <x v="5"/>
  </r>
  <r>
    <x v="4"/>
    <x v="1"/>
    <x v="5"/>
    <x v="5"/>
    <x v="5"/>
    <s v="Xstream Mobile Data Pack: 15GB Data | 28 days"/>
    <e v="#VALUE!"/>
    <n v="0.99"/>
    <s v=" 15GB"/>
    <x v="5"/>
  </r>
  <r>
    <x v="4"/>
    <x v="1"/>
    <x v="6"/>
    <x v="6"/>
    <x v="5"/>
    <s v="Xstream Mobile Data Pack: 15GB Data | 28 days"/>
    <e v="#VALUE!"/>
    <n v="0.63"/>
    <s v=" 15GB"/>
    <x v="5"/>
  </r>
  <r>
    <x v="4"/>
    <x v="1"/>
    <x v="7"/>
    <x v="7"/>
    <x v="5"/>
    <s v="Xstream Mobile Data Pack: 15GB Data | 28 days"/>
    <e v="#VALUE!"/>
    <n v="0.73"/>
    <s v=" 15GB"/>
    <x v="5"/>
  </r>
  <r>
    <x v="4"/>
    <x v="1"/>
    <x v="8"/>
    <x v="8"/>
    <x v="5"/>
    <s v="Xstream Mobile Data Pack: 15GB Data | 28 days"/>
    <e v="#VALUE!"/>
    <n v="0.65"/>
    <s v=" 15GB"/>
    <x v="5"/>
  </r>
  <r>
    <x v="4"/>
    <x v="1"/>
    <x v="9"/>
    <x v="9"/>
    <x v="5"/>
    <s v="Xstream Mobile Data Pack: 15GB Data | 28 days"/>
    <e v="#VALUE!"/>
    <n v="0.28999999999999998"/>
    <s v=" 15GB"/>
    <x v="5"/>
  </r>
  <r>
    <x v="4"/>
    <x v="1"/>
    <x v="10"/>
    <x v="10"/>
    <x v="5"/>
    <s v="Xstream Mobile Data Pack: 15GB Data | 28 days"/>
    <e v="#VALUE!"/>
    <n v="0.52"/>
    <s v=" 15GB"/>
    <x v="5"/>
  </r>
  <r>
    <x v="4"/>
    <x v="1"/>
    <x v="11"/>
    <x v="11"/>
    <x v="5"/>
    <s v="Xstream Mobile Data Pack: 15GB Data | 28 days"/>
    <e v="#VALUE!"/>
    <n v="0.19"/>
    <s v=" 15GB"/>
    <x v="5"/>
  </r>
  <r>
    <x v="4"/>
    <x v="1"/>
    <x v="12"/>
    <x v="12"/>
    <x v="5"/>
    <s v="Xstream Mobile Data Pack: 15GB Data | 28 days"/>
    <e v="#VALUE!"/>
    <n v="0.2"/>
    <s v=" 15GB"/>
    <x v="5"/>
  </r>
  <r>
    <x v="4"/>
    <x v="1"/>
    <x v="13"/>
    <x v="13"/>
    <x v="5"/>
    <s v="Xstream Mobile Data Pack: 15GB Data | 28 days"/>
    <e v="#VALUE!"/>
    <n v="0.16"/>
    <s v=" 15GB"/>
    <x v="5"/>
  </r>
  <r>
    <x v="4"/>
    <x v="1"/>
    <x v="14"/>
    <x v="14"/>
    <x v="5"/>
    <s v="Xstream Mobile Data Pack: 15GB Data | 28 days"/>
    <e v="#VALUE!"/>
    <n v="0.15"/>
    <s v=" 15GB"/>
    <x v="5"/>
  </r>
  <r>
    <x v="5"/>
    <x v="1"/>
    <x v="0"/>
    <x v="0"/>
    <x v="5"/>
    <s v="Xstream Mobile Data Pack: 15GB Data | 28 days"/>
    <e v="#VALUE!"/>
    <n v="2.23"/>
    <s v=" 15GB"/>
    <x v="5"/>
  </r>
  <r>
    <x v="5"/>
    <x v="1"/>
    <x v="1"/>
    <x v="1"/>
    <x v="5"/>
    <s v="Xstream Mobile Data Pack: 15GB Data | 28 days"/>
    <e v="#VALUE!"/>
    <n v="1.46"/>
    <s v=" 15GB"/>
    <x v="5"/>
  </r>
  <r>
    <x v="5"/>
    <x v="1"/>
    <x v="2"/>
    <x v="2"/>
    <x v="5"/>
    <s v="Xstream Mobile Data Pack: 15GB Data | 28 days"/>
    <e v="#VALUE!"/>
    <n v="1.23"/>
    <s v=" 15GB"/>
    <x v="5"/>
  </r>
  <r>
    <x v="5"/>
    <x v="1"/>
    <x v="3"/>
    <x v="3"/>
    <x v="5"/>
    <s v="Xstream Mobile Data Pack: 15GB Data | 28 days"/>
    <e v="#VALUE!"/>
    <n v="1.46"/>
    <s v=" 15GB"/>
    <x v="5"/>
  </r>
  <r>
    <x v="5"/>
    <x v="1"/>
    <x v="4"/>
    <x v="4"/>
    <x v="5"/>
    <s v="Xstream Mobile Data Pack: 15GB Data | 28 days"/>
    <e v="#VALUE!"/>
    <n v="1.99"/>
    <s v=" 15GB"/>
    <x v="5"/>
  </r>
  <r>
    <x v="5"/>
    <x v="1"/>
    <x v="5"/>
    <x v="5"/>
    <x v="5"/>
    <s v="Xstream Mobile Data Pack: 15GB Data | 28 days"/>
    <e v="#VALUE!"/>
    <n v="1.22"/>
    <s v=" 15GB"/>
    <x v="5"/>
  </r>
  <r>
    <x v="5"/>
    <x v="1"/>
    <x v="6"/>
    <x v="6"/>
    <x v="5"/>
    <s v="Xstream Mobile Data Pack: 15GB Data | 28 days"/>
    <e v="#VALUE!"/>
    <n v="0.81"/>
    <s v=" 15GB"/>
    <x v="5"/>
  </r>
  <r>
    <x v="5"/>
    <x v="1"/>
    <x v="7"/>
    <x v="7"/>
    <x v="5"/>
    <s v="Xstream Mobile Data Pack: 15GB Data | 28 days"/>
    <e v="#VALUE!"/>
    <n v="0.56000000000000005"/>
    <s v=" 15GB"/>
    <x v="5"/>
  </r>
  <r>
    <x v="5"/>
    <x v="1"/>
    <x v="8"/>
    <x v="8"/>
    <x v="5"/>
    <s v="Xstream Mobile Data Pack: 15GB Data | 28 days"/>
    <e v="#VALUE!"/>
    <n v="0.44"/>
    <s v=" 15GB"/>
    <x v="5"/>
  </r>
  <r>
    <x v="5"/>
    <x v="1"/>
    <x v="9"/>
    <x v="9"/>
    <x v="5"/>
    <s v="Xstream Mobile Data Pack: 15GB Data | 28 days"/>
    <e v="#VALUE!"/>
    <n v="0.73"/>
    <s v=" 15GB"/>
    <x v="5"/>
  </r>
  <r>
    <x v="5"/>
    <x v="1"/>
    <x v="10"/>
    <x v="10"/>
    <x v="5"/>
    <s v="Xstream Mobile Data Pack: 15GB Data | 28 days"/>
    <e v="#VALUE!"/>
    <n v="0.4"/>
    <s v=" 15GB"/>
    <x v="5"/>
  </r>
  <r>
    <x v="5"/>
    <x v="1"/>
    <x v="11"/>
    <x v="11"/>
    <x v="5"/>
    <s v="Xstream Mobile Data Pack: 15GB Data | 28 days"/>
    <e v="#VALUE!"/>
    <n v="0.33"/>
    <s v=" 15GB"/>
    <x v="5"/>
  </r>
  <r>
    <x v="5"/>
    <x v="1"/>
    <x v="12"/>
    <x v="12"/>
    <x v="5"/>
    <s v="Xstream Mobile Data Pack: 15GB Data | 28 days"/>
    <e v="#VALUE!"/>
    <n v="0.19"/>
    <s v=" 15GB"/>
    <x v="5"/>
  </r>
  <r>
    <x v="5"/>
    <x v="1"/>
    <x v="13"/>
    <x v="13"/>
    <x v="5"/>
    <s v="Xstream Mobile Data Pack: 15GB Data | 28 days"/>
    <e v="#VALUE!"/>
    <n v="0.26"/>
    <s v=" 15GB"/>
    <x v="5"/>
  </r>
  <r>
    <x v="5"/>
    <x v="1"/>
    <x v="14"/>
    <x v="14"/>
    <x v="5"/>
    <s v="Xstream Mobile Data Pack: 15GB Data | 28 days"/>
    <e v="#VALUE!"/>
    <n v="0.17"/>
    <s v=" 15GB"/>
    <x v="5"/>
  </r>
  <r>
    <x v="6"/>
    <x v="1"/>
    <x v="0"/>
    <x v="0"/>
    <x v="5"/>
    <s v="Xstream Mobile Data Pack: 15GB Data | 28 days"/>
    <e v="#VALUE!"/>
    <n v="1.42"/>
    <s v=" 15GB"/>
    <x v="5"/>
  </r>
  <r>
    <x v="6"/>
    <x v="1"/>
    <x v="1"/>
    <x v="1"/>
    <x v="5"/>
    <s v="Xstream Mobile Data Pack: 15GB Data | 28 days"/>
    <e v="#VALUE!"/>
    <n v="1.31"/>
    <s v=" 15GB"/>
    <x v="5"/>
  </r>
  <r>
    <x v="6"/>
    <x v="1"/>
    <x v="2"/>
    <x v="2"/>
    <x v="5"/>
    <s v="Xstream Mobile Data Pack: 15GB Data | 28 days"/>
    <e v="#VALUE!"/>
    <n v="2.1800000000000002"/>
    <s v=" 15GB"/>
    <x v="5"/>
  </r>
  <r>
    <x v="6"/>
    <x v="1"/>
    <x v="3"/>
    <x v="3"/>
    <x v="5"/>
    <s v="Xstream Mobile Data Pack: 15GB Data | 28 days"/>
    <e v="#VALUE!"/>
    <n v="1.17"/>
    <s v=" 15GB"/>
    <x v="5"/>
  </r>
  <r>
    <x v="6"/>
    <x v="1"/>
    <x v="4"/>
    <x v="4"/>
    <x v="5"/>
    <s v="Xstream Mobile Data Pack: 15GB Data | 28 days"/>
    <e v="#VALUE!"/>
    <n v="0.97"/>
    <s v=" 15GB"/>
    <x v="5"/>
  </r>
  <r>
    <x v="6"/>
    <x v="1"/>
    <x v="5"/>
    <x v="5"/>
    <x v="5"/>
    <s v="Xstream Mobile Data Pack: 15GB Data | 28 days"/>
    <e v="#VALUE!"/>
    <n v="0.99"/>
    <s v=" 15GB"/>
    <x v="5"/>
  </r>
  <r>
    <x v="6"/>
    <x v="1"/>
    <x v="6"/>
    <x v="6"/>
    <x v="5"/>
    <s v="Xstream Mobile Data Pack: 15GB Data | 28 days"/>
    <e v="#VALUE!"/>
    <n v="1.02"/>
    <s v=" 15GB"/>
    <x v="5"/>
  </r>
  <r>
    <x v="6"/>
    <x v="1"/>
    <x v="7"/>
    <x v="7"/>
    <x v="5"/>
    <s v="Xstream Mobile Data Pack: 15GB Data | 28 days"/>
    <e v="#VALUE!"/>
    <n v="0.77"/>
    <s v=" 15GB"/>
    <x v="5"/>
  </r>
  <r>
    <x v="6"/>
    <x v="1"/>
    <x v="8"/>
    <x v="8"/>
    <x v="5"/>
    <s v="Xstream Mobile Data Pack: 15GB Data | 28 days"/>
    <e v="#VALUE!"/>
    <n v="0.66"/>
    <s v=" 15GB"/>
    <x v="5"/>
  </r>
  <r>
    <x v="6"/>
    <x v="1"/>
    <x v="9"/>
    <x v="9"/>
    <x v="5"/>
    <s v="Xstream Mobile Data Pack: 15GB Data | 28 days"/>
    <e v="#VALUE!"/>
    <n v="0.55000000000000004"/>
    <s v=" 15GB"/>
    <x v="5"/>
  </r>
  <r>
    <x v="6"/>
    <x v="1"/>
    <x v="10"/>
    <x v="10"/>
    <x v="5"/>
    <s v="Xstream Mobile Data Pack: 15GB Data | 28 days"/>
    <e v="#VALUE!"/>
    <n v="0.34"/>
    <s v=" 15GB"/>
    <x v="5"/>
  </r>
  <r>
    <x v="6"/>
    <x v="1"/>
    <x v="11"/>
    <x v="11"/>
    <x v="5"/>
    <s v="Xstream Mobile Data Pack: 15GB Data | 28 days"/>
    <e v="#VALUE!"/>
    <n v="0.61"/>
    <s v=" 15GB"/>
    <x v="5"/>
  </r>
  <r>
    <x v="6"/>
    <x v="1"/>
    <x v="12"/>
    <x v="12"/>
    <x v="5"/>
    <s v="Xstream Mobile Data Pack: 15GB Data | 28 days"/>
    <e v="#VALUE!"/>
    <n v="0.27"/>
    <s v=" 15GB"/>
    <x v="5"/>
  </r>
  <r>
    <x v="6"/>
    <x v="1"/>
    <x v="13"/>
    <x v="13"/>
    <x v="5"/>
    <s v="Xstream Mobile Data Pack: 15GB Data | 28 days"/>
    <e v="#VALUE!"/>
    <n v="0.16"/>
    <s v=" 15GB"/>
    <x v="5"/>
  </r>
  <r>
    <x v="6"/>
    <x v="1"/>
    <x v="14"/>
    <x v="14"/>
    <x v="5"/>
    <s v="Xstream Mobile Data Pack: 15GB Data | 28 days"/>
    <e v="#VALUE!"/>
    <n v="0.13"/>
    <s v=" 15GB"/>
    <x v="5"/>
  </r>
  <r>
    <x v="7"/>
    <x v="1"/>
    <x v="0"/>
    <x v="0"/>
    <x v="5"/>
    <s v="Xstream Mobile Data Pack: 15GB Data | 28 days"/>
    <e v="#VALUE!"/>
    <n v="1.9"/>
    <s v=" 15GB"/>
    <x v="5"/>
  </r>
  <r>
    <x v="7"/>
    <x v="1"/>
    <x v="1"/>
    <x v="1"/>
    <x v="5"/>
    <s v="Xstream Mobile Data Pack: 15GB Data | 28 days"/>
    <e v="#VALUE!"/>
    <n v="1.82"/>
    <s v=" 15GB"/>
    <x v="5"/>
  </r>
  <r>
    <x v="7"/>
    <x v="1"/>
    <x v="2"/>
    <x v="2"/>
    <x v="5"/>
    <s v="Xstream Mobile Data Pack: 15GB Data | 28 days"/>
    <e v="#VALUE!"/>
    <n v="1.56"/>
    <s v=" 15GB"/>
    <x v="5"/>
  </r>
  <r>
    <x v="7"/>
    <x v="1"/>
    <x v="3"/>
    <x v="3"/>
    <x v="5"/>
    <s v="Xstream Mobile Data Pack: 15GB Data | 28 days"/>
    <e v="#VALUE!"/>
    <n v="1.18"/>
    <s v=" 15GB"/>
    <x v="5"/>
  </r>
  <r>
    <x v="7"/>
    <x v="1"/>
    <x v="4"/>
    <x v="4"/>
    <x v="5"/>
    <s v="Xstream Mobile Data Pack: 15GB Data | 28 days"/>
    <e v="#VALUE!"/>
    <n v="0.79"/>
    <s v=" 15GB"/>
    <x v="5"/>
  </r>
  <r>
    <x v="7"/>
    <x v="1"/>
    <x v="5"/>
    <x v="5"/>
    <x v="5"/>
    <s v="Xstream Mobile Data Pack: 15GB Data | 28 days"/>
    <e v="#VALUE!"/>
    <n v="0.84"/>
    <s v=" 15GB"/>
    <x v="5"/>
  </r>
  <r>
    <x v="7"/>
    <x v="1"/>
    <x v="6"/>
    <x v="6"/>
    <x v="5"/>
    <s v="Xstream Mobile Data Pack: 15GB Data | 28 days"/>
    <e v="#VALUE!"/>
    <n v="1.27"/>
    <s v=" 15GB"/>
    <x v="5"/>
  </r>
  <r>
    <x v="7"/>
    <x v="1"/>
    <x v="7"/>
    <x v="7"/>
    <x v="5"/>
    <s v="Xstream Mobile Data Pack: 15GB Data | 28 days"/>
    <e v="#VALUE!"/>
    <n v="0.78"/>
    <s v=" 15GB"/>
    <x v="5"/>
  </r>
  <r>
    <x v="7"/>
    <x v="1"/>
    <x v="8"/>
    <x v="8"/>
    <x v="5"/>
    <s v="Xstream Mobile Data Pack: 15GB Data | 28 days"/>
    <e v="#VALUE!"/>
    <n v="0.45"/>
    <s v=" 15GB"/>
    <x v="5"/>
  </r>
  <r>
    <x v="7"/>
    <x v="1"/>
    <x v="9"/>
    <x v="9"/>
    <x v="5"/>
    <s v="Xstream Mobile Data Pack: 15GB Data | 28 days"/>
    <e v="#VALUE!"/>
    <n v="0.51"/>
    <s v=" 15GB"/>
    <x v="5"/>
  </r>
  <r>
    <x v="7"/>
    <x v="1"/>
    <x v="10"/>
    <x v="10"/>
    <x v="5"/>
    <s v="Xstream Mobile Data Pack: 15GB Data | 28 days"/>
    <e v="#VALUE!"/>
    <n v="0.39"/>
    <s v=" 15GB"/>
    <x v="5"/>
  </r>
  <r>
    <x v="7"/>
    <x v="1"/>
    <x v="11"/>
    <x v="11"/>
    <x v="5"/>
    <s v="Xstream Mobile Data Pack: 15GB Data | 28 days"/>
    <e v="#VALUE!"/>
    <n v="0.32"/>
    <s v=" 15GB"/>
    <x v="5"/>
  </r>
  <r>
    <x v="7"/>
    <x v="1"/>
    <x v="12"/>
    <x v="12"/>
    <x v="5"/>
    <s v="Xstream Mobile Data Pack: 15GB Data | 28 days"/>
    <e v="#VALUE!"/>
    <n v="0.35"/>
    <s v=" 15GB"/>
    <x v="5"/>
  </r>
  <r>
    <x v="7"/>
    <x v="1"/>
    <x v="13"/>
    <x v="13"/>
    <x v="5"/>
    <s v="Xstream Mobile Data Pack: 15GB Data | 28 days"/>
    <e v="#VALUE!"/>
    <n v="0.21"/>
    <s v=" 15GB"/>
    <x v="5"/>
  </r>
  <r>
    <x v="7"/>
    <x v="1"/>
    <x v="14"/>
    <x v="14"/>
    <x v="5"/>
    <s v="Xstream Mobile Data Pack: 15GB Data | 28 days"/>
    <e v="#VALUE!"/>
    <n v="0.14000000000000001"/>
    <s v=" 15GB"/>
    <x v="5"/>
  </r>
  <r>
    <x v="0"/>
    <x v="0"/>
    <x v="0"/>
    <x v="0"/>
    <x v="6"/>
    <s v="25 GB Combo 3G / 4G Data Pack"/>
    <e v="#VALUE!"/>
    <n v="1.74"/>
    <s v="25 GB"/>
    <x v="6"/>
  </r>
  <r>
    <x v="0"/>
    <x v="0"/>
    <x v="1"/>
    <x v="1"/>
    <x v="6"/>
    <s v="25 GB Combo 3G / 4G Data Pack"/>
    <e v="#VALUE!"/>
    <n v="1.86"/>
    <s v="25 GB"/>
    <x v="6"/>
  </r>
  <r>
    <x v="0"/>
    <x v="0"/>
    <x v="2"/>
    <x v="2"/>
    <x v="6"/>
    <s v="25 GB Combo 3G / 4G Data Pack"/>
    <e v="#VALUE!"/>
    <n v="1.25"/>
    <s v="25 GB"/>
    <x v="6"/>
  </r>
  <r>
    <x v="0"/>
    <x v="0"/>
    <x v="3"/>
    <x v="3"/>
    <x v="6"/>
    <s v="25 GB Combo 3G / 4G Data Pack"/>
    <e v="#VALUE!"/>
    <n v="1.5"/>
    <s v="25 GB"/>
    <x v="6"/>
  </r>
  <r>
    <x v="0"/>
    <x v="0"/>
    <x v="4"/>
    <x v="4"/>
    <x v="6"/>
    <s v="25 GB Combo 3G / 4G Data Pack"/>
    <e v="#VALUE!"/>
    <n v="0.97"/>
    <s v="25 GB"/>
    <x v="6"/>
  </r>
  <r>
    <x v="0"/>
    <x v="0"/>
    <x v="5"/>
    <x v="5"/>
    <x v="6"/>
    <s v="25 GB Combo 3G / 4G Data Pack"/>
    <e v="#VALUE!"/>
    <n v="0.92"/>
    <s v="25 GB"/>
    <x v="6"/>
  </r>
  <r>
    <x v="0"/>
    <x v="0"/>
    <x v="6"/>
    <x v="6"/>
    <x v="6"/>
    <s v="25 GB Combo 3G / 4G Data Pack"/>
    <e v="#VALUE!"/>
    <n v="0.81"/>
    <s v="25 GB"/>
    <x v="6"/>
  </r>
  <r>
    <x v="0"/>
    <x v="0"/>
    <x v="7"/>
    <x v="7"/>
    <x v="6"/>
    <s v="25 GB Combo 3G / 4G Data Pack"/>
    <e v="#VALUE!"/>
    <n v="0.69"/>
    <s v="25 GB"/>
    <x v="6"/>
  </r>
  <r>
    <x v="0"/>
    <x v="0"/>
    <x v="8"/>
    <x v="8"/>
    <x v="6"/>
    <s v="25 GB Combo 3G / 4G Data Pack"/>
    <e v="#VALUE!"/>
    <n v="0.68"/>
    <s v="25 GB"/>
    <x v="6"/>
  </r>
  <r>
    <x v="0"/>
    <x v="0"/>
    <x v="9"/>
    <x v="9"/>
    <x v="6"/>
    <s v="25 GB Combo 3G / 4G Data Pack"/>
    <e v="#VALUE!"/>
    <n v="0.51"/>
    <s v="25 GB"/>
    <x v="6"/>
  </r>
  <r>
    <x v="0"/>
    <x v="0"/>
    <x v="10"/>
    <x v="10"/>
    <x v="6"/>
    <s v="25 GB Combo 3G / 4G Data Pack"/>
    <e v="#VALUE!"/>
    <n v="0.48"/>
    <s v="25 GB"/>
    <x v="6"/>
  </r>
  <r>
    <x v="0"/>
    <x v="0"/>
    <x v="11"/>
    <x v="11"/>
    <x v="6"/>
    <s v="25 GB Combo 3G / 4G Data Pack"/>
    <e v="#VALUE!"/>
    <n v="0.28000000000000003"/>
    <s v="25 GB"/>
    <x v="6"/>
  </r>
  <r>
    <x v="0"/>
    <x v="0"/>
    <x v="12"/>
    <x v="12"/>
    <x v="6"/>
    <s v="25 GB Combo 3G / 4G Data Pack"/>
    <e v="#VALUE!"/>
    <n v="0.24"/>
    <s v="25 GB"/>
    <x v="6"/>
  </r>
  <r>
    <x v="0"/>
    <x v="0"/>
    <x v="13"/>
    <x v="13"/>
    <x v="6"/>
    <s v="25 GB Combo 3G / 4G Data Pack"/>
    <e v="#VALUE!"/>
    <n v="0.19"/>
    <s v="25 GB"/>
    <x v="6"/>
  </r>
  <r>
    <x v="0"/>
    <x v="0"/>
    <x v="14"/>
    <x v="14"/>
    <x v="6"/>
    <s v="25 GB Combo 3G / 4G Data Pack"/>
    <e v="#VALUE!"/>
    <n v="0.13"/>
    <s v="25 GB"/>
    <x v="6"/>
  </r>
  <r>
    <x v="1"/>
    <x v="0"/>
    <x v="0"/>
    <x v="0"/>
    <x v="6"/>
    <s v="25 GB Combo 3G / 4G Data Pack"/>
    <e v="#VALUE!"/>
    <n v="1.81"/>
    <s v="25 GB"/>
    <x v="6"/>
  </r>
  <r>
    <x v="1"/>
    <x v="0"/>
    <x v="1"/>
    <x v="1"/>
    <x v="6"/>
    <s v="25 GB Combo 3G / 4G Data Pack"/>
    <e v="#VALUE!"/>
    <n v="2.14"/>
    <s v="25 GB"/>
    <x v="6"/>
  </r>
  <r>
    <x v="1"/>
    <x v="0"/>
    <x v="2"/>
    <x v="2"/>
    <x v="6"/>
    <s v="25 GB Combo 3G / 4G Data Pack"/>
    <e v="#VALUE!"/>
    <n v="1.68"/>
    <s v="25 GB"/>
    <x v="6"/>
  </r>
  <r>
    <x v="1"/>
    <x v="0"/>
    <x v="3"/>
    <x v="3"/>
    <x v="6"/>
    <s v="25 GB Combo 3G / 4G Data Pack"/>
    <e v="#VALUE!"/>
    <n v="1.94"/>
    <s v="25 GB"/>
    <x v="6"/>
  </r>
  <r>
    <x v="1"/>
    <x v="0"/>
    <x v="4"/>
    <x v="4"/>
    <x v="6"/>
    <s v="25 GB Combo 3G / 4G Data Pack"/>
    <e v="#VALUE!"/>
    <n v="2.34"/>
    <s v="25 GB"/>
    <x v="6"/>
  </r>
  <r>
    <x v="1"/>
    <x v="0"/>
    <x v="5"/>
    <x v="5"/>
    <x v="6"/>
    <s v="25 GB Combo 3G / 4G Data Pack"/>
    <e v="#VALUE!"/>
    <n v="1.1599999999999999"/>
    <s v="25 GB"/>
    <x v="6"/>
  </r>
  <r>
    <x v="1"/>
    <x v="0"/>
    <x v="6"/>
    <x v="6"/>
    <x v="6"/>
    <s v="25 GB Combo 3G / 4G Data Pack"/>
    <e v="#VALUE!"/>
    <n v="0.89"/>
    <s v="25 GB"/>
    <x v="6"/>
  </r>
  <r>
    <x v="1"/>
    <x v="0"/>
    <x v="7"/>
    <x v="7"/>
    <x v="6"/>
    <s v="25 GB Combo 3G / 4G Data Pack"/>
    <e v="#VALUE!"/>
    <n v="0.66"/>
    <s v="25 GB"/>
    <x v="6"/>
  </r>
  <r>
    <x v="1"/>
    <x v="0"/>
    <x v="8"/>
    <x v="8"/>
    <x v="6"/>
    <s v="25 GB Combo 3G / 4G Data Pack"/>
    <e v="#VALUE!"/>
    <n v="0.52"/>
    <s v="25 GB"/>
    <x v="6"/>
  </r>
  <r>
    <x v="1"/>
    <x v="0"/>
    <x v="9"/>
    <x v="9"/>
    <x v="6"/>
    <s v="25 GB Combo 3G / 4G Data Pack"/>
    <e v="#VALUE!"/>
    <n v="1.1200000000000001"/>
    <s v="25 GB"/>
    <x v="6"/>
  </r>
  <r>
    <x v="1"/>
    <x v="0"/>
    <x v="10"/>
    <x v="10"/>
    <x v="6"/>
    <s v="25 GB Combo 3G / 4G Data Pack"/>
    <e v="#VALUE!"/>
    <n v="0.46"/>
    <s v="25 GB"/>
    <x v="6"/>
  </r>
  <r>
    <x v="1"/>
    <x v="0"/>
    <x v="11"/>
    <x v="11"/>
    <x v="6"/>
    <s v="25 GB Combo 3G / 4G Data Pack"/>
    <e v="#VALUE!"/>
    <n v="0.41"/>
    <s v="25 GB"/>
    <x v="6"/>
  </r>
  <r>
    <x v="1"/>
    <x v="0"/>
    <x v="12"/>
    <x v="12"/>
    <x v="6"/>
    <s v="25 GB Combo 3G / 4G Data Pack"/>
    <e v="#VALUE!"/>
    <n v="0.2"/>
    <s v="25 GB"/>
    <x v="6"/>
  </r>
  <r>
    <x v="1"/>
    <x v="0"/>
    <x v="13"/>
    <x v="13"/>
    <x v="6"/>
    <s v="25 GB Combo 3G / 4G Data Pack"/>
    <e v="#VALUE!"/>
    <n v="0.32"/>
    <s v="25 GB"/>
    <x v="6"/>
  </r>
  <r>
    <x v="1"/>
    <x v="0"/>
    <x v="14"/>
    <x v="14"/>
    <x v="6"/>
    <s v="25 GB Combo 3G / 4G Data Pack"/>
    <e v="#VALUE!"/>
    <n v="0.17"/>
    <s v="25 GB"/>
    <x v="6"/>
  </r>
  <r>
    <x v="2"/>
    <x v="0"/>
    <x v="0"/>
    <x v="0"/>
    <x v="6"/>
    <s v="25 GB Combo 3G / 4G Data Pack"/>
    <e v="#VALUE!"/>
    <n v="2.37"/>
    <s v="25 GB"/>
    <x v="6"/>
  </r>
  <r>
    <x v="2"/>
    <x v="0"/>
    <x v="1"/>
    <x v="1"/>
    <x v="6"/>
    <s v="25 GB Combo 3G / 4G Data Pack"/>
    <e v="#VALUE!"/>
    <n v="2.11"/>
    <s v="25 GB"/>
    <x v="6"/>
  </r>
  <r>
    <x v="2"/>
    <x v="0"/>
    <x v="2"/>
    <x v="2"/>
    <x v="6"/>
    <s v="25 GB Combo 3G / 4G Data Pack"/>
    <e v="#VALUE!"/>
    <n v="2.66"/>
    <s v="25 GB"/>
    <x v="6"/>
  </r>
  <r>
    <x v="2"/>
    <x v="0"/>
    <x v="3"/>
    <x v="3"/>
    <x v="6"/>
    <s v="25 GB Combo 3G / 4G Data Pack"/>
    <e v="#VALUE!"/>
    <n v="1.4"/>
    <s v="25 GB"/>
    <x v="6"/>
  </r>
  <r>
    <x v="2"/>
    <x v="0"/>
    <x v="4"/>
    <x v="4"/>
    <x v="6"/>
    <s v="25 GB Combo 3G / 4G Data Pack"/>
    <e v="#VALUE!"/>
    <n v="0.83"/>
    <s v="25 GB"/>
    <x v="6"/>
  </r>
  <r>
    <x v="2"/>
    <x v="0"/>
    <x v="5"/>
    <x v="5"/>
    <x v="6"/>
    <s v="25 GB Combo 3G / 4G Data Pack"/>
    <e v="#VALUE!"/>
    <n v="1.1599999999999999"/>
    <s v="25 GB"/>
    <x v="6"/>
  </r>
  <r>
    <x v="2"/>
    <x v="0"/>
    <x v="6"/>
    <x v="6"/>
    <x v="6"/>
    <s v="25 GB Combo 3G / 4G Data Pack"/>
    <e v="#VALUE!"/>
    <n v="1.32"/>
    <s v="25 GB"/>
    <x v="6"/>
  </r>
  <r>
    <x v="2"/>
    <x v="0"/>
    <x v="7"/>
    <x v="7"/>
    <x v="6"/>
    <s v="25 GB Combo 3G / 4G Data Pack"/>
    <e v="#VALUE!"/>
    <n v="0.87"/>
    <s v="25 GB"/>
    <x v="6"/>
  </r>
  <r>
    <x v="2"/>
    <x v="0"/>
    <x v="8"/>
    <x v="8"/>
    <x v="6"/>
    <s v="25 GB Combo 3G / 4G Data Pack"/>
    <e v="#VALUE!"/>
    <n v="0.68"/>
    <s v="25 GB"/>
    <x v="6"/>
  </r>
  <r>
    <x v="2"/>
    <x v="0"/>
    <x v="9"/>
    <x v="9"/>
    <x v="6"/>
    <s v="25 GB Combo 3G / 4G Data Pack"/>
    <e v="#VALUE!"/>
    <n v="0.52"/>
    <s v="25 GB"/>
    <x v="6"/>
  </r>
  <r>
    <x v="2"/>
    <x v="0"/>
    <x v="10"/>
    <x v="10"/>
    <x v="6"/>
    <s v="25 GB Combo 3G / 4G Data Pack"/>
    <e v="#VALUE!"/>
    <n v="0.34"/>
    <s v="25 GB"/>
    <x v="6"/>
  </r>
  <r>
    <x v="2"/>
    <x v="0"/>
    <x v="11"/>
    <x v="11"/>
    <x v="6"/>
    <s v="25 GB Combo 3G / 4G Data Pack"/>
    <e v="#VALUE!"/>
    <n v="0.65"/>
    <s v="25 GB"/>
    <x v="6"/>
  </r>
  <r>
    <x v="2"/>
    <x v="0"/>
    <x v="12"/>
    <x v="12"/>
    <x v="6"/>
    <s v="25 GB Combo 3G / 4G Data Pack"/>
    <e v="#VALUE!"/>
    <n v="0.34"/>
    <s v="25 GB"/>
    <x v="6"/>
  </r>
  <r>
    <x v="2"/>
    <x v="0"/>
    <x v="13"/>
    <x v="13"/>
    <x v="6"/>
    <s v="25 GB Combo 3G / 4G Data Pack"/>
    <e v="#VALUE!"/>
    <n v="0.21"/>
    <s v="25 GB"/>
    <x v="6"/>
  </r>
  <r>
    <x v="2"/>
    <x v="0"/>
    <x v="14"/>
    <x v="14"/>
    <x v="6"/>
    <s v="25 GB Combo 3G / 4G Data Pack"/>
    <e v="#VALUE!"/>
    <n v="0.13"/>
    <s v="25 GB"/>
    <x v="6"/>
  </r>
  <r>
    <x v="3"/>
    <x v="0"/>
    <x v="0"/>
    <x v="0"/>
    <x v="6"/>
    <s v="25 GB Combo 3G / 4G Data Pack"/>
    <e v="#VALUE!"/>
    <n v="2.21"/>
    <s v="25 GB"/>
    <x v="6"/>
  </r>
  <r>
    <x v="3"/>
    <x v="0"/>
    <x v="1"/>
    <x v="1"/>
    <x v="6"/>
    <s v="25 GB Combo 3G / 4G Data Pack"/>
    <e v="#VALUE!"/>
    <n v="1.51"/>
    <s v="25 GB"/>
    <x v="6"/>
  </r>
  <r>
    <x v="3"/>
    <x v="0"/>
    <x v="2"/>
    <x v="2"/>
    <x v="6"/>
    <s v="25 GB Combo 3G / 4G Data Pack"/>
    <e v="#VALUE!"/>
    <n v="1.6"/>
    <s v="25 GB"/>
    <x v="6"/>
  </r>
  <r>
    <x v="3"/>
    <x v="0"/>
    <x v="3"/>
    <x v="3"/>
    <x v="6"/>
    <s v="25 GB Combo 3G / 4G Data Pack"/>
    <e v="#VALUE!"/>
    <n v="1.51"/>
    <s v="25 GB"/>
    <x v="6"/>
  </r>
  <r>
    <x v="3"/>
    <x v="0"/>
    <x v="4"/>
    <x v="4"/>
    <x v="6"/>
    <s v="25 GB Combo 3G / 4G Data Pack"/>
    <e v="#VALUE!"/>
    <n v="1.47"/>
    <s v="25 GB"/>
    <x v="6"/>
  </r>
  <r>
    <x v="3"/>
    <x v="0"/>
    <x v="5"/>
    <x v="5"/>
    <x v="6"/>
    <s v="25 GB Combo 3G / 4G Data Pack"/>
    <e v="#VALUE!"/>
    <n v="0.95"/>
    <s v="25 GB"/>
    <x v="6"/>
  </r>
  <r>
    <x v="3"/>
    <x v="0"/>
    <x v="6"/>
    <x v="6"/>
    <x v="6"/>
    <s v="25 GB Combo 3G / 4G Data Pack"/>
    <e v="#VALUE!"/>
    <n v="1.79"/>
    <s v="25 GB"/>
    <x v="6"/>
  </r>
  <r>
    <x v="3"/>
    <x v="0"/>
    <x v="7"/>
    <x v="7"/>
    <x v="6"/>
    <s v="25 GB Combo 3G / 4G Data Pack"/>
    <e v="#VALUE!"/>
    <n v="0.97"/>
    <s v="25 GB"/>
    <x v="6"/>
  </r>
  <r>
    <x v="3"/>
    <x v="0"/>
    <x v="8"/>
    <x v="8"/>
    <x v="6"/>
    <s v="25 GB Combo 3G / 4G Data Pack"/>
    <e v="#VALUE!"/>
    <n v="0.56000000000000005"/>
    <s v="25 GB"/>
    <x v="6"/>
  </r>
  <r>
    <x v="3"/>
    <x v="0"/>
    <x v="9"/>
    <x v="9"/>
    <x v="6"/>
    <s v="25 GB Combo 3G / 4G Data Pack"/>
    <e v="#VALUE!"/>
    <n v="0.54"/>
    <s v="25 GB"/>
    <x v="6"/>
  </r>
  <r>
    <x v="3"/>
    <x v="0"/>
    <x v="10"/>
    <x v="10"/>
    <x v="6"/>
    <s v="25 GB Combo 3G / 4G Data Pack"/>
    <e v="#VALUE!"/>
    <n v="0.35"/>
    <s v="25 GB"/>
    <x v="6"/>
  </r>
  <r>
    <x v="3"/>
    <x v="0"/>
    <x v="11"/>
    <x v="11"/>
    <x v="6"/>
    <s v="25 GB Combo 3G / 4G Data Pack"/>
    <e v="#VALUE!"/>
    <n v="0.35"/>
    <s v="25 GB"/>
    <x v="6"/>
  </r>
  <r>
    <x v="3"/>
    <x v="0"/>
    <x v="12"/>
    <x v="12"/>
    <x v="6"/>
    <s v="25 GB Combo 3G / 4G Data Pack"/>
    <e v="#VALUE!"/>
    <n v="0.47"/>
    <s v="25 GB"/>
    <x v="6"/>
  </r>
  <r>
    <x v="3"/>
    <x v="0"/>
    <x v="13"/>
    <x v="13"/>
    <x v="6"/>
    <s v="25 GB Combo 3G / 4G Data Pack"/>
    <e v="#VALUE!"/>
    <n v="0.17"/>
    <s v="25 GB"/>
    <x v="6"/>
  </r>
  <r>
    <x v="3"/>
    <x v="0"/>
    <x v="14"/>
    <x v="14"/>
    <x v="6"/>
    <s v="25 GB Combo 3G / 4G Data Pack"/>
    <e v="#VALUE!"/>
    <n v="0.13"/>
    <s v="25 GB"/>
    <x v="6"/>
  </r>
  <r>
    <x v="4"/>
    <x v="1"/>
    <x v="0"/>
    <x v="0"/>
    <x v="6"/>
    <s v="25 GB Combo 3G / 4G Data Pack"/>
    <e v="#VALUE!"/>
    <n v="0.26"/>
    <s v="25 GB"/>
    <x v="6"/>
  </r>
  <r>
    <x v="4"/>
    <x v="1"/>
    <x v="1"/>
    <x v="1"/>
    <x v="6"/>
    <s v="25 GB Combo 3G / 4G Data Pack"/>
    <e v="#VALUE!"/>
    <n v="0.44"/>
    <s v="25 GB"/>
    <x v="6"/>
  </r>
  <r>
    <x v="4"/>
    <x v="1"/>
    <x v="2"/>
    <x v="2"/>
    <x v="6"/>
    <s v="25 GB Combo 3G / 4G Data Pack"/>
    <e v="#VALUE!"/>
    <n v="0.4"/>
    <s v="25 GB"/>
    <x v="6"/>
  </r>
  <r>
    <x v="4"/>
    <x v="1"/>
    <x v="3"/>
    <x v="3"/>
    <x v="6"/>
    <s v="25 GB Combo 3G / 4G Data Pack"/>
    <e v="#VALUE!"/>
    <n v="0.64"/>
    <s v="25 GB"/>
    <x v="6"/>
  </r>
  <r>
    <x v="4"/>
    <x v="1"/>
    <x v="4"/>
    <x v="4"/>
    <x v="6"/>
    <s v="25 GB Combo 3G / 4G Data Pack"/>
    <e v="#VALUE!"/>
    <n v="0.4"/>
    <s v="25 GB"/>
    <x v="6"/>
  </r>
  <r>
    <x v="4"/>
    <x v="1"/>
    <x v="5"/>
    <x v="5"/>
    <x v="6"/>
    <s v="25 GB Combo 3G / 4G Data Pack"/>
    <e v="#VALUE!"/>
    <n v="0.22"/>
    <s v="25 GB"/>
    <x v="6"/>
  </r>
  <r>
    <x v="4"/>
    <x v="1"/>
    <x v="6"/>
    <x v="6"/>
    <x v="6"/>
    <s v="25 GB Combo 3G / 4G Data Pack"/>
    <e v="#VALUE!"/>
    <n v="0.18"/>
    <s v="25 GB"/>
    <x v="6"/>
  </r>
  <r>
    <x v="4"/>
    <x v="1"/>
    <x v="7"/>
    <x v="7"/>
    <x v="6"/>
    <s v="25 GB Combo 3G / 4G Data Pack"/>
    <e v="#VALUE!"/>
    <n v="0.16"/>
    <s v="25 GB"/>
    <x v="6"/>
  </r>
  <r>
    <x v="4"/>
    <x v="1"/>
    <x v="8"/>
    <x v="8"/>
    <x v="6"/>
    <s v="25 GB Combo 3G / 4G Data Pack"/>
    <e v="#VALUE!"/>
    <n v="0.24"/>
    <s v="25 GB"/>
    <x v="6"/>
  </r>
  <r>
    <x v="4"/>
    <x v="1"/>
    <x v="9"/>
    <x v="9"/>
    <x v="6"/>
    <s v="25 GB Combo 3G / 4G Data Pack"/>
    <e v="#VALUE!"/>
    <n v="0.12"/>
    <s v="25 GB"/>
    <x v="6"/>
  </r>
  <r>
    <x v="4"/>
    <x v="1"/>
    <x v="10"/>
    <x v="10"/>
    <x v="6"/>
    <s v="25 GB Combo 3G / 4G Data Pack"/>
    <e v="#VALUE!"/>
    <n v="7.0000000000000007E-2"/>
    <s v="25 GB"/>
    <x v="6"/>
  </r>
  <r>
    <x v="4"/>
    <x v="1"/>
    <x v="11"/>
    <x v="11"/>
    <x v="6"/>
    <s v="25 GB Combo 3G / 4G Data Pack"/>
    <e v="#VALUE!"/>
    <n v="0.06"/>
    <s v="25 GB"/>
    <x v="6"/>
  </r>
  <r>
    <x v="4"/>
    <x v="1"/>
    <x v="12"/>
    <x v="12"/>
    <x v="6"/>
    <s v="25 GB Combo 3G / 4G Data Pack"/>
    <e v="#VALUE!"/>
    <n v="7.0000000000000007E-2"/>
    <s v="25 GB"/>
    <x v="6"/>
  </r>
  <r>
    <x v="4"/>
    <x v="1"/>
    <x v="13"/>
    <x v="13"/>
    <x v="6"/>
    <s v="25 GB Combo 3G / 4G Data Pack"/>
    <e v="#VALUE!"/>
    <n v="0.02"/>
    <s v="25 GB"/>
    <x v="6"/>
  </r>
  <r>
    <x v="4"/>
    <x v="1"/>
    <x v="14"/>
    <x v="14"/>
    <x v="6"/>
    <s v="25 GB Combo 3G / 4G Data Pack"/>
    <e v="#VALUE!"/>
    <n v="0.04"/>
    <s v="25 GB"/>
    <x v="6"/>
  </r>
  <r>
    <x v="5"/>
    <x v="1"/>
    <x v="0"/>
    <x v="0"/>
    <x v="6"/>
    <s v="25 GB Combo 3G / 4G Data Pack"/>
    <e v="#VALUE!"/>
    <n v="0.45"/>
    <s v="25 GB"/>
    <x v="6"/>
  </r>
  <r>
    <x v="5"/>
    <x v="1"/>
    <x v="1"/>
    <x v="1"/>
    <x v="6"/>
    <s v="25 GB Combo 3G / 4G Data Pack"/>
    <e v="#VALUE!"/>
    <n v="0.42"/>
    <s v="25 GB"/>
    <x v="6"/>
  </r>
  <r>
    <x v="5"/>
    <x v="1"/>
    <x v="2"/>
    <x v="2"/>
    <x v="6"/>
    <s v="25 GB Combo 3G / 4G Data Pack"/>
    <e v="#VALUE!"/>
    <n v="0.27"/>
    <s v="25 GB"/>
    <x v="6"/>
  </r>
  <r>
    <x v="5"/>
    <x v="1"/>
    <x v="3"/>
    <x v="3"/>
    <x v="6"/>
    <s v="25 GB Combo 3G / 4G Data Pack"/>
    <e v="#VALUE!"/>
    <n v="0.49"/>
    <s v="25 GB"/>
    <x v="6"/>
  </r>
  <r>
    <x v="5"/>
    <x v="1"/>
    <x v="4"/>
    <x v="4"/>
    <x v="6"/>
    <s v="25 GB Combo 3G / 4G Data Pack"/>
    <e v="#VALUE!"/>
    <n v="0.44"/>
    <s v="25 GB"/>
    <x v="6"/>
  </r>
  <r>
    <x v="5"/>
    <x v="1"/>
    <x v="5"/>
    <x v="5"/>
    <x v="6"/>
    <s v="25 GB Combo 3G / 4G Data Pack"/>
    <e v="#VALUE!"/>
    <n v="0.27"/>
    <s v="25 GB"/>
    <x v="6"/>
  </r>
  <r>
    <x v="5"/>
    <x v="1"/>
    <x v="6"/>
    <x v="6"/>
    <x v="6"/>
    <s v="25 GB Combo 3G / 4G Data Pack"/>
    <e v="#VALUE!"/>
    <n v="0.2"/>
    <s v="25 GB"/>
    <x v="6"/>
  </r>
  <r>
    <x v="5"/>
    <x v="1"/>
    <x v="7"/>
    <x v="7"/>
    <x v="6"/>
    <s v="25 GB Combo 3G / 4G Data Pack"/>
    <e v="#VALUE!"/>
    <n v="0.32"/>
    <s v="25 GB"/>
    <x v="6"/>
  </r>
  <r>
    <x v="5"/>
    <x v="1"/>
    <x v="8"/>
    <x v="8"/>
    <x v="6"/>
    <s v="25 GB Combo 3G / 4G Data Pack"/>
    <e v="#VALUE!"/>
    <n v="0.11"/>
    <s v="25 GB"/>
    <x v="6"/>
  </r>
  <r>
    <x v="5"/>
    <x v="1"/>
    <x v="9"/>
    <x v="9"/>
    <x v="6"/>
    <s v="25 GB Combo 3G / 4G Data Pack"/>
    <e v="#VALUE!"/>
    <n v="0.09"/>
    <s v="25 GB"/>
    <x v="6"/>
  </r>
  <r>
    <x v="5"/>
    <x v="1"/>
    <x v="10"/>
    <x v="10"/>
    <x v="6"/>
    <s v="25 GB Combo 3G / 4G Data Pack"/>
    <e v="#VALUE!"/>
    <n v="0.08"/>
    <s v="25 GB"/>
    <x v="6"/>
  </r>
  <r>
    <x v="5"/>
    <x v="1"/>
    <x v="11"/>
    <x v="11"/>
    <x v="6"/>
    <s v="25 GB Combo 3G / 4G Data Pack"/>
    <e v="#VALUE!"/>
    <n v="0.14000000000000001"/>
    <s v="25 GB"/>
    <x v="6"/>
  </r>
  <r>
    <x v="5"/>
    <x v="1"/>
    <x v="12"/>
    <x v="12"/>
    <x v="6"/>
    <s v="25 GB Combo 3G / 4G Data Pack"/>
    <e v="#VALUE!"/>
    <n v="0.05"/>
    <s v="25 GB"/>
    <x v="6"/>
  </r>
  <r>
    <x v="5"/>
    <x v="1"/>
    <x v="13"/>
    <x v="13"/>
    <x v="6"/>
    <s v="25 GB Combo 3G / 4G Data Pack"/>
    <e v="#VALUE!"/>
    <n v="7.0000000000000007E-2"/>
    <s v="25 GB"/>
    <x v="6"/>
  </r>
  <r>
    <x v="5"/>
    <x v="1"/>
    <x v="14"/>
    <x v="14"/>
    <x v="6"/>
    <s v="25 GB Combo 3G / 4G Data Pack"/>
    <e v="#VALUE!"/>
    <n v="0.05"/>
    <s v="25 GB"/>
    <x v="6"/>
  </r>
  <r>
    <x v="6"/>
    <x v="1"/>
    <x v="0"/>
    <x v="0"/>
    <x v="6"/>
    <s v="25 GB Combo 3G / 4G Data Pack"/>
    <e v="#VALUE!"/>
    <n v="0.61"/>
    <s v="25 GB"/>
    <x v="6"/>
  </r>
  <r>
    <x v="6"/>
    <x v="1"/>
    <x v="1"/>
    <x v="1"/>
    <x v="6"/>
    <s v="25 GB Combo 3G / 4G Data Pack"/>
    <e v="#VALUE!"/>
    <n v="0.75"/>
    <s v="25 GB"/>
    <x v="6"/>
  </r>
  <r>
    <x v="6"/>
    <x v="1"/>
    <x v="2"/>
    <x v="2"/>
    <x v="6"/>
    <s v="25 GB Combo 3G / 4G Data Pack"/>
    <e v="#VALUE!"/>
    <n v="0.55000000000000004"/>
    <s v="25 GB"/>
    <x v="6"/>
  </r>
  <r>
    <x v="6"/>
    <x v="1"/>
    <x v="3"/>
    <x v="3"/>
    <x v="6"/>
    <s v="25 GB Combo 3G / 4G Data Pack"/>
    <e v="#VALUE!"/>
    <n v="0.67"/>
    <s v="25 GB"/>
    <x v="6"/>
  </r>
  <r>
    <x v="6"/>
    <x v="1"/>
    <x v="4"/>
    <x v="4"/>
    <x v="6"/>
    <s v="25 GB Combo 3G / 4G Data Pack"/>
    <e v="#VALUE!"/>
    <n v="0.36"/>
    <s v="25 GB"/>
    <x v="6"/>
  </r>
  <r>
    <x v="6"/>
    <x v="1"/>
    <x v="5"/>
    <x v="5"/>
    <x v="6"/>
    <s v="25 GB Combo 3G / 4G Data Pack"/>
    <e v="#VALUE!"/>
    <n v="0.44"/>
    <s v="25 GB"/>
    <x v="6"/>
  </r>
  <r>
    <x v="6"/>
    <x v="1"/>
    <x v="6"/>
    <x v="6"/>
    <x v="6"/>
    <s v="25 GB Combo 3G / 4G Data Pack"/>
    <e v="#VALUE!"/>
    <n v="0.11"/>
    <s v="25 GB"/>
    <x v="6"/>
  </r>
  <r>
    <x v="6"/>
    <x v="1"/>
    <x v="7"/>
    <x v="7"/>
    <x v="6"/>
    <s v="25 GB Combo 3G / 4G Data Pack"/>
    <e v="#VALUE!"/>
    <n v="0.22"/>
    <s v="25 GB"/>
    <x v="6"/>
  </r>
  <r>
    <x v="6"/>
    <x v="1"/>
    <x v="8"/>
    <x v="8"/>
    <x v="6"/>
    <s v="25 GB Combo 3G / 4G Data Pack"/>
    <e v="#VALUE!"/>
    <n v="7.0000000000000007E-2"/>
    <s v="25 GB"/>
    <x v="6"/>
  </r>
  <r>
    <x v="6"/>
    <x v="1"/>
    <x v="9"/>
    <x v="9"/>
    <x v="6"/>
    <s v="25 GB Combo 3G / 4G Data Pack"/>
    <e v="#VALUE!"/>
    <n v="0.18"/>
    <s v="25 GB"/>
    <x v="6"/>
  </r>
  <r>
    <x v="6"/>
    <x v="1"/>
    <x v="10"/>
    <x v="10"/>
    <x v="6"/>
    <s v="25 GB Combo 3G / 4G Data Pack"/>
    <e v="#VALUE!"/>
    <n v="0.13"/>
    <s v="25 GB"/>
    <x v="6"/>
  </r>
  <r>
    <x v="6"/>
    <x v="1"/>
    <x v="11"/>
    <x v="11"/>
    <x v="6"/>
    <s v="25 GB Combo 3G / 4G Data Pack"/>
    <e v="#VALUE!"/>
    <n v="0.2"/>
    <s v="25 GB"/>
    <x v="6"/>
  </r>
  <r>
    <x v="6"/>
    <x v="1"/>
    <x v="12"/>
    <x v="12"/>
    <x v="6"/>
    <s v="25 GB Combo 3G / 4G Data Pack"/>
    <e v="#VALUE!"/>
    <n v="0.08"/>
    <s v="25 GB"/>
    <x v="6"/>
  </r>
  <r>
    <x v="6"/>
    <x v="1"/>
    <x v="13"/>
    <x v="13"/>
    <x v="6"/>
    <s v="25 GB Combo 3G / 4G Data Pack"/>
    <e v="#VALUE!"/>
    <n v="7.0000000000000007E-2"/>
    <s v="25 GB"/>
    <x v="6"/>
  </r>
  <r>
    <x v="6"/>
    <x v="1"/>
    <x v="14"/>
    <x v="14"/>
    <x v="6"/>
    <s v="25 GB Combo 3G / 4G Data Pack"/>
    <e v="#VALUE!"/>
    <n v="0.03"/>
    <s v="25 GB"/>
    <x v="6"/>
  </r>
  <r>
    <x v="7"/>
    <x v="1"/>
    <x v="0"/>
    <x v="0"/>
    <x v="6"/>
    <s v="25 GB Combo 3G / 4G Data Pack"/>
    <e v="#VALUE!"/>
    <n v="0.47"/>
    <s v="25 GB"/>
    <x v="6"/>
  </r>
  <r>
    <x v="7"/>
    <x v="1"/>
    <x v="1"/>
    <x v="1"/>
    <x v="6"/>
    <s v="25 GB Combo 3G / 4G Data Pack"/>
    <e v="#VALUE!"/>
    <n v="0.41"/>
    <s v="25 GB"/>
    <x v="6"/>
  </r>
  <r>
    <x v="7"/>
    <x v="1"/>
    <x v="2"/>
    <x v="2"/>
    <x v="6"/>
    <s v="25 GB Combo 3G / 4G Data Pack"/>
    <e v="#VALUE!"/>
    <n v="0.69"/>
    <s v="25 GB"/>
    <x v="6"/>
  </r>
  <r>
    <x v="7"/>
    <x v="1"/>
    <x v="3"/>
    <x v="3"/>
    <x v="6"/>
    <s v="25 GB Combo 3G / 4G Data Pack"/>
    <e v="#VALUE!"/>
    <n v="0.44"/>
    <s v="25 GB"/>
    <x v="6"/>
  </r>
  <r>
    <x v="7"/>
    <x v="1"/>
    <x v="4"/>
    <x v="4"/>
    <x v="6"/>
    <s v="25 GB Combo 3G / 4G Data Pack"/>
    <e v="#VALUE!"/>
    <n v="0.34"/>
    <s v="25 GB"/>
    <x v="6"/>
  </r>
  <r>
    <x v="7"/>
    <x v="1"/>
    <x v="5"/>
    <x v="5"/>
    <x v="6"/>
    <s v="25 GB Combo 3G / 4G Data Pack"/>
    <e v="#VALUE!"/>
    <n v="0.28000000000000003"/>
    <s v="25 GB"/>
    <x v="6"/>
  </r>
  <r>
    <x v="7"/>
    <x v="1"/>
    <x v="6"/>
    <x v="6"/>
    <x v="6"/>
    <s v="25 GB Combo 3G / 4G Data Pack"/>
    <e v="#VALUE!"/>
    <n v="0.54"/>
    <s v="25 GB"/>
    <x v="6"/>
  </r>
  <r>
    <x v="7"/>
    <x v="1"/>
    <x v="7"/>
    <x v="7"/>
    <x v="6"/>
    <s v="25 GB Combo 3G / 4G Data Pack"/>
    <e v="#VALUE!"/>
    <n v="0.35"/>
    <s v="25 GB"/>
    <x v="6"/>
  </r>
  <r>
    <x v="7"/>
    <x v="1"/>
    <x v="8"/>
    <x v="8"/>
    <x v="6"/>
    <s v="25 GB Combo 3G / 4G Data Pack"/>
    <e v="#VALUE!"/>
    <n v="0.19"/>
    <s v="25 GB"/>
    <x v="6"/>
  </r>
  <r>
    <x v="7"/>
    <x v="1"/>
    <x v="9"/>
    <x v="9"/>
    <x v="6"/>
    <s v="25 GB Combo 3G / 4G Data Pack"/>
    <e v="#VALUE!"/>
    <n v="0.17"/>
    <s v="25 GB"/>
    <x v="6"/>
  </r>
  <r>
    <x v="7"/>
    <x v="1"/>
    <x v="10"/>
    <x v="10"/>
    <x v="6"/>
    <s v="25 GB Combo 3G / 4G Data Pack"/>
    <e v="#VALUE!"/>
    <n v="0.1"/>
    <s v="25 GB"/>
    <x v="6"/>
  </r>
  <r>
    <x v="7"/>
    <x v="1"/>
    <x v="11"/>
    <x v="11"/>
    <x v="6"/>
    <s v="25 GB Combo 3G / 4G Data Pack"/>
    <e v="#VALUE!"/>
    <n v="7.0000000000000007E-2"/>
    <s v="25 GB"/>
    <x v="6"/>
  </r>
  <r>
    <x v="7"/>
    <x v="1"/>
    <x v="12"/>
    <x v="12"/>
    <x v="6"/>
    <s v="25 GB Combo 3G / 4G Data Pack"/>
    <e v="#VALUE!"/>
    <n v="0.15"/>
    <s v="25 GB"/>
    <x v="6"/>
  </r>
  <r>
    <x v="7"/>
    <x v="1"/>
    <x v="13"/>
    <x v="13"/>
    <x v="6"/>
    <s v="25 GB Combo 3G / 4G Data Pack"/>
    <e v="#VALUE!"/>
    <n v="7.0000000000000007E-2"/>
    <s v="25 GB"/>
    <x v="6"/>
  </r>
  <r>
    <x v="7"/>
    <x v="1"/>
    <x v="14"/>
    <x v="14"/>
    <x v="6"/>
    <s v="25 GB Combo 3G / 4G Data Pack"/>
    <e v="#VALUE!"/>
    <n v="0.05"/>
    <s v="25 GB"/>
    <x v="6"/>
  </r>
  <r>
    <x v="0"/>
    <x v="0"/>
    <x v="0"/>
    <x v="0"/>
    <x v="7"/>
    <s v="Daily Saviour (1 GB / Day) validity: 1 Day"/>
    <s v="aily Saviour (1 GB / Day"/>
    <n v="1.39"/>
    <s v="(1 GB"/>
    <x v="2"/>
  </r>
  <r>
    <x v="0"/>
    <x v="0"/>
    <x v="0"/>
    <x v="0"/>
    <x v="8"/>
    <s v="Combo TopUp: 14.95 Talktime and 300 MB data"/>
    <e v="#VALUE!"/>
    <n v="0.7"/>
    <s v="300 MB"/>
    <x v="7"/>
  </r>
  <r>
    <x v="0"/>
    <x v="0"/>
    <x v="0"/>
    <x v="0"/>
    <x v="9"/>
    <s v="Big Combo Pack (6 GB / Day) validity: 3 Days"/>
    <s v="ig Combo Pack (6 GB / Day"/>
    <n v="0.52"/>
    <s v="(6 GB"/>
    <x v="8"/>
  </r>
  <r>
    <x v="0"/>
    <x v="0"/>
    <x v="1"/>
    <x v="1"/>
    <x v="7"/>
    <s v="Daily Saviour (1 GB / Day) validity: 1 Day"/>
    <s v="aily Saviour (1 GB / Day"/>
    <n v="1.1499999999999999"/>
    <s v="(1 GB"/>
    <x v="2"/>
  </r>
  <r>
    <x v="0"/>
    <x v="0"/>
    <x v="1"/>
    <x v="1"/>
    <x v="8"/>
    <s v="Combo TopUp: 14.95 Talktime and 300 MB data"/>
    <e v="#VALUE!"/>
    <n v="0.72"/>
    <s v="300 MB"/>
    <x v="7"/>
  </r>
  <r>
    <x v="0"/>
    <x v="0"/>
    <x v="1"/>
    <x v="1"/>
    <x v="9"/>
    <s v="Big Combo Pack (6 GB / Day) validity: 3 Days"/>
    <s v="ig Combo Pack (6 GB / Day"/>
    <n v="0.28999999999999998"/>
    <s v="(6 GB"/>
    <x v="8"/>
  </r>
  <r>
    <x v="0"/>
    <x v="0"/>
    <x v="2"/>
    <x v="2"/>
    <x v="7"/>
    <s v="Daily Saviour (1 GB / Day) validity: 1 Day"/>
    <s v="aily Saviour (1 GB / Day"/>
    <n v="0.97"/>
    <s v="(1 GB"/>
    <x v="2"/>
  </r>
  <r>
    <x v="0"/>
    <x v="0"/>
    <x v="2"/>
    <x v="2"/>
    <x v="8"/>
    <s v="Combo TopUp: 14.95 Talktime and 300 MB data"/>
    <e v="#VALUE!"/>
    <n v="0.69"/>
    <s v="300 MB"/>
    <x v="7"/>
  </r>
  <r>
    <x v="0"/>
    <x v="0"/>
    <x v="2"/>
    <x v="2"/>
    <x v="9"/>
    <s v="Big Combo Pack (6 GB / Day) validity: 3 Days"/>
    <s v="ig Combo Pack (6 GB / Day"/>
    <n v="0.14000000000000001"/>
    <s v="(6 GB"/>
    <x v="8"/>
  </r>
  <r>
    <x v="0"/>
    <x v="0"/>
    <x v="3"/>
    <x v="3"/>
    <x v="7"/>
    <s v="Daily Saviour (1 GB / Day) validity: 1 Day"/>
    <s v="aily Saviour (1 GB / Day"/>
    <n v="1"/>
    <s v="(1 GB"/>
    <x v="2"/>
  </r>
  <r>
    <x v="0"/>
    <x v="0"/>
    <x v="3"/>
    <x v="3"/>
    <x v="8"/>
    <s v="Combo TopUp: 14.95 Talktime and 300 MB data"/>
    <e v="#VALUE!"/>
    <n v="0.63"/>
    <s v="300 MB"/>
    <x v="7"/>
  </r>
  <r>
    <x v="0"/>
    <x v="0"/>
    <x v="3"/>
    <x v="3"/>
    <x v="9"/>
    <s v="Big Combo Pack (6 GB / Day) validity: 3 Days"/>
    <s v="ig Combo Pack (6 GB / Day"/>
    <n v="0.25"/>
    <s v="(6 GB"/>
    <x v="8"/>
  </r>
  <r>
    <x v="0"/>
    <x v="0"/>
    <x v="4"/>
    <x v="4"/>
    <x v="7"/>
    <s v="Daily Saviour (1 GB / Day) validity: 1 Day"/>
    <s v="aily Saviour (1 GB / Day"/>
    <n v="0.78"/>
    <s v="(1 GB"/>
    <x v="2"/>
  </r>
  <r>
    <x v="0"/>
    <x v="0"/>
    <x v="4"/>
    <x v="4"/>
    <x v="8"/>
    <s v="Combo TopUp: 14.95 Talktime and 300 MB data"/>
    <e v="#VALUE!"/>
    <n v="0.39"/>
    <s v="300 MB"/>
    <x v="7"/>
  </r>
  <r>
    <x v="0"/>
    <x v="0"/>
    <x v="4"/>
    <x v="4"/>
    <x v="9"/>
    <s v="Big Combo Pack (6 GB / Day) validity: 3 Days"/>
    <s v="ig Combo Pack (6 GB / Day"/>
    <n v="0.1"/>
    <s v="(6 GB"/>
    <x v="8"/>
  </r>
  <r>
    <x v="0"/>
    <x v="0"/>
    <x v="5"/>
    <x v="5"/>
    <x v="7"/>
    <s v="Daily Saviour (1 GB / Day) validity: 1 Day"/>
    <s v="aily Saviour (1 GB / Day"/>
    <n v="0.83"/>
    <s v="(1 GB"/>
    <x v="2"/>
  </r>
  <r>
    <x v="0"/>
    <x v="0"/>
    <x v="5"/>
    <x v="5"/>
    <x v="8"/>
    <s v="Combo TopUp: 14.95 Talktime and 300 MB data"/>
    <e v="#VALUE!"/>
    <n v="0.42"/>
    <s v="300 MB"/>
    <x v="7"/>
  </r>
  <r>
    <x v="0"/>
    <x v="0"/>
    <x v="5"/>
    <x v="5"/>
    <x v="9"/>
    <s v="Big Combo Pack (6 GB / Day) validity: 3 Days"/>
    <s v="ig Combo Pack (6 GB / Day"/>
    <n v="0.17"/>
    <s v="(6 GB"/>
    <x v="8"/>
  </r>
  <r>
    <x v="0"/>
    <x v="0"/>
    <x v="6"/>
    <x v="6"/>
    <x v="7"/>
    <s v="Daily Saviour (1 GB / Day) validity: 1 Day"/>
    <s v="aily Saviour (1 GB / Day"/>
    <n v="0.51"/>
    <s v="(1 GB"/>
    <x v="2"/>
  </r>
  <r>
    <x v="0"/>
    <x v="0"/>
    <x v="6"/>
    <x v="6"/>
    <x v="8"/>
    <s v="Combo TopUp: 14.95 Talktime and 300 MB data"/>
    <e v="#VALUE!"/>
    <n v="0.28999999999999998"/>
    <s v="300 MB"/>
    <x v="7"/>
  </r>
  <r>
    <x v="0"/>
    <x v="0"/>
    <x v="6"/>
    <x v="6"/>
    <x v="9"/>
    <s v="Big Combo Pack (6 GB / Day) validity: 3 Days"/>
    <s v="ig Combo Pack (6 GB / Day"/>
    <n v="7.0000000000000007E-2"/>
    <s v="(6 GB"/>
    <x v="8"/>
  </r>
  <r>
    <x v="0"/>
    <x v="0"/>
    <x v="7"/>
    <x v="7"/>
    <x v="7"/>
    <s v="Daily Saviour (1 GB / Day) validity: 1 Day"/>
    <s v="aily Saviour (1 GB / Day"/>
    <n v="0.62"/>
    <s v="(1 GB"/>
    <x v="2"/>
  </r>
  <r>
    <x v="0"/>
    <x v="0"/>
    <x v="7"/>
    <x v="7"/>
    <x v="8"/>
    <s v="Combo TopUp: 14.95 Talktime and 300 MB data"/>
    <e v="#VALUE!"/>
    <n v="0.34"/>
    <s v="300 MB"/>
    <x v="7"/>
  </r>
  <r>
    <x v="0"/>
    <x v="0"/>
    <x v="7"/>
    <x v="7"/>
    <x v="9"/>
    <s v="Big Combo Pack (6 GB / Day) validity: 3 Days"/>
    <s v="ig Combo Pack (6 GB / Day"/>
    <n v="0.21"/>
    <s v="(6 GB"/>
    <x v="8"/>
  </r>
  <r>
    <x v="0"/>
    <x v="0"/>
    <x v="8"/>
    <x v="8"/>
    <x v="7"/>
    <s v="Daily Saviour (1 GB / Day) validity: 1 Day"/>
    <s v="aily Saviour (1 GB / Day"/>
    <n v="0.68"/>
    <s v="(1 GB"/>
    <x v="2"/>
  </r>
  <r>
    <x v="0"/>
    <x v="0"/>
    <x v="8"/>
    <x v="8"/>
    <x v="8"/>
    <s v="Combo TopUp: 14.95 Talktime and 300 MB data"/>
    <e v="#VALUE!"/>
    <n v="0.34"/>
    <s v="300 MB"/>
    <x v="7"/>
  </r>
  <r>
    <x v="0"/>
    <x v="0"/>
    <x v="8"/>
    <x v="8"/>
    <x v="9"/>
    <s v="Big Combo Pack (6 GB / Day) validity: 3 Days"/>
    <s v="ig Combo Pack (6 GB / Day"/>
    <n v="0.14000000000000001"/>
    <s v="(6 GB"/>
    <x v="8"/>
  </r>
  <r>
    <x v="0"/>
    <x v="0"/>
    <x v="9"/>
    <x v="9"/>
    <x v="7"/>
    <s v="Daily Saviour (1 GB / Day) validity: 1 Day"/>
    <s v="aily Saviour (1 GB / Day"/>
    <n v="0.38"/>
    <s v="(1 GB"/>
    <x v="2"/>
  </r>
  <r>
    <x v="0"/>
    <x v="0"/>
    <x v="9"/>
    <x v="9"/>
    <x v="8"/>
    <s v="Combo TopUp: 14.95 Talktime and 300 MB data"/>
    <e v="#VALUE!"/>
    <n v="0.25"/>
    <s v="300 MB"/>
    <x v="7"/>
  </r>
  <r>
    <x v="0"/>
    <x v="0"/>
    <x v="9"/>
    <x v="9"/>
    <x v="9"/>
    <s v="Big Combo Pack (6 GB / Day) validity: 3 Days"/>
    <s v="ig Combo Pack (6 GB / Day"/>
    <n v="0.13"/>
    <s v="(6 GB"/>
    <x v="8"/>
  </r>
  <r>
    <x v="0"/>
    <x v="0"/>
    <x v="10"/>
    <x v="10"/>
    <x v="7"/>
    <s v="Daily Saviour (1 GB / Day) validity: 1 Day"/>
    <s v="aily Saviour (1 GB / Day"/>
    <n v="0.53"/>
    <s v="(1 GB"/>
    <x v="2"/>
  </r>
  <r>
    <x v="0"/>
    <x v="0"/>
    <x v="10"/>
    <x v="10"/>
    <x v="8"/>
    <s v="Combo TopUp: 14.95 Talktime and 300 MB data"/>
    <e v="#VALUE!"/>
    <n v="0.21"/>
    <s v="300 MB"/>
    <x v="7"/>
  </r>
  <r>
    <x v="0"/>
    <x v="0"/>
    <x v="10"/>
    <x v="10"/>
    <x v="9"/>
    <s v="Big Combo Pack (6 GB / Day) validity: 3 Days"/>
    <s v="ig Combo Pack (6 GB / Day"/>
    <n v="0.11"/>
    <s v="(6 GB"/>
    <x v="8"/>
  </r>
  <r>
    <x v="0"/>
    <x v="0"/>
    <x v="11"/>
    <x v="11"/>
    <x v="7"/>
    <s v="Daily Saviour (1 GB / Day) validity: 1 Day"/>
    <s v="aily Saviour (1 GB / Day"/>
    <n v="0.15"/>
    <s v="(1 GB"/>
    <x v="2"/>
  </r>
  <r>
    <x v="0"/>
    <x v="0"/>
    <x v="11"/>
    <x v="11"/>
    <x v="8"/>
    <s v="Combo TopUp: 14.95 Talktime and 300 MB data"/>
    <e v="#VALUE!"/>
    <n v="0.09"/>
    <s v="300 MB"/>
    <x v="7"/>
  </r>
  <r>
    <x v="0"/>
    <x v="0"/>
    <x v="11"/>
    <x v="11"/>
    <x v="9"/>
    <s v="Big Combo Pack (6 GB / Day) validity: 3 Days"/>
    <s v="ig Combo Pack (6 GB / Day"/>
    <n v="0.04"/>
    <s v="(6 GB"/>
    <x v="8"/>
  </r>
  <r>
    <x v="0"/>
    <x v="0"/>
    <x v="12"/>
    <x v="12"/>
    <x v="7"/>
    <s v="Daily Saviour (1 GB / Day) validity: 1 Day"/>
    <s v="aily Saviour (1 GB / Day"/>
    <n v="0.14000000000000001"/>
    <s v="(1 GB"/>
    <x v="2"/>
  </r>
  <r>
    <x v="0"/>
    <x v="0"/>
    <x v="12"/>
    <x v="12"/>
    <x v="8"/>
    <s v="Combo TopUp: 14.95 Talktime and 300 MB data"/>
    <e v="#VALUE!"/>
    <n v="0.06"/>
    <s v="300 MB"/>
    <x v="7"/>
  </r>
  <r>
    <x v="0"/>
    <x v="0"/>
    <x v="12"/>
    <x v="12"/>
    <x v="9"/>
    <s v="Big Combo Pack (6 GB / Day) validity: 3 Days"/>
    <s v="ig Combo Pack (6 GB / Day"/>
    <n v="0.06"/>
    <s v="(6 GB"/>
    <x v="8"/>
  </r>
  <r>
    <x v="0"/>
    <x v="0"/>
    <x v="13"/>
    <x v="13"/>
    <x v="7"/>
    <s v="Daily Saviour (1 GB / Day) validity: 1 Day"/>
    <s v="aily Saviour (1 GB / Day"/>
    <n v="0.14000000000000001"/>
    <s v="(1 GB"/>
    <x v="2"/>
  </r>
  <r>
    <x v="0"/>
    <x v="0"/>
    <x v="13"/>
    <x v="13"/>
    <x v="8"/>
    <s v="Combo TopUp: 14.95 Talktime and 300 MB data"/>
    <e v="#VALUE!"/>
    <n v="0.06"/>
    <s v="300 MB"/>
    <x v="7"/>
  </r>
  <r>
    <x v="0"/>
    <x v="0"/>
    <x v="13"/>
    <x v="13"/>
    <x v="9"/>
    <s v="Big Combo Pack (6 GB / Day) validity: 3 Days"/>
    <s v="ig Combo Pack (6 GB / Day"/>
    <n v="0.06"/>
    <s v="(6 GB"/>
    <x v="8"/>
  </r>
  <r>
    <x v="0"/>
    <x v="0"/>
    <x v="14"/>
    <x v="14"/>
    <x v="7"/>
    <s v="Daily Saviour (1 GB / Day) validity: 1 Day"/>
    <s v="aily Saviour (1 GB / Day"/>
    <n v="0.09"/>
    <s v="(1 GB"/>
    <x v="2"/>
  </r>
  <r>
    <x v="0"/>
    <x v="0"/>
    <x v="14"/>
    <x v="14"/>
    <x v="8"/>
    <s v="Combo TopUp: 14.95 Talktime and 300 MB data"/>
    <e v="#VALUE!"/>
    <n v="0.05"/>
    <s v="300 MB"/>
    <x v="7"/>
  </r>
  <r>
    <x v="0"/>
    <x v="0"/>
    <x v="14"/>
    <x v="14"/>
    <x v="9"/>
    <s v="Big Combo Pack (6 GB / Day) validity: 3 Days"/>
    <s v="ig Combo Pack (6 GB / Day"/>
    <n v="0.04"/>
    <s v="(6 GB"/>
    <x v="8"/>
  </r>
  <r>
    <x v="1"/>
    <x v="0"/>
    <x v="0"/>
    <x v="0"/>
    <x v="7"/>
    <s v="Daily Saviour (1 GB / Day) validity: 1 Day"/>
    <s v="aily Saviour (1 GB / Day"/>
    <n v="1.61"/>
    <s v="(1 GB"/>
    <x v="2"/>
  </r>
  <r>
    <x v="1"/>
    <x v="0"/>
    <x v="0"/>
    <x v="0"/>
    <x v="8"/>
    <s v="Combo TopUp: 14.95 Talktime and 300 MB data"/>
    <e v="#VALUE!"/>
    <n v="1.01"/>
    <s v="300 MB"/>
    <x v="7"/>
  </r>
  <r>
    <x v="1"/>
    <x v="0"/>
    <x v="0"/>
    <x v="0"/>
    <x v="9"/>
    <s v="Big Combo Pack (6 GB / Day) validity: 3 Days"/>
    <s v="ig Combo Pack (6 GB / Day"/>
    <n v="0.4"/>
    <s v="(6 GB"/>
    <x v="8"/>
  </r>
  <r>
    <x v="1"/>
    <x v="0"/>
    <x v="1"/>
    <x v="1"/>
    <x v="7"/>
    <s v="Daily Saviour (1 GB / Day) validity: 1 Day"/>
    <s v="aily Saviour (1 GB / Day"/>
    <n v="1.32"/>
    <s v="(1 GB"/>
    <x v="2"/>
  </r>
  <r>
    <x v="1"/>
    <x v="0"/>
    <x v="1"/>
    <x v="1"/>
    <x v="8"/>
    <s v="Combo TopUp: 14.95 Talktime and 300 MB data"/>
    <e v="#VALUE!"/>
    <n v="0.49"/>
    <s v="300 MB"/>
    <x v="7"/>
  </r>
  <r>
    <x v="1"/>
    <x v="0"/>
    <x v="1"/>
    <x v="1"/>
    <x v="9"/>
    <s v="Big Combo Pack (6 GB / Day) validity: 3 Days"/>
    <s v="ig Combo Pack (6 GB / Day"/>
    <n v="0.33"/>
    <s v="(6 GB"/>
    <x v="8"/>
  </r>
  <r>
    <x v="1"/>
    <x v="0"/>
    <x v="2"/>
    <x v="2"/>
    <x v="7"/>
    <s v="Daily Saviour (1 GB / Day) validity: 1 Day"/>
    <s v="aily Saviour (1 GB / Day"/>
    <n v="1.23"/>
    <s v="(1 GB"/>
    <x v="2"/>
  </r>
  <r>
    <x v="1"/>
    <x v="0"/>
    <x v="2"/>
    <x v="2"/>
    <x v="8"/>
    <s v="Combo TopUp: 14.95 Talktime and 300 MB data"/>
    <e v="#VALUE!"/>
    <n v="0.61"/>
    <s v="300 MB"/>
    <x v="7"/>
  </r>
  <r>
    <x v="1"/>
    <x v="0"/>
    <x v="2"/>
    <x v="2"/>
    <x v="9"/>
    <s v="Big Combo Pack (6 GB / Day) validity: 3 Days"/>
    <s v="ig Combo Pack (6 GB / Day"/>
    <n v="0.46"/>
    <s v="(6 GB"/>
    <x v="8"/>
  </r>
  <r>
    <x v="1"/>
    <x v="0"/>
    <x v="3"/>
    <x v="3"/>
    <x v="7"/>
    <s v="Daily Saviour (1 GB / Day) validity: 1 Day"/>
    <s v="aily Saviour (1 GB / Day"/>
    <n v="1.76"/>
    <s v="(1 GB"/>
    <x v="2"/>
  </r>
  <r>
    <x v="1"/>
    <x v="0"/>
    <x v="3"/>
    <x v="3"/>
    <x v="8"/>
    <s v="Combo TopUp: 14.95 Talktime and 300 MB data"/>
    <e v="#VALUE!"/>
    <n v="0.71"/>
    <s v="300 MB"/>
    <x v="7"/>
  </r>
  <r>
    <x v="1"/>
    <x v="0"/>
    <x v="3"/>
    <x v="3"/>
    <x v="9"/>
    <s v="Big Combo Pack (6 GB / Day) validity: 3 Days"/>
    <s v="ig Combo Pack (6 GB / Day"/>
    <n v="0.53"/>
    <s v="(6 GB"/>
    <x v="8"/>
  </r>
  <r>
    <x v="1"/>
    <x v="0"/>
    <x v="4"/>
    <x v="4"/>
    <x v="7"/>
    <s v="Daily Saviour (1 GB / Day) validity: 1 Day"/>
    <s v="aily Saviour (1 GB / Day"/>
    <n v="1.7"/>
    <s v="(1 GB"/>
    <x v="2"/>
  </r>
  <r>
    <x v="1"/>
    <x v="0"/>
    <x v="4"/>
    <x v="4"/>
    <x v="8"/>
    <s v="Combo TopUp: 14.95 Talktime and 300 MB data"/>
    <e v="#VALUE!"/>
    <n v="0.85"/>
    <s v="300 MB"/>
    <x v="7"/>
  </r>
  <r>
    <x v="1"/>
    <x v="0"/>
    <x v="4"/>
    <x v="4"/>
    <x v="9"/>
    <s v="Big Combo Pack (6 GB / Day) validity: 3 Days"/>
    <s v="ig Combo Pack (6 GB / Day"/>
    <n v="0.64"/>
    <s v="(6 GB"/>
    <x v="8"/>
  </r>
  <r>
    <x v="1"/>
    <x v="0"/>
    <x v="5"/>
    <x v="5"/>
    <x v="7"/>
    <s v="Daily Saviour (1 GB / Day) validity: 1 Day"/>
    <s v="aily Saviour (1 GB / Day"/>
    <n v="0.81"/>
    <s v="(1 GB"/>
    <x v="2"/>
  </r>
  <r>
    <x v="1"/>
    <x v="0"/>
    <x v="5"/>
    <x v="5"/>
    <x v="8"/>
    <s v="Combo TopUp: 14.95 Talktime and 300 MB data"/>
    <e v="#VALUE!"/>
    <n v="0.35"/>
    <s v="300 MB"/>
    <x v="7"/>
  </r>
  <r>
    <x v="1"/>
    <x v="0"/>
    <x v="5"/>
    <x v="5"/>
    <x v="9"/>
    <s v="Big Combo Pack (6 GB / Day) validity: 3 Days"/>
    <s v="ig Combo Pack (6 GB / Day"/>
    <n v="0.35"/>
    <s v="(6 GB"/>
    <x v="8"/>
  </r>
  <r>
    <x v="1"/>
    <x v="0"/>
    <x v="6"/>
    <x v="6"/>
    <x v="7"/>
    <s v="Daily Saviour (1 GB / Day) validity: 1 Day"/>
    <s v="aily Saviour (1 GB / Day"/>
    <n v="0.89"/>
    <s v="(1 GB"/>
    <x v="2"/>
  </r>
  <r>
    <x v="1"/>
    <x v="0"/>
    <x v="6"/>
    <x v="6"/>
    <x v="8"/>
    <s v="Combo TopUp: 14.95 Talktime and 300 MB data"/>
    <e v="#VALUE!"/>
    <n v="0.39"/>
    <s v="300 MB"/>
    <x v="7"/>
  </r>
  <r>
    <x v="1"/>
    <x v="0"/>
    <x v="6"/>
    <x v="6"/>
    <x v="9"/>
    <s v="Big Combo Pack (6 GB / Day) validity: 3 Days"/>
    <s v="ig Combo Pack (6 GB / Day"/>
    <n v="0.39"/>
    <s v="(6 GB"/>
    <x v="8"/>
  </r>
  <r>
    <x v="1"/>
    <x v="0"/>
    <x v="7"/>
    <x v="7"/>
    <x v="7"/>
    <s v="Daily Saviour (1 GB / Day) validity: 1 Day"/>
    <s v="aily Saviour (1 GB / Day"/>
    <n v="0.6"/>
    <s v="(1 GB"/>
    <x v="2"/>
  </r>
  <r>
    <x v="1"/>
    <x v="0"/>
    <x v="7"/>
    <x v="7"/>
    <x v="8"/>
    <s v="Combo TopUp: 14.95 Talktime and 300 MB data"/>
    <e v="#VALUE!"/>
    <n v="0.3"/>
    <s v="300 MB"/>
    <x v="7"/>
  </r>
  <r>
    <x v="1"/>
    <x v="0"/>
    <x v="7"/>
    <x v="7"/>
    <x v="9"/>
    <s v="Big Combo Pack (6 GB / Day) validity: 3 Days"/>
    <s v="ig Combo Pack (6 GB / Day"/>
    <n v="0.06"/>
    <s v="(6 GB"/>
    <x v="8"/>
  </r>
  <r>
    <x v="1"/>
    <x v="0"/>
    <x v="8"/>
    <x v="8"/>
    <x v="7"/>
    <s v="Daily Saviour (1 GB / Day) validity: 1 Day"/>
    <s v="aily Saviour (1 GB / Day"/>
    <n v="0.3"/>
    <s v="(1 GB"/>
    <x v="2"/>
  </r>
  <r>
    <x v="1"/>
    <x v="0"/>
    <x v="8"/>
    <x v="8"/>
    <x v="8"/>
    <s v="Combo TopUp: 14.95 Talktime and 300 MB data"/>
    <e v="#VALUE!"/>
    <n v="0.22"/>
    <s v="300 MB"/>
    <x v="7"/>
  </r>
  <r>
    <x v="1"/>
    <x v="0"/>
    <x v="8"/>
    <x v="8"/>
    <x v="9"/>
    <s v="Big Combo Pack (6 GB / Day) validity: 3 Days"/>
    <s v="ig Combo Pack (6 GB / Day"/>
    <n v="0.04"/>
    <s v="(6 GB"/>
    <x v="8"/>
  </r>
  <r>
    <x v="1"/>
    <x v="0"/>
    <x v="9"/>
    <x v="9"/>
    <x v="7"/>
    <s v="Daily Saviour (1 GB / Day) validity: 1 Day"/>
    <s v="aily Saviour (1 GB / Day"/>
    <n v="0.65"/>
    <s v="(1 GB"/>
    <x v="2"/>
  </r>
  <r>
    <x v="1"/>
    <x v="0"/>
    <x v="9"/>
    <x v="9"/>
    <x v="8"/>
    <s v="Combo TopUp: 14.95 Talktime and 300 MB data"/>
    <e v="#VALUE!"/>
    <n v="0.37"/>
    <s v="300 MB"/>
    <x v="7"/>
  </r>
  <r>
    <x v="1"/>
    <x v="0"/>
    <x v="9"/>
    <x v="9"/>
    <x v="9"/>
    <s v="Big Combo Pack (6 GB / Day) validity: 3 Days"/>
    <s v="ig Combo Pack (6 GB / Day"/>
    <n v="0.09"/>
    <s v="(6 GB"/>
    <x v="8"/>
  </r>
  <r>
    <x v="1"/>
    <x v="0"/>
    <x v="10"/>
    <x v="10"/>
    <x v="7"/>
    <s v="Daily Saviour (1 GB / Day) validity: 1 Day"/>
    <s v="aily Saviour (1 GB / Day"/>
    <n v="0.34"/>
    <s v="(1 GB"/>
    <x v="2"/>
  </r>
  <r>
    <x v="1"/>
    <x v="0"/>
    <x v="10"/>
    <x v="10"/>
    <x v="8"/>
    <s v="Combo TopUp: 14.95 Talktime and 300 MB data"/>
    <e v="#VALUE!"/>
    <n v="0.15"/>
    <s v="300 MB"/>
    <x v="7"/>
  </r>
  <r>
    <x v="1"/>
    <x v="0"/>
    <x v="10"/>
    <x v="10"/>
    <x v="9"/>
    <s v="Big Combo Pack (6 GB / Day) validity: 3 Days"/>
    <s v="ig Combo Pack (6 GB / Day"/>
    <n v="0.04"/>
    <s v="(6 GB"/>
    <x v="8"/>
  </r>
  <r>
    <x v="1"/>
    <x v="0"/>
    <x v="11"/>
    <x v="11"/>
    <x v="7"/>
    <s v="Daily Saviour (1 GB / Day) validity: 1 Day"/>
    <s v="aily Saviour (1 GB / Day"/>
    <n v="0.33"/>
    <s v="(1 GB"/>
    <x v="2"/>
  </r>
  <r>
    <x v="1"/>
    <x v="0"/>
    <x v="11"/>
    <x v="11"/>
    <x v="8"/>
    <s v="Combo TopUp: 14.95 Talktime and 300 MB data"/>
    <e v="#VALUE!"/>
    <n v="0.18"/>
    <s v="300 MB"/>
    <x v="7"/>
  </r>
  <r>
    <x v="1"/>
    <x v="0"/>
    <x v="11"/>
    <x v="11"/>
    <x v="9"/>
    <s v="Big Combo Pack (6 GB / Day) validity: 3 Days"/>
    <s v="ig Combo Pack (6 GB / Day"/>
    <n v="0.15"/>
    <s v="(6 GB"/>
    <x v="8"/>
  </r>
  <r>
    <x v="1"/>
    <x v="0"/>
    <x v="12"/>
    <x v="12"/>
    <x v="7"/>
    <s v="Daily Saviour (1 GB / Day) validity: 1 Day"/>
    <s v="aily Saviour (1 GB / Day"/>
    <n v="0.18"/>
    <s v="(1 GB"/>
    <x v="2"/>
  </r>
  <r>
    <x v="1"/>
    <x v="0"/>
    <x v="12"/>
    <x v="12"/>
    <x v="8"/>
    <s v="Combo TopUp: 14.95 Talktime and 300 MB data"/>
    <e v="#VALUE!"/>
    <n v="0.09"/>
    <s v="300 MB"/>
    <x v="7"/>
  </r>
  <r>
    <x v="1"/>
    <x v="0"/>
    <x v="12"/>
    <x v="12"/>
    <x v="9"/>
    <s v="Big Combo Pack (6 GB / Day) validity: 3 Days"/>
    <s v="ig Combo Pack (6 GB / Day"/>
    <n v="0.04"/>
    <s v="(6 GB"/>
    <x v="8"/>
  </r>
  <r>
    <x v="1"/>
    <x v="0"/>
    <x v="13"/>
    <x v="13"/>
    <x v="7"/>
    <s v="Daily Saviour (1 GB / Day) validity: 1 Day"/>
    <s v="aily Saviour (1 GB / Day"/>
    <n v="0.18"/>
    <s v="(1 GB"/>
    <x v="2"/>
  </r>
  <r>
    <x v="1"/>
    <x v="0"/>
    <x v="13"/>
    <x v="13"/>
    <x v="8"/>
    <s v="Combo TopUp: 14.95 Talktime and 300 MB data"/>
    <e v="#VALUE!"/>
    <n v="0.16"/>
    <s v="300 MB"/>
    <x v="7"/>
  </r>
  <r>
    <x v="1"/>
    <x v="0"/>
    <x v="13"/>
    <x v="13"/>
    <x v="9"/>
    <s v="Big Combo Pack (6 GB / Day) validity: 3 Days"/>
    <s v="ig Combo Pack (6 GB / Day"/>
    <n v="0.08"/>
    <s v="(6 GB"/>
    <x v="8"/>
  </r>
  <r>
    <x v="1"/>
    <x v="0"/>
    <x v="14"/>
    <x v="14"/>
    <x v="7"/>
    <s v="Daily Saviour (1 GB / Day) validity: 1 Day"/>
    <s v="aily Saviour (1 GB / Day"/>
    <n v="0.11"/>
    <s v="(1 GB"/>
    <x v="2"/>
  </r>
  <r>
    <x v="1"/>
    <x v="0"/>
    <x v="14"/>
    <x v="14"/>
    <x v="8"/>
    <s v="Combo TopUp: 14.95 Talktime and 300 MB data"/>
    <e v="#VALUE!"/>
    <n v="0.06"/>
    <s v="300 MB"/>
    <x v="7"/>
  </r>
  <r>
    <x v="1"/>
    <x v="0"/>
    <x v="14"/>
    <x v="14"/>
    <x v="9"/>
    <s v="Big Combo Pack (6 GB / Day) validity: 3 Days"/>
    <s v="ig Combo Pack (6 GB / Day"/>
    <n v="0.06"/>
    <s v="(6 GB"/>
    <x v="8"/>
  </r>
  <r>
    <x v="2"/>
    <x v="0"/>
    <x v="0"/>
    <x v="0"/>
    <x v="7"/>
    <s v="Daily Saviour (1 GB / Day) validity: 1 Day"/>
    <s v="aily Saviour (1 GB / Day"/>
    <n v="1.28"/>
    <s v="(1 GB"/>
    <x v="2"/>
  </r>
  <r>
    <x v="2"/>
    <x v="0"/>
    <x v="0"/>
    <x v="0"/>
    <x v="8"/>
    <s v="Combo TopUp: 14.95 Talktime and 300 MB data"/>
    <e v="#VALUE!"/>
    <n v="0.55000000000000004"/>
    <s v="300 MB"/>
    <x v="7"/>
  </r>
  <r>
    <x v="2"/>
    <x v="0"/>
    <x v="0"/>
    <x v="0"/>
    <x v="9"/>
    <s v="Big Combo Pack (6 GB / Day) validity: 3 Days"/>
    <s v="ig Combo Pack (6 GB / Day"/>
    <n v="0.37"/>
    <s v="(6 GB"/>
    <x v="8"/>
  </r>
  <r>
    <x v="2"/>
    <x v="0"/>
    <x v="1"/>
    <x v="1"/>
    <x v="7"/>
    <s v="Daily Saviour (1 GB / Day) validity: 1 Day"/>
    <s v="aily Saviour (1 GB / Day"/>
    <n v="1.46"/>
    <s v="(1 GB"/>
    <x v="2"/>
  </r>
  <r>
    <x v="2"/>
    <x v="0"/>
    <x v="1"/>
    <x v="1"/>
    <x v="8"/>
    <s v="Combo TopUp: 14.95 Talktime and 300 MB data"/>
    <e v="#VALUE!"/>
    <n v="0.81"/>
    <s v="300 MB"/>
    <x v="7"/>
  </r>
  <r>
    <x v="2"/>
    <x v="0"/>
    <x v="1"/>
    <x v="1"/>
    <x v="9"/>
    <s v="Big Combo Pack (6 GB / Day) validity: 3 Days"/>
    <s v="ig Combo Pack (6 GB / Day"/>
    <n v="0.32"/>
    <s v="(6 GB"/>
    <x v="8"/>
  </r>
  <r>
    <x v="2"/>
    <x v="0"/>
    <x v="2"/>
    <x v="2"/>
    <x v="7"/>
    <s v="Daily Saviour (1 GB / Day) validity: 1 Day"/>
    <s v="aily Saviour (1 GB / Day"/>
    <n v="1.77"/>
    <s v="(1 GB"/>
    <x v="2"/>
  </r>
  <r>
    <x v="2"/>
    <x v="0"/>
    <x v="2"/>
    <x v="2"/>
    <x v="8"/>
    <s v="Combo TopUp: 14.95 Talktime and 300 MB data"/>
    <e v="#VALUE!"/>
    <n v="0.89"/>
    <s v="300 MB"/>
    <x v="7"/>
  </r>
  <r>
    <x v="2"/>
    <x v="0"/>
    <x v="2"/>
    <x v="2"/>
    <x v="9"/>
    <s v="Big Combo Pack (6 GB / Day) validity: 3 Days"/>
    <s v="ig Combo Pack (6 GB / Day"/>
    <n v="0.67"/>
    <s v="(6 GB"/>
    <x v="8"/>
  </r>
  <r>
    <x v="2"/>
    <x v="0"/>
    <x v="3"/>
    <x v="3"/>
    <x v="7"/>
    <s v="Daily Saviour (1 GB / Day) validity: 1 Day"/>
    <s v="aily Saviour (1 GB / Day"/>
    <n v="1.24"/>
    <s v="(1 GB"/>
    <x v="2"/>
  </r>
  <r>
    <x v="2"/>
    <x v="0"/>
    <x v="3"/>
    <x v="3"/>
    <x v="8"/>
    <s v="Combo TopUp: 14.95 Talktime and 300 MB data"/>
    <e v="#VALUE!"/>
    <n v="0.62"/>
    <s v="300 MB"/>
    <x v="7"/>
  </r>
  <r>
    <x v="2"/>
    <x v="0"/>
    <x v="3"/>
    <x v="3"/>
    <x v="9"/>
    <s v="Big Combo Pack (6 GB / Day) validity: 3 Days"/>
    <s v="ig Combo Pack (6 GB / Day"/>
    <n v="0.31"/>
    <s v="(6 GB"/>
    <x v="8"/>
  </r>
  <r>
    <x v="2"/>
    <x v="0"/>
    <x v="4"/>
    <x v="4"/>
    <x v="7"/>
    <s v="Daily Saviour (1 GB / Day) validity: 1 Day"/>
    <s v="aily Saviour (1 GB / Day"/>
    <n v="0.74"/>
    <s v="(1 GB"/>
    <x v="2"/>
  </r>
  <r>
    <x v="2"/>
    <x v="0"/>
    <x v="4"/>
    <x v="4"/>
    <x v="8"/>
    <s v="Combo TopUp: 14.95 Talktime and 300 MB data"/>
    <e v="#VALUE!"/>
    <n v="0.37"/>
    <s v="300 MB"/>
    <x v="7"/>
  </r>
  <r>
    <x v="2"/>
    <x v="0"/>
    <x v="4"/>
    <x v="4"/>
    <x v="9"/>
    <s v="Big Combo Pack (6 GB / Day) validity: 3 Days"/>
    <s v="ig Combo Pack (6 GB / Day"/>
    <n v="0.37"/>
    <s v="(6 GB"/>
    <x v="8"/>
  </r>
  <r>
    <x v="2"/>
    <x v="0"/>
    <x v="5"/>
    <x v="5"/>
    <x v="7"/>
    <s v="Daily Saviour (1 GB / Day) validity: 1 Day"/>
    <s v="aily Saviour (1 GB / Day"/>
    <n v="0.87"/>
    <s v="(1 GB"/>
    <x v="2"/>
  </r>
  <r>
    <x v="2"/>
    <x v="0"/>
    <x v="5"/>
    <x v="5"/>
    <x v="8"/>
    <s v="Combo TopUp: 14.95 Talktime and 300 MB data"/>
    <e v="#VALUE!"/>
    <n v="0.48"/>
    <s v="300 MB"/>
    <x v="7"/>
  </r>
  <r>
    <x v="2"/>
    <x v="0"/>
    <x v="5"/>
    <x v="5"/>
    <x v="9"/>
    <s v="Big Combo Pack (6 GB / Day) validity: 3 Days"/>
    <s v="ig Combo Pack (6 GB / Day"/>
    <n v="0.28999999999999998"/>
    <s v="(6 GB"/>
    <x v="8"/>
  </r>
  <r>
    <x v="2"/>
    <x v="0"/>
    <x v="6"/>
    <x v="6"/>
    <x v="7"/>
    <s v="Daily Saviour (1 GB / Day) validity: 1 Day"/>
    <s v="aily Saviour (1 GB / Day"/>
    <n v="0.88"/>
    <s v="(1 GB"/>
    <x v="2"/>
  </r>
  <r>
    <x v="2"/>
    <x v="0"/>
    <x v="6"/>
    <x v="6"/>
    <x v="8"/>
    <s v="Combo TopUp: 14.95 Talktime and 300 MB data"/>
    <e v="#VALUE!"/>
    <n v="0.44"/>
    <s v="300 MB"/>
    <x v="7"/>
  </r>
  <r>
    <x v="2"/>
    <x v="0"/>
    <x v="6"/>
    <x v="6"/>
    <x v="9"/>
    <s v="Big Combo Pack (6 GB / Day) validity: 3 Days"/>
    <s v="ig Combo Pack (6 GB / Day"/>
    <n v="0.11"/>
    <s v="(6 GB"/>
    <x v="8"/>
  </r>
  <r>
    <x v="2"/>
    <x v="0"/>
    <x v="7"/>
    <x v="7"/>
    <x v="7"/>
    <s v="Daily Saviour (1 GB / Day) validity: 1 Day"/>
    <s v="aily Saviour (1 GB / Day"/>
    <n v="0.77"/>
    <s v="(1 GB"/>
    <x v="2"/>
  </r>
  <r>
    <x v="2"/>
    <x v="0"/>
    <x v="7"/>
    <x v="7"/>
    <x v="8"/>
    <s v="Combo TopUp: 14.95 Talktime and 300 MB data"/>
    <e v="#VALUE!"/>
    <n v="0.39"/>
    <s v="300 MB"/>
    <x v="7"/>
  </r>
  <r>
    <x v="2"/>
    <x v="0"/>
    <x v="7"/>
    <x v="7"/>
    <x v="9"/>
    <s v="Big Combo Pack (6 GB / Day) validity: 3 Days"/>
    <s v="ig Combo Pack (6 GB / Day"/>
    <n v="0.39"/>
    <s v="(6 GB"/>
    <x v="8"/>
  </r>
  <r>
    <x v="2"/>
    <x v="0"/>
    <x v="8"/>
    <x v="8"/>
    <x v="7"/>
    <s v="Daily Saviour (1 GB / Day) validity: 1 Day"/>
    <s v="aily Saviour (1 GB / Day"/>
    <n v="0.37"/>
    <s v="(1 GB"/>
    <x v="2"/>
  </r>
  <r>
    <x v="2"/>
    <x v="0"/>
    <x v="8"/>
    <x v="8"/>
    <x v="8"/>
    <s v="Combo TopUp: 14.95 Talktime and 300 MB data"/>
    <e v="#VALUE!"/>
    <n v="0.26"/>
    <s v="300 MB"/>
    <x v="7"/>
  </r>
  <r>
    <x v="2"/>
    <x v="0"/>
    <x v="8"/>
    <x v="8"/>
    <x v="9"/>
    <s v="Big Combo Pack (6 GB / Day) validity: 3 Days"/>
    <s v="ig Combo Pack (6 GB / Day"/>
    <n v="0.05"/>
    <s v="(6 GB"/>
    <x v="8"/>
  </r>
  <r>
    <x v="2"/>
    <x v="0"/>
    <x v="9"/>
    <x v="9"/>
    <x v="7"/>
    <s v="Daily Saviour (1 GB / Day) validity: 1 Day"/>
    <s v="aily Saviour (1 GB / Day"/>
    <n v="0.43"/>
    <s v="(1 GB"/>
    <x v="2"/>
  </r>
  <r>
    <x v="2"/>
    <x v="0"/>
    <x v="9"/>
    <x v="9"/>
    <x v="8"/>
    <s v="Combo TopUp: 14.95 Talktime and 300 MB data"/>
    <e v="#VALUE!"/>
    <n v="0.24"/>
    <s v="300 MB"/>
    <x v="7"/>
  </r>
  <r>
    <x v="2"/>
    <x v="0"/>
    <x v="9"/>
    <x v="9"/>
    <x v="9"/>
    <s v="Big Combo Pack (6 GB / Day) validity: 3 Days"/>
    <s v="ig Combo Pack (6 GB / Day"/>
    <n v="0.09"/>
    <s v="(6 GB"/>
    <x v="8"/>
  </r>
  <r>
    <x v="2"/>
    <x v="0"/>
    <x v="10"/>
    <x v="10"/>
    <x v="7"/>
    <s v="Daily Saviour (1 GB / Day) validity: 1 Day"/>
    <s v="aily Saviour (1 GB / Day"/>
    <n v="0.28000000000000003"/>
    <s v="(1 GB"/>
    <x v="2"/>
  </r>
  <r>
    <x v="2"/>
    <x v="0"/>
    <x v="10"/>
    <x v="10"/>
    <x v="8"/>
    <s v="Combo TopUp: 14.95 Talktime and 300 MB data"/>
    <e v="#VALUE!"/>
    <n v="0.19"/>
    <s v="300 MB"/>
    <x v="7"/>
  </r>
  <r>
    <x v="2"/>
    <x v="0"/>
    <x v="10"/>
    <x v="10"/>
    <x v="9"/>
    <s v="Big Combo Pack (6 GB / Day) validity: 3 Days"/>
    <s v="ig Combo Pack (6 GB / Day"/>
    <n v="0.09"/>
    <s v="(6 GB"/>
    <x v="8"/>
  </r>
  <r>
    <x v="2"/>
    <x v="0"/>
    <x v="11"/>
    <x v="11"/>
    <x v="7"/>
    <s v="Daily Saviour (1 GB / Day) validity: 1 Day"/>
    <s v="aily Saviour (1 GB / Day"/>
    <n v="0.48"/>
    <s v="(1 GB"/>
    <x v="2"/>
  </r>
  <r>
    <x v="2"/>
    <x v="0"/>
    <x v="11"/>
    <x v="11"/>
    <x v="8"/>
    <s v="Combo TopUp: 14.95 Talktime and 300 MB data"/>
    <e v="#VALUE!"/>
    <n v="0.24"/>
    <s v="300 MB"/>
    <x v="7"/>
  </r>
  <r>
    <x v="2"/>
    <x v="0"/>
    <x v="11"/>
    <x v="11"/>
    <x v="9"/>
    <s v="Big Combo Pack (6 GB / Day) validity: 3 Days"/>
    <s v="ig Combo Pack (6 GB / Day"/>
    <n v="0.12"/>
    <s v="(6 GB"/>
    <x v="8"/>
  </r>
  <r>
    <x v="2"/>
    <x v="0"/>
    <x v="12"/>
    <x v="12"/>
    <x v="7"/>
    <s v="Daily Saviour (1 GB / Day) validity: 1 Day"/>
    <s v="aily Saviour (1 GB / Day"/>
    <n v="0.26"/>
    <s v="(1 GB"/>
    <x v="2"/>
  </r>
  <r>
    <x v="2"/>
    <x v="0"/>
    <x v="12"/>
    <x v="12"/>
    <x v="8"/>
    <s v="Combo TopUp: 14.95 Talktime and 300 MB data"/>
    <e v="#VALUE!"/>
    <n v="0.09"/>
    <s v="300 MB"/>
    <x v="7"/>
  </r>
  <r>
    <x v="2"/>
    <x v="0"/>
    <x v="12"/>
    <x v="12"/>
    <x v="9"/>
    <s v="Big Combo Pack (6 GB / Day) validity: 3 Days"/>
    <s v="ig Combo Pack (6 GB / Day"/>
    <n v="0.09"/>
    <s v="(6 GB"/>
    <x v="8"/>
  </r>
  <r>
    <x v="2"/>
    <x v="0"/>
    <x v="13"/>
    <x v="13"/>
    <x v="7"/>
    <s v="Daily Saviour (1 GB / Day) validity: 1 Day"/>
    <s v="aily Saviour (1 GB / Day"/>
    <n v="0.12"/>
    <s v="(1 GB"/>
    <x v="2"/>
  </r>
  <r>
    <x v="2"/>
    <x v="0"/>
    <x v="13"/>
    <x v="13"/>
    <x v="8"/>
    <s v="Combo TopUp: 14.95 Talktime and 300 MB data"/>
    <e v="#VALUE!"/>
    <n v="7.0000000000000007E-2"/>
    <s v="300 MB"/>
    <x v="7"/>
  </r>
  <r>
    <x v="2"/>
    <x v="0"/>
    <x v="13"/>
    <x v="13"/>
    <x v="9"/>
    <s v="Big Combo Pack (6 GB / Day) validity: 3 Days"/>
    <s v="ig Combo Pack (6 GB / Day"/>
    <n v="0.05"/>
    <s v="(6 GB"/>
    <x v="8"/>
  </r>
  <r>
    <x v="2"/>
    <x v="0"/>
    <x v="14"/>
    <x v="14"/>
    <x v="7"/>
    <s v="Daily Saviour (1 GB / Day) validity: 1 Day"/>
    <s v="aily Saviour (1 GB / Day"/>
    <n v="0.11"/>
    <s v="(1 GB"/>
    <x v="2"/>
  </r>
  <r>
    <x v="2"/>
    <x v="0"/>
    <x v="14"/>
    <x v="14"/>
    <x v="8"/>
    <s v="Combo TopUp: 14.95 Talktime and 300 MB data"/>
    <e v="#VALUE!"/>
    <n v="0.06"/>
    <s v="300 MB"/>
    <x v="7"/>
  </r>
  <r>
    <x v="2"/>
    <x v="0"/>
    <x v="14"/>
    <x v="14"/>
    <x v="9"/>
    <s v="Big Combo Pack (6 GB / Day) validity: 3 Days"/>
    <s v="ig Combo Pack (6 GB / Day"/>
    <n v="0.04"/>
    <s v="(6 GB"/>
    <x v="8"/>
  </r>
  <r>
    <x v="3"/>
    <x v="0"/>
    <x v="0"/>
    <x v="0"/>
    <x v="7"/>
    <s v="Daily Saviour (1 GB / Day) validity: 1 Day"/>
    <s v="aily Saviour (1 GB / Day"/>
    <n v="1.53"/>
    <s v="(1 GB"/>
    <x v="2"/>
  </r>
  <r>
    <x v="3"/>
    <x v="0"/>
    <x v="0"/>
    <x v="0"/>
    <x v="8"/>
    <s v="Combo TopUp: 14.95 Talktime and 300 MB data"/>
    <e v="#VALUE!"/>
    <n v="0.85"/>
    <s v="300 MB"/>
    <x v="7"/>
  </r>
  <r>
    <x v="3"/>
    <x v="0"/>
    <x v="0"/>
    <x v="0"/>
    <x v="9"/>
    <s v="Big Combo Pack (6 GB / Day) validity: 3 Days"/>
    <s v="ig Combo Pack (6 GB / Day"/>
    <n v="0.51"/>
    <s v="(6 GB"/>
    <x v="8"/>
  </r>
  <r>
    <x v="3"/>
    <x v="0"/>
    <x v="1"/>
    <x v="1"/>
    <x v="7"/>
    <s v="Daily Saviour (1 GB / Day) validity: 1 Day"/>
    <s v="aily Saviour (1 GB / Day"/>
    <n v="1.23"/>
    <s v="(1 GB"/>
    <x v="2"/>
  </r>
  <r>
    <x v="3"/>
    <x v="0"/>
    <x v="1"/>
    <x v="1"/>
    <x v="8"/>
    <s v="Combo TopUp: 14.95 Talktime and 300 MB data"/>
    <e v="#VALUE!"/>
    <n v="0.55000000000000004"/>
    <s v="300 MB"/>
    <x v="7"/>
  </r>
  <r>
    <x v="3"/>
    <x v="0"/>
    <x v="1"/>
    <x v="1"/>
    <x v="9"/>
    <s v="Big Combo Pack (6 GB / Day) validity: 3 Days"/>
    <s v="ig Combo Pack (6 GB / Day"/>
    <n v="0.41"/>
    <s v="(6 GB"/>
    <x v="8"/>
  </r>
  <r>
    <x v="3"/>
    <x v="0"/>
    <x v="2"/>
    <x v="2"/>
    <x v="7"/>
    <s v="Daily Saviour (1 GB / Day) validity: 1 Day"/>
    <s v="aily Saviour (1 GB / Day"/>
    <n v="1.31"/>
    <s v="(1 GB"/>
    <x v="2"/>
  </r>
  <r>
    <x v="3"/>
    <x v="0"/>
    <x v="2"/>
    <x v="2"/>
    <x v="8"/>
    <s v="Combo TopUp: 14.95 Talktime and 300 MB data"/>
    <e v="#VALUE!"/>
    <n v="0.57999999999999996"/>
    <s v="300 MB"/>
    <x v="7"/>
  </r>
  <r>
    <x v="3"/>
    <x v="0"/>
    <x v="2"/>
    <x v="2"/>
    <x v="9"/>
    <s v="Big Combo Pack (6 GB / Day) validity: 3 Days"/>
    <s v="ig Combo Pack (6 GB / Day"/>
    <n v="0.44"/>
    <s v="(6 GB"/>
    <x v="8"/>
  </r>
  <r>
    <x v="3"/>
    <x v="0"/>
    <x v="3"/>
    <x v="3"/>
    <x v="7"/>
    <s v="Daily Saviour (1 GB / Day) validity: 1 Day"/>
    <s v="aily Saviour (1 GB / Day"/>
    <n v="1.51"/>
    <s v="(1 GB"/>
    <x v="2"/>
  </r>
  <r>
    <x v="3"/>
    <x v="0"/>
    <x v="3"/>
    <x v="3"/>
    <x v="8"/>
    <s v="Combo TopUp: 14.95 Talktime and 300 MB data"/>
    <e v="#VALUE!"/>
    <n v="0.45"/>
    <s v="300 MB"/>
    <x v="7"/>
  </r>
  <r>
    <x v="3"/>
    <x v="0"/>
    <x v="3"/>
    <x v="3"/>
    <x v="9"/>
    <s v="Big Combo Pack (6 GB / Day) validity: 3 Days"/>
    <s v="ig Combo Pack (6 GB / Day"/>
    <n v="0.6"/>
    <s v="(6 GB"/>
    <x v="8"/>
  </r>
  <r>
    <x v="3"/>
    <x v="0"/>
    <x v="4"/>
    <x v="4"/>
    <x v="7"/>
    <s v="Daily Saviour (1 GB / Day) validity: 1 Day"/>
    <s v="aily Saviour (1 GB / Day"/>
    <n v="0.86"/>
    <s v="(1 GB"/>
    <x v="2"/>
  </r>
  <r>
    <x v="3"/>
    <x v="0"/>
    <x v="4"/>
    <x v="4"/>
    <x v="8"/>
    <s v="Combo TopUp: 14.95 Talktime and 300 MB data"/>
    <e v="#VALUE!"/>
    <n v="0.49"/>
    <s v="300 MB"/>
    <x v="7"/>
  </r>
  <r>
    <x v="3"/>
    <x v="0"/>
    <x v="4"/>
    <x v="4"/>
    <x v="9"/>
    <s v="Big Combo Pack (6 GB / Day) validity: 3 Days"/>
    <s v="ig Combo Pack (6 GB / Day"/>
    <n v="0.49"/>
    <s v="(6 GB"/>
    <x v="8"/>
  </r>
  <r>
    <x v="3"/>
    <x v="0"/>
    <x v="5"/>
    <x v="5"/>
    <x v="7"/>
    <s v="Daily Saviour (1 GB / Day) validity: 1 Day"/>
    <s v="aily Saviour (1 GB / Day"/>
    <n v="0.71"/>
    <s v="(1 GB"/>
    <x v="2"/>
  </r>
  <r>
    <x v="3"/>
    <x v="0"/>
    <x v="5"/>
    <x v="5"/>
    <x v="8"/>
    <s v="Combo TopUp: 14.95 Talktime and 300 MB data"/>
    <e v="#VALUE!"/>
    <n v="0.4"/>
    <s v="300 MB"/>
    <x v="7"/>
  </r>
  <r>
    <x v="3"/>
    <x v="0"/>
    <x v="5"/>
    <x v="5"/>
    <x v="9"/>
    <s v="Big Combo Pack (6 GB / Day) validity: 3 Days"/>
    <s v="ig Combo Pack (6 GB / Day"/>
    <n v="0.24"/>
    <s v="(6 GB"/>
    <x v="8"/>
  </r>
  <r>
    <x v="3"/>
    <x v="0"/>
    <x v="6"/>
    <x v="6"/>
    <x v="7"/>
    <s v="Daily Saviour (1 GB / Day) validity: 1 Day"/>
    <s v="aily Saviour (1 GB / Day"/>
    <n v="1.3"/>
    <s v="(1 GB"/>
    <x v="2"/>
  </r>
  <r>
    <x v="3"/>
    <x v="0"/>
    <x v="6"/>
    <x v="6"/>
    <x v="8"/>
    <s v="Combo TopUp: 14.95 Talktime and 300 MB data"/>
    <e v="#VALUE!"/>
    <n v="0.81"/>
    <s v="300 MB"/>
    <x v="7"/>
  </r>
  <r>
    <x v="3"/>
    <x v="0"/>
    <x v="6"/>
    <x v="6"/>
    <x v="9"/>
    <s v="Big Combo Pack (6 GB / Day) validity: 3 Days"/>
    <s v="ig Combo Pack (6 GB / Day"/>
    <n v="0.16"/>
    <s v="(6 GB"/>
    <x v="8"/>
  </r>
  <r>
    <x v="3"/>
    <x v="0"/>
    <x v="7"/>
    <x v="7"/>
    <x v="7"/>
    <s v="Daily Saviour (1 GB / Day) validity: 1 Day"/>
    <s v="aily Saviour (1 GB / Day"/>
    <n v="0.62"/>
    <s v="(1 GB"/>
    <x v="2"/>
  </r>
  <r>
    <x v="3"/>
    <x v="0"/>
    <x v="7"/>
    <x v="7"/>
    <x v="8"/>
    <s v="Combo TopUp: 14.95 Talktime and 300 MB data"/>
    <e v="#VALUE!"/>
    <n v="0.53"/>
    <s v="300 MB"/>
    <x v="7"/>
  </r>
  <r>
    <x v="3"/>
    <x v="0"/>
    <x v="7"/>
    <x v="7"/>
    <x v="9"/>
    <s v="Big Combo Pack (6 GB / Day) validity: 3 Days"/>
    <s v="ig Combo Pack (6 GB / Day"/>
    <n v="0.18"/>
    <s v="(6 GB"/>
    <x v="8"/>
  </r>
  <r>
    <x v="3"/>
    <x v="0"/>
    <x v="8"/>
    <x v="8"/>
    <x v="7"/>
    <s v="Daily Saviour (1 GB / Day) validity: 1 Day"/>
    <s v="aily Saviour (1 GB / Day"/>
    <n v="0.42"/>
    <s v="(1 GB"/>
    <x v="2"/>
  </r>
  <r>
    <x v="3"/>
    <x v="0"/>
    <x v="8"/>
    <x v="8"/>
    <x v="8"/>
    <s v="Combo TopUp: 14.95 Talktime and 300 MB data"/>
    <e v="#VALUE!"/>
    <n v="0.19"/>
    <s v="300 MB"/>
    <x v="7"/>
  </r>
  <r>
    <x v="3"/>
    <x v="0"/>
    <x v="8"/>
    <x v="8"/>
    <x v="9"/>
    <s v="Big Combo Pack (6 GB / Day) validity: 3 Days"/>
    <s v="ig Combo Pack (6 GB / Day"/>
    <n v="0.14000000000000001"/>
    <s v="(6 GB"/>
    <x v="8"/>
  </r>
  <r>
    <x v="3"/>
    <x v="0"/>
    <x v="9"/>
    <x v="9"/>
    <x v="7"/>
    <s v="Daily Saviour (1 GB / Day) validity: 1 Day"/>
    <s v="aily Saviour (1 GB / Day"/>
    <n v="0.36"/>
    <s v="(1 GB"/>
    <x v="2"/>
  </r>
  <r>
    <x v="3"/>
    <x v="0"/>
    <x v="9"/>
    <x v="9"/>
    <x v="8"/>
    <s v="Combo TopUp: 14.95 Talktime and 300 MB data"/>
    <e v="#VALUE!"/>
    <n v="0.27"/>
    <s v="300 MB"/>
    <x v="7"/>
  </r>
  <r>
    <x v="3"/>
    <x v="0"/>
    <x v="9"/>
    <x v="9"/>
    <x v="9"/>
    <s v="Big Combo Pack (6 GB / Day) validity: 3 Days"/>
    <s v="ig Combo Pack (6 GB / Day"/>
    <n v="0.09"/>
    <s v="(6 GB"/>
    <x v="8"/>
  </r>
  <r>
    <x v="3"/>
    <x v="0"/>
    <x v="10"/>
    <x v="10"/>
    <x v="7"/>
    <s v="Daily Saviour (1 GB / Day) validity: 1 Day"/>
    <s v="aily Saviour (1 GB / Day"/>
    <n v="0.39"/>
    <s v="(1 GB"/>
    <x v="2"/>
  </r>
  <r>
    <x v="3"/>
    <x v="0"/>
    <x v="10"/>
    <x v="10"/>
    <x v="8"/>
    <s v="Combo TopUp: 14.95 Talktime and 300 MB data"/>
    <e v="#VALUE!"/>
    <n v="0.19"/>
    <s v="300 MB"/>
    <x v="7"/>
  </r>
  <r>
    <x v="3"/>
    <x v="0"/>
    <x v="10"/>
    <x v="10"/>
    <x v="9"/>
    <s v="Big Combo Pack (6 GB / Day) validity: 3 Days"/>
    <s v="ig Combo Pack (6 GB / Day"/>
    <n v="0.16"/>
    <s v="(6 GB"/>
    <x v="8"/>
  </r>
  <r>
    <x v="3"/>
    <x v="0"/>
    <x v="11"/>
    <x v="11"/>
    <x v="7"/>
    <s v="Daily Saviour (1 GB / Day) validity: 1 Day"/>
    <s v="aily Saviour (1 GB / Day"/>
    <n v="0.22"/>
    <s v="(1 GB"/>
    <x v="2"/>
  </r>
  <r>
    <x v="3"/>
    <x v="0"/>
    <x v="11"/>
    <x v="11"/>
    <x v="8"/>
    <s v="Combo TopUp: 14.95 Talktime and 300 MB data"/>
    <e v="#VALUE!"/>
    <n v="0.13"/>
    <s v="300 MB"/>
    <x v="7"/>
  </r>
  <r>
    <x v="3"/>
    <x v="0"/>
    <x v="11"/>
    <x v="11"/>
    <x v="9"/>
    <s v="Big Combo Pack (6 GB / Day) validity: 3 Days"/>
    <s v="ig Combo Pack (6 GB / Day"/>
    <n v="0.13"/>
    <s v="(6 GB"/>
    <x v="8"/>
  </r>
  <r>
    <x v="3"/>
    <x v="0"/>
    <x v="12"/>
    <x v="12"/>
    <x v="7"/>
    <s v="Daily Saviour (1 GB / Day) validity: 1 Day"/>
    <s v="aily Saviour (1 GB / Day"/>
    <n v="0.28999999999999998"/>
    <s v="(1 GB"/>
    <x v="2"/>
  </r>
  <r>
    <x v="3"/>
    <x v="0"/>
    <x v="12"/>
    <x v="12"/>
    <x v="8"/>
    <s v="Combo TopUp: 14.95 Talktime and 300 MB data"/>
    <e v="#VALUE!"/>
    <n v="0.18"/>
    <s v="300 MB"/>
    <x v="7"/>
  </r>
  <r>
    <x v="3"/>
    <x v="0"/>
    <x v="12"/>
    <x v="12"/>
    <x v="9"/>
    <s v="Big Combo Pack (6 GB / Day) validity: 3 Days"/>
    <s v="ig Combo Pack (6 GB / Day"/>
    <n v="0.11"/>
    <s v="(6 GB"/>
    <x v="8"/>
  </r>
  <r>
    <x v="3"/>
    <x v="0"/>
    <x v="13"/>
    <x v="13"/>
    <x v="7"/>
    <s v="Daily Saviour (1 GB / Day) validity: 1 Day"/>
    <s v="aily Saviour (1 GB / Day"/>
    <n v="0.14000000000000001"/>
    <s v="(1 GB"/>
    <x v="2"/>
  </r>
  <r>
    <x v="3"/>
    <x v="0"/>
    <x v="13"/>
    <x v="13"/>
    <x v="8"/>
    <s v="Combo TopUp: 14.95 Talktime and 300 MB data"/>
    <e v="#VALUE!"/>
    <n v="0.1"/>
    <s v="300 MB"/>
    <x v="7"/>
  </r>
  <r>
    <x v="3"/>
    <x v="0"/>
    <x v="13"/>
    <x v="13"/>
    <x v="9"/>
    <s v="Big Combo Pack (6 GB / Day) validity: 3 Days"/>
    <s v="ig Combo Pack (6 GB / Day"/>
    <n v="0.05"/>
    <s v="(6 GB"/>
    <x v="8"/>
  </r>
  <r>
    <x v="3"/>
    <x v="0"/>
    <x v="14"/>
    <x v="14"/>
    <x v="7"/>
    <s v="Daily Saviour (1 GB / Day) validity: 1 Day"/>
    <s v="aily Saviour (1 GB / Day"/>
    <n v="0.11"/>
    <s v="(1 GB"/>
    <x v="2"/>
  </r>
  <r>
    <x v="3"/>
    <x v="0"/>
    <x v="14"/>
    <x v="14"/>
    <x v="8"/>
    <s v="Combo TopUp: 14.95 Talktime and 300 MB data"/>
    <e v="#VALUE!"/>
    <n v="0.08"/>
    <s v="300 MB"/>
    <x v="7"/>
  </r>
  <r>
    <x v="3"/>
    <x v="0"/>
    <x v="14"/>
    <x v="14"/>
    <x v="9"/>
    <s v="Big Combo Pack (6 GB / Day) validity: 3 Days"/>
    <s v="ig Combo Pack (6 GB / Day"/>
    <n v="0.05"/>
    <s v="(6 GB"/>
    <x v="8"/>
  </r>
  <r>
    <x v="4"/>
    <x v="1"/>
    <x v="0"/>
    <x v="0"/>
    <x v="10"/>
    <s v="Ultra Fast Mega Pack (3GB / Day Combo For 80 days)"/>
    <s v="ltra Fast Mega Pack (3GB / Day Combo For 80 days"/>
    <n v="7.24"/>
    <s v=" (3GB"/>
    <x v="9"/>
  </r>
  <r>
    <x v="4"/>
    <x v="1"/>
    <x v="0"/>
    <x v="0"/>
    <x v="11"/>
    <s v="Ultra Duo Data Pack (1.8GB / Day Combo For 55 days )"/>
    <s v="ltra Duo Data Pack (1.8GB / Day Combo For 55 days "/>
    <n v="4.4000000000000004"/>
    <s v="1.8GB"/>
    <x v="10"/>
  </r>
  <r>
    <x v="4"/>
    <x v="1"/>
    <x v="0"/>
    <x v="0"/>
    <x v="12"/>
    <s v="Mini Ultra Saver Pack (750 MB/Day for 28 Days)"/>
    <s v="ini Ultra Saver Pack (750 MB/Day for 28 Days"/>
    <n v="1.29"/>
    <s v="750 MB"/>
    <x v="11"/>
  </r>
  <r>
    <x v="4"/>
    <x v="1"/>
    <x v="1"/>
    <x v="1"/>
    <x v="10"/>
    <s v="Ultra Fast Mega Pack (3GB / Day Combo For 80 days)"/>
    <s v="ltra Fast Mega Pack (3GB / Day Combo For 80 days"/>
    <n v="4.42"/>
    <s v=" (3GB"/>
    <x v="9"/>
  </r>
  <r>
    <x v="4"/>
    <x v="1"/>
    <x v="1"/>
    <x v="1"/>
    <x v="11"/>
    <s v="Ultra Duo Data Pack (1.8GB / Day Combo For 55 days )"/>
    <s v="ltra Duo Data Pack (1.8GB / Day Combo For 55 days "/>
    <n v="2.94"/>
    <s v="1.8GB"/>
    <x v="10"/>
  </r>
  <r>
    <x v="4"/>
    <x v="1"/>
    <x v="1"/>
    <x v="1"/>
    <x v="12"/>
    <s v="Mini Ultra Saver Pack (750 MB/Day for 28 Days)"/>
    <s v="ini Ultra Saver Pack (750 MB/Day for 28 Days"/>
    <n v="1.18"/>
    <s v="750 MB"/>
    <x v="11"/>
  </r>
  <r>
    <x v="4"/>
    <x v="1"/>
    <x v="2"/>
    <x v="2"/>
    <x v="10"/>
    <s v="Ultra Fast Mega Pack (3GB / Day Combo For 80 days)"/>
    <s v="ltra Fast Mega Pack (3GB / Day Combo For 80 days"/>
    <n v="4.03"/>
    <s v=" (3GB"/>
    <x v="9"/>
  </r>
  <r>
    <x v="4"/>
    <x v="1"/>
    <x v="2"/>
    <x v="2"/>
    <x v="11"/>
    <s v="Ultra Duo Data Pack (1.8GB / Day Combo For 55 days )"/>
    <s v="ltra Duo Data Pack (1.8GB / Day Combo For 55 days "/>
    <n v="2.5499999999999998"/>
    <s v="1.8GB"/>
    <x v="10"/>
  </r>
  <r>
    <x v="4"/>
    <x v="1"/>
    <x v="2"/>
    <x v="2"/>
    <x v="12"/>
    <s v="Mini Ultra Saver Pack (750 MB/Day for 28 Days)"/>
    <s v="ini Ultra Saver Pack (750 MB/Day for 28 Days"/>
    <n v="0.67"/>
    <s v="750 MB"/>
    <x v="11"/>
  </r>
  <r>
    <x v="4"/>
    <x v="1"/>
    <x v="3"/>
    <x v="3"/>
    <x v="10"/>
    <s v="Ultra Fast Mega Pack (3GB / Day Combo For 80 days)"/>
    <s v="ltra Fast Mega Pack (3GB / Day Combo For 80 days"/>
    <n v="4.34"/>
    <s v=" (3GB"/>
    <x v="9"/>
  </r>
  <r>
    <x v="4"/>
    <x v="1"/>
    <x v="3"/>
    <x v="3"/>
    <x v="11"/>
    <s v="Ultra Duo Data Pack (1.8GB / Day Combo For 55 days )"/>
    <s v="ltra Duo Data Pack (1.8GB / Day Combo For 55 days "/>
    <n v="2.73"/>
    <s v="1.8GB"/>
    <x v="10"/>
  </r>
  <r>
    <x v="4"/>
    <x v="1"/>
    <x v="3"/>
    <x v="3"/>
    <x v="12"/>
    <s v="Mini Ultra Saver Pack (750 MB/Day for 28 Days)"/>
    <s v="ini Ultra Saver Pack (750 MB/Day for 28 Days"/>
    <n v="0.48"/>
    <s v="750 MB"/>
    <x v="11"/>
  </r>
  <r>
    <x v="4"/>
    <x v="1"/>
    <x v="4"/>
    <x v="4"/>
    <x v="10"/>
    <s v="Ultra Fast Mega Pack (3GB / Day Combo For 80 days)"/>
    <s v="ltra Fast Mega Pack (3GB / Day Combo For 80 days"/>
    <n v="4.3600000000000003"/>
    <s v=" (3GB"/>
    <x v="9"/>
  </r>
  <r>
    <x v="4"/>
    <x v="1"/>
    <x v="4"/>
    <x v="4"/>
    <x v="11"/>
    <s v="Ultra Duo Data Pack (1.8GB / Day Combo For 55 days )"/>
    <s v="ltra Duo Data Pack (1.8GB / Day Combo For 55 days "/>
    <n v="2.25"/>
    <s v="1.8GB"/>
    <x v="10"/>
  </r>
  <r>
    <x v="4"/>
    <x v="1"/>
    <x v="4"/>
    <x v="4"/>
    <x v="12"/>
    <s v="Mini Ultra Saver Pack (750 MB/Day for 28 Days)"/>
    <s v="ini Ultra Saver Pack (750 MB/Day for 28 Days"/>
    <n v="0.93"/>
    <s v="750 MB"/>
    <x v="11"/>
  </r>
  <r>
    <x v="4"/>
    <x v="1"/>
    <x v="5"/>
    <x v="5"/>
    <x v="10"/>
    <s v="Ultra Fast Mega Pack (3GB / Day Combo For 80 days)"/>
    <s v="ltra Fast Mega Pack (3GB / Day Combo For 80 days"/>
    <n v="3.19"/>
    <s v=" (3GB"/>
    <x v="9"/>
  </r>
  <r>
    <x v="4"/>
    <x v="1"/>
    <x v="5"/>
    <x v="5"/>
    <x v="11"/>
    <s v="Ultra Duo Data Pack (1.8GB / Day Combo For 55 days )"/>
    <s v="ltra Duo Data Pack (1.8GB / Day Combo For 55 days "/>
    <n v="2.09"/>
    <s v="1.8GB"/>
    <x v="10"/>
  </r>
  <r>
    <x v="4"/>
    <x v="1"/>
    <x v="5"/>
    <x v="5"/>
    <x v="12"/>
    <s v="Mini Ultra Saver Pack (750 MB/Day for 28 Days)"/>
    <s v="ini Ultra Saver Pack (750 MB/Day for 28 Days"/>
    <n v="0.55000000000000004"/>
    <s v="750 MB"/>
    <x v="11"/>
  </r>
  <r>
    <x v="4"/>
    <x v="1"/>
    <x v="6"/>
    <x v="6"/>
    <x v="10"/>
    <s v="Ultra Fast Mega Pack (3GB / Day Combo For 80 days)"/>
    <s v="ltra Fast Mega Pack (3GB / Day Combo For 80 days"/>
    <n v="2.79"/>
    <s v=" (3GB"/>
    <x v="9"/>
  </r>
  <r>
    <x v="4"/>
    <x v="1"/>
    <x v="6"/>
    <x v="6"/>
    <x v="11"/>
    <s v="Ultra Duo Data Pack (1.8GB / Day Combo For 55 days )"/>
    <s v="ltra Duo Data Pack (1.8GB / Day Combo For 55 days "/>
    <n v="1.71"/>
    <s v="1.8GB"/>
    <x v="10"/>
  </r>
  <r>
    <x v="4"/>
    <x v="1"/>
    <x v="6"/>
    <x v="6"/>
    <x v="12"/>
    <s v="Mini Ultra Saver Pack (750 MB/Day for 28 Days)"/>
    <s v="ini Ultra Saver Pack (750 MB/Day for 28 Days"/>
    <n v="0.36"/>
    <s v="750 MB"/>
    <x v="11"/>
  </r>
  <r>
    <x v="4"/>
    <x v="1"/>
    <x v="7"/>
    <x v="7"/>
    <x v="10"/>
    <s v="Ultra Fast Mega Pack (3GB / Day Combo For 80 days)"/>
    <s v="ltra Fast Mega Pack (3GB / Day Combo For 80 days"/>
    <n v="2.67"/>
    <s v=" (3GB"/>
    <x v="9"/>
  </r>
  <r>
    <x v="4"/>
    <x v="1"/>
    <x v="7"/>
    <x v="7"/>
    <x v="11"/>
    <s v="Ultra Duo Data Pack (1.8GB / Day Combo For 55 days )"/>
    <s v="ltra Duo Data Pack (1.8GB / Day Combo For 55 days "/>
    <n v="1.45"/>
    <s v="1.8GB"/>
    <x v="10"/>
  </r>
  <r>
    <x v="4"/>
    <x v="1"/>
    <x v="7"/>
    <x v="7"/>
    <x v="12"/>
    <s v="Mini Ultra Saver Pack (750 MB/Day for 28 Days)"/>
    <s v="ini Ultra Saver Pack (750 MB/Day for 28 Days"/>
    <n v="0.56999999999999995"/>
    <s v="750 MB"/>
    <x v="11"/>
  </r>
  <r>
    <x v="4"/>
    <x v="1"/>
    <x v="8"/>
    <x v="8"/>
    <x v="10"/>
    <s v="Ultra Fast Mega Pack (3GB / Day Combo For 80 days)"/>
    <s v="ltra Fast Mega Pack (3GB / Day Combo For 80 days"/>
    <n v="2.5299999999999998"/>
    <s v=" (3GB"/>
    <x v="9"/>
  </r>
  <r>
    <x v="4"/>
    <x v="1"/>
    <x v="8"/>
    <x v="8"/>
    <x v="11"/>
    <s v="Ultra Duo Data Pack (1.8GB / Day Combo For 55 days )"/>
    <s v="ltra Duo Data Pack (1.8GB / Day Combo For 55 days "/>
    <n v="1.55"/>
    <s v="1.8GB"/>
    <x v="10"/>
  </r>
  <r>
    <x v="4"/>
    <x v="1"/>
    <x v="8"/>
    <x v="8"/>
    <x v="12"/>
    <s v="Mini Ultra Saver Pack (750 MB/Day for 28 Days)"/>
    <s v="ini Ultra Saver Pack (750 MB/Day for 28 Days"/>
    <n v="0.33"/>
    <s v="750 MB"/>
    <x v="11"/>
  </r>
  <r>
    <x v="4"/>
    <x v="1"/>
    <x v="9"/>
    <x v="9"/>
    <x v="10"/>
    <s v="Ultra Fast Mega Pack (3GB / Day Combo For 80 days)"/>
    <s v="ltra Fast Mega Pack (3GB / Day Combo For 80 days"/>
    <n v="1.24"/>
    <s v=" (3GB"/>
    <x v="9"/>
  </r>
  <r>
    <x v="4"/>
    <x v="1"/>
    <x v="9"/>
    <x v="9"/>
    <x v="11"/>
    <s v="Ultra Duo Data Pack (1.8GB / Day Combo For 55 days )"/>
    <s v="ltra Duo Data Pack (1.8GB / Day Combo For 55 days "/>
    <n v="0.79"/>
    <s v="1.8GB"/>
    <x v="10"/>
  </r>
  <r>
    <x v="4"/>
    <x v="1"/>
    <x v="9"/>
    <x v="9"/>
    <x v="12"/>
    <s v="Mini Ultra Saver Pack (750 MB/Day for 28 Days)"/>
    <s v="ini Ultra Saver Pack (750 MB/Day for 28 Days"/>
    <n v="0.12"/>
    <s v="750 MB"/>
    <x v="11"/>
  </r>
  <r>
    <x v="4"/>
    <x v="1"/>
    <x v="10"/>
    <x v="10"/>
    <x v="10"/>
    <s v="Ultra Fast Mega Pack (3GB / Day Combo For 80 days)"/>
    <s v="ltra Fast Mega Pack (3GB / Day Combo For 80 days"/>
    <n v="1.76"/>
    <s v=" (3GB"/>
    <x v="9"/>
  </r>
  <r>
    <x v="4"/>
    <x v="1"/>
    <x v="10"/>
    <x v="10"/>
    <x v="11"/>
    <s v="Ultra Duo Data Pack (1.8GB / Day Combo For 55 days )"/>
    <s v="ltra Duo Data Pack (1.8GB / Day Combo For 55 days "/>
    <n v="1.18"/>
    <s v="1.8GB"/>
    <x v="10"/>
  </r>
  <r>
    <x v="4"/>
    <x v="1"/>
    <x v="10"/>
    <x v="10"/>
    <x v="12"/>
    <s v="Mini Ultra Saver Pack (750 MB/Day for 28 Days)"/>
    <s v="ini Ultra Saver Pack (750 MB/Day for 28 Days"/>
    <n v="0.26"/>
    <s v="750 MB"/>
    <x v="11"/>
  </r>
  <r>
    <x v="4"/>
    <x v="1"/>
    <x v="11"/>
    <x v="11"/>
    <x v="10"/>
    <s v="Ultra Fast Mega Pack (3GB / Day Combo For 80 days)"/>
    <s v="ltra Fast Mega Pack (3GB / Day Combo For 80 days"/>
    <n v="0.89"/>
    <s v=" (3GB"/>
    <x v="9"/>
  </r>
  <r>
    <x v="4"/>
    <x v="1"/>
    <x v="11"/>
    <x v="11"/>
    <x v="11"/>
    <s v="Ultra Duo Data Pack (1.8GB / Day Combo For 55 days )"/>
    <s v="ltra Duo Data Pack (1.8GB / Day Combo For 55 days "/>
    <n v="0.57999999999999996"/>
    <s v="1.8GB"/>
    <x v="10"/>
  </r>
  <r>
    <x v="4"/>
    <x v="1"/>
    <x v="11"/>
    <x v="11"/>
    <x v="12"/>
    <s v="Mini Ultra Saver Pack (750 MB/Day for 28 Days)"/>
    <s v="ini Ultra Saver Pack (750 MB/Day for 28 Days"/>
    <n v="0.14000000000000001"/>
    <s v="750 MB"/>
    <x v="11"/>
  </r>
  <r>
    <x v="4"/>
    <x v="1"/>
    <x v="12"/>
    <x v="12"/>
    <x v="10"/>
    <s v="Ultra Fast Mega Pack (3GB / Day Combo For 80 days)"/>
    <s v="ltra Fast Mega Pack (3GB / Day Combo For 80 days"/>
    <n v="0.79"/>
    <s v=" (3GB"/>
    <x v="9"/>
  </r>
  <r>
    <x v="4"/>
    <x v="1"/>
    <x v="12"/>
    <x v="12"/>
    <x v="11"/>
    <s v="Ultra Duo Data Pack (1.8GB / Day Combo For 55 days )"/>
    <s v="ltra Duo Data Pack (1.8GB / Day Combo For 55 days "/>
    <n v="0.5"/>
    <s v="1.8GB"/>
    <x v="10"/>
  </r>
  <r>
    <x v="4"/>
    <x v="1"/>
    <x v="12"/>
    <x v="12"/>
    <x v="12"/>
    <s v="Mini Ultra Saver Pack (750 MB/Day for 28 Days)"/>
    <s v="ini Ultra Saver Pack (750 MB/Day for 28 Days"/>
    <n v="0.1"/>
    <s v="750 MB"/>
    <x v="11"/>
  </r>
  <r>
    <x v="4"/>
    <x v="1"/>
    <x v="13"/>
    <x v="13"/>
    <x v="10"/>
    <s v="Ultra Fast Mega Pack (3GB / Day Combo For 80 days)"/>
    <s v="ltra Fast Mega Pack (3GB / Day Combo For 80 days"/>
    <n v="0.61"/>
    <s v=" (3GB"/>
    <x v="9"/>
  </r>
  <r>
    <x v="4"/>
    <x v="1"/>
    <x v="13"/>
    <x v="13"/>
    <x v="11"/>
    <s v="Ultra Duo Data Pack (1.8GB / Day Combo For 55 days )"/>
    <s v="ltra Duo Data Pack (1.8GB / Day Combo For 55 days "/>
    <n v="0.4"/>
    <s v="1.8GB"/>
    <x v="10"/>
  </r>
  <r>
    <x v="4"/>
    <x v="1"/>
    <x v="13"/>
    <x v="13"/>
    <x v="12"/>
    <s v="Mini Ultra Saver Pack (750 MB/Day for 28 Days)"/>
    <s v="ini Ultra Saver Pack (750 MB/Day for 28 Days"/>
    <n v="0.12"/>
    <s v="750 MB"/>
    <x v="11"/>
  </r>
  <r>
    <x v="4"/>
    <x v="1"/>
    <x v="14"/>
    <x v="14"/>
    <x v="10"/>
    <s v="Ultra Fast Mega Pack (3GB / Day Combo For 80 days)"/>
    <s v="ltra Fast Mega Pack (3GB / Day Combo For 80 days"/>
    <n v="0.56999999999999995"/>
    <s v=" (3GB"/>
    <x v="9"/>
  </r>
  <r>
    <x v="4"/>
    <x v="1"/>
    <x v="14"/>
    <x v="14"/>
    <x v="11"/>
    <s v="Ultra Duo Data Pack (1.8GB / Day Combo For 55 days )"/>
    <s v="ltra Duo Data Pack (1.8GB / Day Combo For 55 days "/>
    <n v="0.39"/>
    <s v="1.8GB"/>
    <x v="10"/>
  </r>
  <r>
    <x v="4"/>
    <x v="1"/>
    <x v="14"/>
    <x v="14"/>
    <x v="12"/>
    <s v="Mini Ultra Saver Pack (750 MB/Day for 28 Days)"/>
    <s v="ini Ultra Saver Pack (750 MB/Day for 28 Days"/>
    <n v="0.11"/>
    <s v="750 MB"/>
    <x v="11"/>
  </r>
  <r>
    <x v="5"/>
    <x v="1"/>
    <x v="0"/>
    <x v="0"/>
    <x v="10"/>
    <s v="Ultra Fast Mega Pack (3GB / Day Combo For 80 days)"/>
    <s v="ltra Fast Mega Pack (3GB / Day Combo For 80 days"/>
    <n v="6.03"/>
    <s v=" (3GB"/>
    <x v="9"/>
  </r>
  <r>
    <x v="5"/>
    <x v="1"/>
    <x v="0"/>
    <x v="0"/>
    <x v="11"/>
    <s v="Ultra Duo Data Pack (1.8GB / Day Combo For 55 days )"/>
    <s v="ltra Duo Data Pack (1.8GB / Day Combo For 55 days "/>
    <n v="4.47"/>
    <s v="1.8GB"/>
    <x v="10"/>
  </r>
  <r>
    <x v="5"/>
    <x v="1"/>
    <x v="0"/>
    <x v="0"/>
    <x v="12"/>
    <s v="Mini Ultra Saver Pack (750 MB/Day for 28 Days)"/>
    <s v="ini Ultra Saver Pack (750 MB/Day for 28 Days"/>
    <n v="0.89"/>
    <s v="750 MB"/>
    <x v="11"/>
  </r>
  <r>
    <x v="5"/>
    <x v="1"/>
    <x v="1"/>
    <x v="1"/>
    <x v="10"/>
    <s v="Ultra Fast Mega Pack (3GB / Day Combo For 80 days)"/>
    <s v="ltra Fast Mega Pack (3GB / Day Combo For 80 days"/>
    <n v="6.87"/>
    <s v=" (3GB"/>
    <x v="9"/>
  </r>
  <r>
    <x v="5"/>
    <x v="1"/>
    <x v="1"/>
    <x v="1"/>
    <x v="11"/>
    <s v="Ultra Duo Data Pack (1.8GB / Day Combo For 55 days )"/>
    <s v="ltra Duo Data Pack (1.8GB / Day Combo For 55 days "/>
    <n v="3.95"/>
    <s v="1.8GB"/>
    <x v="10"/>
  </r>
  <r>
    <x v="5"/>
    <x v="1"/>
    <x v="1"/>
    <x v="1"/>
    <x v="12"/>
    <s v="Mini Ultra Saver Pack (750 MB/Day for 28 Days)"/>
    <s v="ini Ultra Saver Pack (750 MB/Day for 28 Days"/>
    <n v="1.46"/>
    <s v="750 MB"/>
    <x v="11"/>
  </r>
  <r>
    <x v="5"/>
    <x v="1"/>
    <x v="2"/>
    <x v="2"/>
    <x v="10"/>
    <s v="Ultra Fast Mega Pack (3GB / Day Combo For 80 days)"/>
    <s v="ltra Fast Mega Pack (3GB / Day Combo For 80 days"/>
    <n v="3.82"/>
    <s v=" (3GB"/>
    <x v="9"/>
  </r>
  <r>
    <x v="5"/>
    <x v="1"/>
    <x v="2"/>
    <x v="2"/>
    <x v="11"/>
    <s v="Ultra Duo Data Pack (1.8GB / Day Combo For 55 days )"/>
    <s v="ltra Duo Data Pack (1.8GB / Day Combo For 55 days "/>
    <n v="2.73"/>
    <s v="1.8GB"/>
    <x v="10"/>
  </r>
  <r>
    <x v="5"/>
    <x v="1"/>
    <x v="2"/>
    <x v="2"/>
    <x v="12"/>
    <s v="Mini Ultra Saver Pack (750 MB/Day for 28 Days)"/>
    <s v="ini Ultra Saver Pack (750 MB/Day for 28 Days"/>
    <n v="0.68"/>
    <s v="750 MB"/>
    <x v="11"/>
  </r>
  <r>
    <x v="5"/>
    <x v="1"/>
    <x v="3"/>
    <x v="3"/>
    <x v="10"/>
    <s v="Ultra Fast Mega Pack (3GB / Day Combo For 80 days)"/>
    <s v="ltra Fast Mega Pack (3GB / Day Combo For 80 days"/>
    <n v="5.37"/>
    <s v=" (3GB"/>
    <x v="9"/>
  </r>
  <r>
    <x v="5"/>
    <x v="1"/>
    <x v="3"/>
    <x v="3"/>
    <x v="11"/>
    <s v="Ultra Duo Data Pack (1.8GB / Day Combo For 55 days )"/>
    <s v="ltra Duo Data Pack (1.8GB / Day Combo For 55 days "/>
    <n v="2.77"/>
    <s v="1.8GB"/>
    <x v="10"/>
  </r>
  <r>
    <x v="5"/>
    <x v="1"/>
    <x v="3"/>
    <x v="3"/>
    <x v="12"/>
    <s v="Mini Ultra Saver Pack (750 MB/Day for 28 Days)"/>
    <s v="ini Ultra Saver Pack (750 MB/Day for 28 Days"/>
    <n v="1.1399999999999999"/>
    <s v="750 MB"/>
    <x v="11"/>
  </r>
  <r>
    <x v="5"/>
    <x v="1"/>
    <x v="4"/>
    <x v="4"/>
    <x v="10"/>
    <s v="Ultra Fast Mega Pack (3GB / Day Combo For 80 days)"/>
    <s v="ltra Fast Mega Pack (3GB / Day Combo For 80 days"/>
    <n v="6.86"/>
    <s v=" (3GB"/>
    <x v="9"/>
  </r>
  <r>
    <x v="5"/>
    <x v="1"/>
    <x v="4"/>
    <x v="4"/>
    <x v="11"/>
    <s v="Ultra Duo Data Pack (1.8GB / Day Combo For 55 days )"/>
    <s v="ltra Duo Data Pack (1.8GB / Day Combo For 55 days "/>
    <n v="3.76"/>
    <s v="1.8GB"/>
    <x v="10"/>
  </r>
  <r>
    <x v="5"/>
    <x v="1"/>
    <x v="4"/>
    <x v="4"/>
    <x v="12"/>
    <s v="Mini Ultra Saver Pack (750 MB/Day for 28 Days)"/>
    <s v="ini Ultra Saver Pack (750 MB/Day for 28 Days"/>
    <n v="0.66"/>
    <s v="750 MB"/>
    <x v="11"/>
  </r>
  <r>
    <x v="5"/>
    <x v="1"/>
    <x v="5"/>
    <x v="5"/>
    <x v="10"/>
    <s v="Ultra Fast Mega Pack (3GB / Day Combo For 80 days)"/>
    <s v="ltra Fast Mega Pack (3GB / Day Combo For 80 days"/>
    <n v="4.34"/>
    <s v=" (3GB"/>
    <x v="9"/>
  </r>
  <r>
    <x v="5"/>
    <x v="1"/>
    <x v="5"/>
    <x v="5"/>
    <x v="11"/>
    <s v="Ultra Duo Data Pack (1.8GB / Day Combo For 55 days )"/>
    <s v="ltra Duo Data Pack (1.8GB / Day Combo For 55 days "/>
    <n v="2.71"/>
    <s v="1.8GB"/>
    <x v="10"/>
  </r>
  <r>
    <x v="5"/>
    <x v="1"/>
    <x v="5"/>
    <x v="5"/>
    <x v="12"/>
    <s v="Mini Ultra Saver Pack (750 MB/Day for 28 Days)"/>
    <s v="ini Ultra Saver Pack (750 MB/Day for 28 Days"/>
    <n v="0.41"/>
    <s v="750 MB"/>
    <x v="11"/>
  </r>
  <r>
    <x v="5"/>
    <x v="1"/>
    <x v="6"/>
    <x v="6"/>
    <x v="10"/>
    <s v="Ultra Fast Mega Pack (3GB / Day Combo For 80 days)"/>
    <s v="ltra Fast Mega Pack (3GB / Day Combo For 80 days"/>
    <n v="3.36"/>
    <s v=" (3GB"/>
    <x v="9"/>
  </r>
  <r>
    <x v="5"/>
    <x v="1"/>
    <x v="6"/>
    <x v="6"/>
    <x v="11"/>
    <s v="Ultra Duo Data Pack (1.8GB / Day Combo For 55 days )"/>
    <s v="ltra Duo Data Pack (1.8GB / Day Combo For 55 days "/>
    <n v="2.04"/>
    <s v="1.8GB"/>
    <x v="10"/>
  </r>
  <r>
    <x v="5"/>
    <x v="1"/>
    <x v="6"/>
    <x v="6"/>
    <x v="12"/>
    <s v="Mini Ultra Saver Pack (750 MB/Day for 28 Days)"/>
    <s v="ini Ultra Saver Pack (750 MB/Day for 28 Days"/>
    <n v="0.51"/>
    <s v="750 MB"/>
    <x v="11"/>
  </r>
  <r>
    <x v="5"/>
    <x v="1"/>
    <x v="7"/>
    <x v="7"/>
    <x v="10"/>
    <s v="Ultra Fast Mega Pack (3GB / Day Combo For 80 days)"/>
    <s v="ltra Fast Mega Pack (3GB / Day Combo For 80 days"/>
    <n v="2.62"/>
    <s v=" (3GB"/>
    <x v="9"/>
  </r>
  <r>
    <x v="5"/>
    <x v="1"/>
    <x v="7"/>
    <x v="7"/>
    <x v="11"/>
    <s v="Ultra Duo Data Pack (1.8GB / Day Combo For 55 days )"/>
    <s v="ltra Duo Data Pack (1.8GB / Day Combo For 55 days "/>
    <n v="1.43"/>
    <s v="1.8GB"/>
    <x v="10"/>
  </r>
  <r>
    <x v="5"/>
    <x v="1"/>
    <x v="7"/>
    <x v="7"/>
    <x v="12"/>
    <s v="Mini Ultra Saver Pack (750 MB/Day for 28 Days)"/>
    <s v="ini Ultra Saver Pack (750 MB/Day for 28 Days"/>
    <n v="0.4"/>
    <s v="750 MB"/>
    <x v="11"/>
  </r>
  <r>
    <x v="5"/>
    <x v="1"/>
    <x v="8"/>
    <x v="8"/>
    <x v="10"/>
    <s v="Ultra Fast Mega Pack (3GB / Day Combo For 80 days)"/>
    <s v="ltra Fast Mega Pack (3GB / Day Combo For 80 days"/>
    <n v="1.66"/>
    <s v=" (3GB"/>
    <x v="9"/>
  </r>
  <r>
    <x v="5"/>
    <x v="1"/>
    <x v="8"/>
    <x v="8"/>
    <x v="11"/>
    <s v="Ultra Duo Data Pack (1.8GB / Day Combo For 55 days )"/>
    <s v="ltra Duo Data Pack (1.8GB / Day Combo For 55 days "/>
    <n v="1.05"/>
    <s v="1.8GB"/>
    <x v="10"/>
  </r>
  <r>
    <x v="5"/>
    <x v="1"/>
    <x v="8"/>
    <x v="8"/>
    <x v="12"/>
    <s v="Mini Ultra Saver Pack (750 MB/Day for 28 Days)"/>
    <s v="ini Ultra Saver Pack (750 MB/Day for 28 Days"/>
    <n v="0.39"/>
    <s v="750 MB"/>
    <x v="11"/>
  </r>
  <r>
    <x v="5"/>
    <x v="1"/>
    <x v="9"/>
    <x v="9"/>
    <x v="10"/>
    <s v="Ultra Fast Mega Pack (3GB / Day Combo For 80 days)"/>
    <s v="ltra Fast Mega Pack (3GB / Day Combo For 80 days"/>
    <n v="2.82"/>
    <s v=" (3GB"/>
    <x v="9"/>
  </r>
  <r>
    <x v="5"/>
    <x v="1"/>
    <x v="9"/>
    <x v="9"/>
    <x v="11"/>
    <s v="Ultra Duo Data Pack (1.8GB / Day Combo For 55 days )"/>
    <s v="ltra Duo Data Pack (1.8GB / Day Combo For 55 days "/>
    <n v="1.82"/>
    <s v="1.8GB"/>
    <x v="10"/>
  </r>
  <r>
    <x v="5"/>
    <x v="1"/>
    <x v="9"/>
    <x v="9"/>
    <x v="12"/>
    <s v="Mini Ultra Saver Pack (750 MB/Day for 28 Days)"/>
    <s v="ini Ultra Saver Pack (750 MB/Day for 28 Days"/>
    <n v="0.55000000000000004"/>
    <s v="750 MB"/>
    <x v="11"/>
  </r>
  <r>
    <x v="5"/>
    <x v="1"/>
    <x v="10"/>
    <x v="10"/>
    <x v="10"/>
    <s v="Ultra Fast Mega Pack (3GB / Day Combo For 80 days)"/>
    <s v="ltra Fast Mega Pack (3GB / Day Combo For 80 days"/>
    <n v="1.1200000000000001"/>
    <s v=" (3GB"/>
    <x v="9"/>
  </r>
  <r>
    <x v="5"/>
    <x v="1"/>
    <x v="10"/>
    <x v="10"/>
    <x v="11"/>
    <s v="Ultra Duo Data Pack (1.8GB / Day Combo For 55 days )"/>
    <s v="ltra Duo Data Pack (1.8GB / Day Combo For 55 days "/>
    <n v="0.8"/>
    <s v="1.8GB"/>
    <x v="10"/>
  </r>
  <r>
    <x v="5"/>
    <x v="1"/>
    <x v="10"/>
    <x v="10"/>
    <x v="12"/>
    <s v="Mini Ultra Saver Pack (750 MB/Day for 28 Days)"/>
    <s v="ini Ultra Saver Pack (750 MB/Day for 28 Days"/>
    <n v="0.32"/>
    <s v="750 MB"/>
    <x v="11"/>
  </r>
  <r>
    <x v="5"/>
    <x v="1"/>
    <x v="11"/>
    <x v="11"/>
    <x v="10"/>
    <s v="Ultra Fast Mega Pack (3GB / Day Combo For 80 days)"/>
    <s v="ltra Fast Mega Pack (3GB / Day Combo For 80 days"/>
    <n v="1.4"/>
    <s v=" (3GB"/>
    <x v="9"/>
  </r>
  <r>
    <x v="5"/>
    <x v="1"/>
    <x v="11"/>
    <x v="11"/>
    <x v="11"/>
    <s v="Ultra Duo Data Pack (1.8GB / Day Combo For 55 days )"/>
    <s v="ltra Duo Data Pack (1.8GB / Day Combo For 55 days "/>
    <n v="0.93"/>
    <s v="1.8GB"/>
    <x v="10"/>
  </r>
  <r>
    <x v="5"/>
    <x v="1"/>
    <x v="11"/>
    <x v="11"/>
    <x v="12"/>
    <s v="Mini Ultra Saver Pack (750 MB/Day for 28 Days)"/>
    <s v="ini Ultra Saver Pack (750 MB/Day for 28 Days"/>
    <n v="0.28000000000000003"/>
    <s v="750 MB"/>
    <x v="11"/>
  </r>
  <r>
    <x v="5"/>
    <x v="1"/>
    <x v="12"/>
    <x v="12"/>
    <x v="10"/>
    <s v="Ultra Fast Mega Pack (3GB / Day Combo For 80 days)"/>
    <s v="ltra Fast Mega Pack (3GB / Day Combo For 80 days"/>
    <n v="0.7"/>
    <s v=" (3GB"/>
    <x v="9"/>
  </r>
  <r>
    <x v="5"/>
    <x v="1"/>
    <x v="12"/>
    <x v="12"/>
    <x v="11"/>
    <s v="Ultra Duo Data Pack (1.8GB / Day Combo For 55 days )"/>
    <s v="ltra Duo Data Pack (1.8GB / Day Combo For 55 days "/>
    <n v="0.49"/>
    <s v="1.8GB"/>
    <x v="10"/>
  </r>
  <r>
    <x v="5"/>
    <x v="1"/>
    <x v="12"/>
    <x v="12"/>
    <x v="12"/>
    <s v="Mini Ultra Saver Pack (750 MB/Day for 28 Days)"/>
    <s v="ini Ultra Saver Pack (750 MB/Day for 28 Days"/>
    <n v="0.17"/>
    <s v="750 MB"/>
    <x v="11"/>
  </r>
  <r>
    <x v="5"/>
    <x v="1"/>
    <x v="13"/>
    <x v="13"/>
    <x v="10"/>
    <s v="Ultra Fast Mega Pack (3GB / Day Combo For 80 days)"/>
    <s v="ltra Fast Mega Pack (3GB / Day Combo For 80 days"/>
    <n v="1.1000000000000001"/>
    <s v=" (3GB"/>
    <x v="9"/>
  </r>
  <r>
    <x v="5"/>
    <x v="1"/>
    <x v="13"/>
    <x v="13"/>
    <x v="11"/>
    <s v="Ultra Duo Data Pack (1.8GB / Day Combo For 55 days )"/>
    <s v="ltra Duo Data Pack (1.8GB / Day Combo For 55 days "/>
    <n v="0.7"/>
    <s v="1.8GB"/>
    <x v="10"/>
  </r>
  <r>
    <x v="5"/>
    <x v="1"/>
    <x v="13"/>
    <x v="13"/>
    <x v="12"/>
    <s v="Mini Ultra Saver Pack (750 MB/Day for 28 Days)"/>
    <s v="ini Ultra Saver Pack (750 MB/Day for 28 Days"/>
    <n v="0.28999999999999998"/>
    <s v="750 MB"/>
    <x v="11"/>
  </r>
  <r>
    <x v="5"/>
    <x v="1"/>
    <x v="14"/>
    <x v="14"/>
    <x v="10"/>
    <s v="Ultra Fast Mega Pack (3GB / Day Combo For 80 days)"/>
    <s v="ltra Fast Mega Pack (3GB / Day Combo For 80 days"/>
    <n v="0.5"/>
    <s v=" (3GB"/>
    <x v="9"/>
  </r>
  <r>
    <x v="5"/>
    <x v="1"/>
    <x v="14"/>
    <x v="14"/>
    <x v="11"/>
    <s v="Ultra Duo Data Pack (1.8GB / Day Combo For 55 days )"/>
    <s v="ltra Duo Data Pack (1.8GB / Day Combo For 55 days "/>
    <n v="0.33"/>
    <s v="1.8GB"/>
    <x v="10"/>
  </r>
  <r>
    <x v="5"/>
    <x v="1"/>
    <x v="14"/>
    <x v="14"/>
    <x v="12"/>
    <s v="Mini Ultra Saver Pack (750 MB/Day for 28 Days)"/>
    <s v="ini Ultra Saver Pack (750 MB/Day for 28 Days"/>
    <n v="7.0000000000000007E-2"/>
    <s v="750 MB"/>
    <x v="11"/>
  </r>
  <r>
    <x v="6"/>
    <x v="1"/>
    <x v="0"/>
    <x v="0"/>
    <x v="10"/>
    <s v="Ultra Fast Mega Pack (3GB / Day Combo For 80 days)"/>
    <s v="ltra Fast Mega Pack (3GB / Day Combo For 80 days"/>
    <n v="5.46"/>
    <s v=" (3GB"/>
    <x v="9"/>
  </r>
  <r>
    <x v="6"/>
    <x v="1"/>
    <x v="0"/>
    <x v="0"/>
    <x v="11"/>
    <s v="Ultra Duo Data Pack (1.8GB / Day Combo For 55 days )"/>
    <s v="ltra Duo Data Pack (1.8GB / Day Combo For 55 days "/>
    <n v="3.84"/>
    <s v="1.8GB"/>
    <x v="10"/>
  </r>
  <r>
    <x v="6"/>
    <x v="1"/>
    <x v="0"/>
    <x v="0"/>
    <x v="12"/>
    <s v="Mini Ultra Saver Pack (750 MB/Day for 28 Days)"/>
    <s v="ini Ultra Saver Pack (750 MB/Day for 28 Days"/>
    <n v="1.01"/>
    <s v="750 MB"/>
    <x v="11"/>
  </r>
  <r>
    <x v="6"/>
    <x v="1"/>
    <x v="1"/>
    <x v="1"/>
    <x v="10"/>
    <s v="Ultra Fast Mega Pack (3GB / Day Combo For 80 days)"/>
    <s v="ltra Fast Mega Pack (3GB / Day Combo For 80 days"/>
    <n v="5.24"/>
    <s v=" (3GB"/>
    <x v="9"/>
  </r>
  <r>
    <x v="6"/>
    <x v="1"/>
    <x v="1"/>
    <x v="1"/>
    <x v="11"/>
    <s v="Ultra Duo Data Pack (1.8GB / Day Combo For 55 days )"/>
    <s v="ltra Duo Data Pack (1.8GB / Day Combo For 55 days "/>
    <n v="3.55"/>
    <s v="1.8GB"/>
    <x v="10"/>
  </r>
  <r>
    <x v="6"/>
    <x v="1"/>
    <x v="1"/>
    <x v="1"/>
    <x v="12"/>
    <s v="Mini Ultra Saver Pack (750 MB/Day for 28 Days)"/>
    <s v="ini Ultra Saver Pack (750 MB/Day for 28 Days"/>
    <n v="0.75"/>
    <s v="750 MB"/>
    <x v="11"/>
  </r>
  <r>
    <x v="6"/>
    <x v="1"/>
    <x v="2"/>
    <x v="2"/>
    <x v="10"/>
    <s v="Ultra Fast Mega Pack (3GB / Day Combo For 80 days)"/>
    <s v="ltra Fast Mega Pack (3GB / Day Combo For 80 days"/>
    <n v="9.01"/>
    <s v=" (3GB"/>
    <x v="9"/>
  </r>
  <r>
    <x v="6"/>
    <x v="1"/>
    <x v="2"/>
    <x v="2"/>
    <x v="11"/>
    <s v="Ultra Duo Data Pack (1.8GB / Day Combo For 55 days )"/>
    <s v="ltra Duo Data Pack (1.8GB / Day Combo For 55 days "/>
    <n v="5.73"/>
    <s v="1.8GB"/>
    <x v="10"/>
  </r>
  <r>
    <x v="6"/>
    <x v="1"/>
    <x v="2"/>
    <x v="2"/>
    <x v="12"/>
    <s v="Mini Ultra Saver Pack (750 MB/Day for 28 Days)"/>
    <s v="ini Ultra Saver Pack (750 MB/Day for 28 Days"/>
    <n v="1.36"/>
    <s v="750 MB"/>
    <x v="11"/>
  </r>
  <r>
    <x v="6"/>
    <x v="1"/>
    <x v="3"/>
    <x v="3"/>
    <x v="10"/>
    <s v="Ultra Fast Mega Pack (3GB / Day Combo For 80 days)"/>
    <s v="ltra Fast Mega Pack (3GB / Day Combo For 80 days"/>
    <n v="5.33"/>
    <s v=" (3GB"/>
    <x v="9"/>
  </r>
  <r>
    <x v="6"/>
    <x v="1"/>
    <x v="3"/>
    <x v="3"/>
    <x v="11"/>
    <s v="Ultra Duo Data Pack (1.8GB / Day Combo For 55 days )"/>
    <s v="ltra Duo Data Pack (1.8GB / Day Combo For 55 days "/>
    <n v="3.16"/>
    <s v="1.8GB"/>
    <x v="10"/>
  </r>
  <r>
    <x v="6"/>
    <x v="1"/>
    <x v="3"/>
    <x v="3"/>
    <x v="12"/>
    <s v="Mini Ultra Saver Pack (750 MB/Day for 28 Days)"/>
    <s v="ini Ultra Saver Pack (750 MB/Day for 28 Days"/>
    <n v="1"/>
    <s v="750 MB"/>
    <x v="11"/>
  </r>
  <r>
    <x v="6"/>
    <x v="1"/>
    <x v="4"/>
    <x v="4"/>
    <x v="10"/>
    <s v="Ultra Fast Mega Pack (3GB / Day Combo For 80 days)"/>
    <s v="ltra Fast Mega Pack (3GB / Day Combo For 80 days"/>
    <n v="3.98"/>
    <s v=" (3GB"/>
    <x v="9"/>
  </r>
  <r>
    <x v="6"/>
    <x v="1"/>
    <x v="4"/>
    <x v="4"/>
    <x v="11"/>
    <s v="Ultra Duo Data Pack (1.8GB / Day Combo For 55 days )"/>
    <s v="ltra Duo Data Pack (1.8GB / Day Combo For 55 days "/>
    <n v="2.17"/>
    <s v="1.8GB"/>
    <x v="10"/>
  </r>
  <r>
    <x v="6"/>
    <x v="1"/>
    <x v="4"/>
    <x v="4"/>
    <x v="12"/>
    <s v="Mini Ultra Saver Pack (750 MB/Day for 28 Days)"/>
    <s v="ini Ultra Saver Pack (750 MB/Day for 28 Days"/>
    <n v="0.6"/>
    <s v="750 MB"/>
    <x v="11"/>
  </r>
  <r>
    <x v="6"/>
    <x v="1"/>
    <x v="5"/>
    <x v="5"/>
    <x v="10"/>
    <s v="Ultra Fast Mega Pack (3GB / Day Combo For 80 days)"/>
    <s v="ltra Fast Mega Pack (3GB / Day Combo For 80 days"/>
    <n v="3.2"/>
    <s v=" (3GB"/>
    <x v="9"/>
  </r>
  <r>
    <x v="6"/>
    <x v="1"/>
    <x v="5"/>
    <x v="5"/>
    <x v="11"/>
    <s v="Ultra Duo Data Pack (1.8GB / Day Combo For 55 days )"/>
    <s v="ltra Duo Data Pack (1.8GB / Day Combo For 55 days "/>
    <n v="1.99"/>
    <s v="1.8GB"/>
    <x v="10"/>
  </r>
  <r>
    <x v="6"/>
    <x v="1"/>
    <x v="5"/>
    <x v="5"/>
    <x v="12"/>
    <s v="Mini Ultra Saver Pack (750 MB/Day for 28 Days)"/>
    <s v="ini Ultra Saver Pack (750 MB/Day for 28 Days"/>
    <n v="0.44"/>
    <s v="750 MB"/>
    <x v="11"/>
  </r>
  <r>
    <x v="6"/>
    <x v="1"/>
    <x v="6"/>
    <x v="6"/>
    <x v="10"/>
    <s v="Ultra Fast Mega Pack (3GB / Day Combo For 80 days)"/>
    <s v="ltra Fast Mega Pack (3GB / Day Combo For 80 days"/>
    <n v="3.39"/>
    <s v=" (3GB"/>
    <x v="9"/>
  </r>
  <r>
    <x v="6"/>
    <x v="1"/>
    <x v="6"/>
    <x v="6"/>
    <x v="11"/>
    <s v="Ultra Duo Data Pack (1.8GB / Day Combo For 55 days )"/>
    <s v="ltra Duo Data Pack (1.8GB / Day Combo For 55 days "/>
    <n v="2.15"/>
    <s v="1.8GB"/>
    <x v="10"/>
  </r>
  <r>
    <x v="6"/>
    <x v="1"/>
    <x v="6"/>
    <x v="6"/>
    <x v="12"/>
    <s v="Mini Ultra Saver Pack (750 MB/Day for 28 Days)"/>
    <s v="ini Ultra Saver Pack (750 MB/Day for 28 Days"/>
    <n v="0.68"/>
    <s v="750 MB"/>
    <x v="11"/>
  </r>
  <r>
    <x v="6"/>
    <x v="1"/>
    <x v="7"/>
    <x v="7"/>
    <x v="10"/>
    <s v="Ultra Fast Mega Pack (3GB / Day Combo For 80 days)"/>
    <s v="ltra Fast Mega Pack (3GB / Day Combo For 80 days"/>
    <n v="3.21"/>
    <s v=" (3GB"/>
    <x v="9"/>
  </r>
  <r>
    <x v="6"/>
    <x v="1"/>
    <x v="7"/>
    <x v="7"/>
    <x v="11"/>
    <s v="Ultra Duo Data Pack (1.8GB / Day Combo For 55 days )"/>
    <s v="ltra Duo Data Pack (1.8GB / Day Combo For 55 days "/>
    <n v="2.3199999999999998"/>
    <s v="1.8GB"/>
    <x v="10"/>
  </r>
  <r>
    <x v="6"/>
    <x v="1"/>
    <x v="7"/>
    <x v="7"/>
    <x v="12"/>
    <s v="Mini Ultra Saver Pack (750 MB/Day for 28 Days)"/>
    <s v="ini Ultra Saver Pack (750 MB/Day for 28 Days"/>
    <n v="0.77"/>
    <s v="750 MB"/>
    <x v="11"/>
  </r>
  <r>
    <x v="6"/>
    <x v="1"/>
    <x v="8"/>
    <x v="8"/>
    <x v="10"/>
    <s v="Ultra Fast Mega Pack (3GB / Day Combo For 80 days)"/>
    <s v="ltra Fast Mega Pack (3GB / Day Combo For 80 days"/>
    <n v="1.86"/>
    <s v=" (3GB"/>
    <x v="9"/>
  </r>
  <r>
    <x v="6"/>
    <x v="1"/>
    <x v="8"/>
    <x v="8"/>
    <x v="11"/>
    <s v="Ultra Duo Data Pack (1.8GB / Day Combo For 55 days )"/>
    <s v="ltra Duo Data Pack (1.8GB / Day Combo For 55 days "/>
    <n v="1.1299999999999999"/>
    <s v="1.8GB"/>
    <x v="10"/>
  </r>
  <r>
    <x v="6"/>
    <x v="1"/>
    <x v="8"/>
    <x v="8"/>
    <x v="12"/>
    <s v="Mini Ultra Saver Pack (750 MB/Day for 28 Days)"/>
    <s v="ini Ultra Saver Pack (750 MB/Day for 28 Days"/>
    <n v="0.33"/>
    <s v="750 MB"/>
    <x v="11"/>
  </r>
  <r>
    <x v="6"/>
    <x v="1"/>
    <x v="9"/>
    <x v="9"/>
    <x v="10"/>
    <s v="Ultra Fast Mega Pack (3GB / Day Combo For 80 days)"/>
    <s v="ltra Fast Mega Pack (3GB / Day Combo For 80 days"/>
    <n v="1.64"/>
    <s v=" (3GB"/>
    <x v="9"/>
  </r>
  <r>
    <x v="6"/>
    <x v="1"/>
    <x v="9"/>
    <x v="9"/>
    <x v="11"/>
    <s v="Ultra Duo Data Pack (1.8GB / Day Combo For 55 days )"/>
    <s v="ltra Duo Data Pack (1.8GB / Day Combo For 55 days "/>
    <n v="1.21"/>
    <s v="1.8GB"/>
    <x v="10"/>
  </r>
  <r>
    <x v="6"/>
    <x v="1"/>
    <x v="9"/>
    <x v="9"/>
    <x v="12"/>
    <s v="Mini Ultra Saver Pack (750 MB/Day for 28 Days)"/>
    <s v="ini Ultra Saver Pack (750 MB/Day for 28 Days"/>
    <n v="0.24"/>
    <s v="750 MB"/>
    <x v="11"/>
  </r>
  <r>
    <x v="6"/>
    <x v="1"/>
    <x v="10"/>
    <x v="10"/>
    <x v="10"/>
    <s v="Ultra Fast Mega Pack (3GB / Day Combo For 80 days)"/>
    <s v="ltra Fast Mega Pack (3GB / Day Combo For 80 days"/>
    <n v="1.2"/>
    <s v=" (3GB"/>
    <x v="9"/>
  </r>
  <r>
    <x v="6"/>
    <x v="1"/>
    <x v="10"/>
    <x v="10"/>
    <x v="11"/>
    <s v="Ultra Duo Data Pack (1.8GB / Day Combo For 55 days )"/>
    <s v="ltra Duo Data Pack (1.8GB / Day Combo For 55 days "/>
    <n v="0.81"/>
    <s v="1.8GB"/>
    <x v="10"/>
  </r>
  <r>
    <x v="6"/>
    <x v="1"/>
    <x v="10"/>
    <x v="10"/>
    <x v="12"/>
    <s v="Mini Ultra Saver Pack (750 MB/Day for 28 Days)"/>
    <s v="ini Ultra Saver Pack (750 MB/Day for 28 Days"/>
    <n v="0.26"/>
    <s v="750 MB"/>
    <x v="11"/>
  </r>
  <r>
    <x v="6"/>
    <x v="1"/>
    <x v="11"/>
    <x v="11"/>
    <x v="10"/>
    <s v="Ultra Fast Mega Pack (3GB / Day Combo For 80 days)"/>
    <s v="ltra Fast Mega Pack (3GB / Day Combo For 80 days"/>
    <n v="2.17"/>
    <s v=" (3GB"/>
    <x v="9"/>
  </r>
  <r>
    <x v="6"/>
    <x v="1"/>
    <x v="11"/>
    <x v="11"/>
    <x v="11"/>
    <s v="Ultra Duo Data Pack (1.8GB / Day Combo For 55 days )"/>
    <s v="ltra Duo Data Pack (1.8GB / Day Combo For 55 days "/>
    <n v="1.36"/>
    <s v="1.8GB"/>
    <x v="10"/>
  </r>
  <r>
    <x v="6"/>
    <x v="1"/>
    <x v="11"/>
    <x v="11"/>
    <x v="12"/>
    <s v="Mini Ultra Saver Pack (750 MB/Day for 28 Days)"/>
    <s v="ini Ultra Saver Pack (750 MB/Day for 28 Days"/>
    <n v="0.41"/>
    <s v="750 MB"/>
    <x v="11"/>
  </r>
  <r>
    <x v="6"/>
    <x v="1"/>
    <x v="12"/>
    <x v="12"/>
    <x v="10"/>
    <s v="Ultra Fast Mega Pack (3GB / Day Combo For 80 days)"/>
    <s v="ltra Fast Mega Pack (3GB / Day Combo For 80 days"/>
    <n v="0.93"/>
    <s v=" (3GB"/>
    <x v="9"/>
  </r>
  <r>
    <x v="6"/>
    <x v="1"/>
    <x v="12"/>
    <x v="12"/>
    <x v="11"/>
    <s v="Ultra Duo Data Pack (1.8GB / Day Combo For 55 days )"/>
    <s v="ltra Duo Data Pack (1.8GB / Day Combo For 55 days "/>
    <n v="0.55000000000000004"/>
    <s v="1.8GB"/>
    <x v="10"/>
  </r>
  <r>
    <x v="6"/>
    <x v="1"/>
    <x v="12"/>
    <x v="12"/>
    <x v="12"/>
    <s v="Mini Ultra Saver Pack (750 MB/Day for 28 Days)"/>
    <s v="ini Ultra Saver Pack (750 MB/Day for 28 Days"/>
    <n v="0.11"/>
    <s v="750 MB"/>
    <x v="11"/>
  </r>
  <r>
    <x v="6"/>
    <x v="1"/>
    <x v="13"/>
    <x v="13"/>
    <x v="10"/>
    <s v="Ultra Fast Mega Pack (3GB / Day Combo For 80 days)"/>
    <s v="ltra Fast Mega Pack (3GB / Day Combo For 80 days"/>
    <n v="0.73"/>
    <s v=" (3GB"/>
    <x v="9"/>
  </r>
  <r>
    <x v="6"/>
    <x v="1"/>
    <x v="13"/>
    <x v="13"/>
    <x v="11"/>
    <s v="Ultra Duo Data Pack (1.8GB / Day Combo For 55 days )"/>
    <s v="ltra Duo Data Pack (1.8GB / Day Combo For 55 days "/>
    <n v="0.41"/>
    <s v="1.8GB"/>
    <x v="10"/>
  </r>
  <r>
    <x v="6"/>
    <x v="1"/>
    <x v="13"/>
    <x v="13"/>
    <x v="12"/>
    <s v="Mini Ultra Saver Pack (750 MB/Day for 28 Days)"/>
    <s v="ini Ultra Saver Pack (750 MB/Day for 28 Days"/>
    <n v="0.11"/>
    <s v="750 MB"/>
    <x v="11"/>
  </r>
  <r>
    <x v="6"/>
    <x v="1"/>
    <x v="14"/>
    <x v="14"/>
    <x v="10"/>
    <s v="Ultra Fast Mega Pack (3GB / Day Combo For 80 days)"/>
    <s v="ltra Fast Mega Pack (3GB / Day Combo For 80 days"/>
    <n v="0.44"/>
    <s v=" (3GB"/>
    <x v="9"/>
  </r>
  <r>
    <x v="6"/>
    <x v="1"/>
    <x v="14"/>
    <x v="14"/>
    <x v="11"/>
    <s v="Ultra Duo Data Pack (1.8GB / Day Combo For 55 days )"/>
    <s v="ltra Duo Data Pack (1.8GB / Day Combo For 55 days "/>
    <n v="0.26"/>
    <s v="1.8GB"/>
    <x v="10"/>
  </r>
  <r>
    <x v="6"/>
    <x v="1"/>
    <x v="14"/>
    <x v="14"/>
    <x v="12"/>
    <s v="Mini Ultra Saver Pack (750 MB/Day for 28 Days)"/>
    <s v="ini Ultra Saver Pack (750 MB/Day for 28 Days"/>
    <n v="0.1"/>
    <s v="750 MB"/>
    <x v="11"/>
  </r>
  <r>
    <x v="7"/>
    <x v="1"/>
    <x v="0"/>
    <x v="0"/>
    <x v="10"/>
    <s v="Ultra Fast Mega Pack (3GB / Day Combo For 80 days)"/>
    <s v="ltra Fast Mega Pack (3GB / Day Combo For 80 days"/>
    <n v="7.36"/>
    <s v=" (3GB"/>
    <x v="9"/>
  </r>
  <r>
    <x v="7"/>
    <x v="1"/>
    <x v="0"/>
    <x v="0"/>
    <x v="11"/>
    <s v="Ultra Duo Data Pack (1.8GB / Day Combo For 55 days )"/>
    <s v="ltra Duo Data Pack (1.8GB / Day Combo For 55 days "/>
    <n v="4.51"/>
    <s v="1.8GB"/>
    <x v="10"/>
  </r>
  <r>
    <x v="7"/>
    <x v="1"/>
    <x v="0"/>
    <x v="0"/>
    <x v="12"/>
    <s v="Mini Ultra Saver Pack (750 MB/Day for 28 Days)"/>
    <s v="ini Ultra Saver Pack (750 MB/Day for 28 Days"/>
    <n v="1.19"/>
    <s v="750 MB"/>
    <x v="11"/>
  </r>
  <r>
    <x v="7"/>
    <x v="1"/>
    <x v="1"/>
    <x v="1"/>
    <x v="10"/>
    <s v="Ultra Fast Mega Pack (3GB / Day Combo For 80 days)"/>
    <s v="ltra Fast Mega Pack (3GB / Day Combo For 80 days"/>
    <n v="6.69"/>
    <s v=" (3GB"/>
    <x v="9"/>
  </r>
  <r>
    <x v="7"/>
    <x v="1"/>
    <x v="1"/>
    <x v="1"/>
    <x v="11"/>
    <s v="Ultra Duo Data Pack (1.8GB / Day Combo For 55 days )"/>
    <s v="ltra Duo Data Pack (1.8GB / Day Combo For 55 days "/>
    <n v="3.85"/>
    <s v="1.8GB"/>
    <x v="10"/>
  </r>
  <r>
    <x v="7"/>
    <x v="1"/>
    <x v="1"/>
    <x v="1"/>
    <x v="12"/>
    <s v="Mini Ultra Saver Pack (750 MB/Day for 28 Days)"/>
    <s v="ini Ultra Saver Pack (750 MB/Day for 28 Days"/>
    <n v="0.61"/>
    <s v="750 MB"/>
    <x v="11"/>
  </r>
  <r>
    <x v="7"/>
    <x v="1"/>
    <x v="2"/>
    <x v="2"/>
    <x v="10"/>
    <s v="Ultra Fast Mega Pack (3GB / Day Combo For 80 days)"/>
    <s v="ltra Fast Mega Pack (3GB / Day Combo For 80 days"/>
    <n v="5.71"/>
    <s v=" (3GB"/>
    <x v="9"/>
  </r>
  <r>
    <x v="7"/>
    <x v="1"/>
    <x v="2"/>
    <x v="2"/>
    <x v="11"/>
    <s v="Ultra Duo Data Pack (1.8GB / Day Combo For 55 days )"/>
    <s v="ltra Duo Data Pack (1.8GB / Day Combo For 55 days "/>
    <n v="3.46"/>
    <s v="1.8GB"/>
    <x v="10"/>
  </r>
  <r>
    <x v="7"/>
    <x v="1"/>
    <x v="2"/>
    <x v="2"/>
    <x v="12"/>
    <s v="Mini Ultra Saver Pack (750 MB/Day for 28 Days)"/>
    <s v="ini Ultra Saver Pack (750 MB/Day for 28 Days"/>
    <n v="1.04"/>
    <s v="750 MB"/>
    <x v="11"/>
  </r>
  <r>
    <x v="7"/>
    <x v="1"/>
    <x v="3"/>
    <x v="3"/>
    <x v="10"/>
    <s v="Ultra Fast Mega Pack (3GB / Day Combo For 80 days)"/>
    <s v="ltra Fast Mega Pack (3GB / Day Combo For 80 days"/>
    <n v="4.29"/>
    <s v=" (3GB"/>
    <x v="9"/>
  </r>
  <r>
    <x v="7"/>
    <x v="1"/>
    <x v="3"/>
    <x v="3"/>
    <x v="11"/>
    <s v="Ultra Duo Data Pack (1.8GB / Day Combo For 55 days )"/>
    <s v="ltra Duo Data Pack (1.8GB / Day Combo For 55 days "/>
    <n v="3.11"/>
    <s v="1.8GB"/>
    <x v="10"/>
  </r>
  <r>
    <x v="7"/>
    <x v="1"/>
    <x v="3"/>
    <x v="3"/>
    <x v="12"/>
    <s v="Mini Ultra Saver Pack (750 MB/Day for 28 Days)"/>
    <s v="ini Ultra Saver Pack (750 MB/Day for 28 Days"/>
    <n v="0.59"/>
    <s v="750 MB"/>
    <x v="11"/>
  </r>
  <r>
    <x v="7"/>
    <x v="1"/>
    <x v="4"/>
    <x v="4"/>
    <x v="10"/>
    <s v="Ultra Fast Mega Pack (3GB / Day Combo For 80 days)"/>
    <s v="ltra Fast Mega Pack (3GB / Day Combo For 80 days"/>
    <n v="3.62"/>
    <s v=" (3GB"/>
    <x v="9"/>
  </r>
  <r>
    <x v="7"/>
    <x v="1"/>
    <x v="4"/>
    <x v="4"/>
    <x v="11"/>
    <s v="Ultra Duo Data Pack (1.8GB / Day Combo For 55 days )"/>
    <s v="ltra Duo Data Pack (1.8GB / Day Combo For 55 days "/>
    <n v="2.2599999999999998"/>
    <s v="1.8GB"/>
    <x v="10"/>
  </r>
  <r>
    <x v="7"/>
    <x v="1"/>
    <x v="4"/>
    <x v="4"/>
    <x v="12"/>
    <s v="Mini Ultra Saver Pack (750 MB/Day for 28 Days)"/>
    <s v="ini Ultra Saver Pack (750 MB/Day for 28 Days"/>
    <n v="0.34"/>
    <s v="750 MB"/>
    <x v="11"/>
  </r>
  <r>
    <x v="7"/>
    <x v="1"/>
    <x v="5"/>
    <x v="5"/>
    <x v="10"/>
    <s v="Ultra Fast Mega Pack (3GB / Day Combo For 80 days)"/>
    <s v="ltra Fast Mega Pack (3GB / Day Combo For 80 days"/>
    <n v="2.9"/>
    <s v=" (3GB"/>
    <x v="9"/>
  </r>
  <r>
    <x v="7"/>
    <x v="1"/>
    <x v="5"/>
    <x v="5"/>
    <x v="11"/>
    <s v="Ultra Duo Data Pack (1.8GB / Day Combo For 55 days )"/>
    <s v="ltra Duo Data Pack (1.8GB / Day Combo For 55 days "/>
    <n v="1.97"/>
    <s v="1.8GB"/>
    <x v="10"/>
  </r>
  <r>
    <x v="7"/>
    <x v="1"/>
    <x v="5"/>
    <x v="5"/>
    <x v="12"/>
    <s v="Mini Ultra Saver Pack (750 MB/Day for 28 Days)"/>
    <s v="ini Ultra Saver Pack (750 MB/Day for 28 Days"/>
    <n v="0.75"/>
    <s v="750 MB"/>
    <x v="11"/>
  </r>
  <r>
    <x v="7"/>
    <x v="1"/>
    <x v="6"/>
    <x v="6"/>
    <x v="10"/>
    <s v="Ultra Fast Mega Pack (3GB / Day Combo For 80 days)"/>
    <s v="ltra Fast Mega Pack (3GB / Day Combo For 80 days"/>
    <n v="6.16"/>
    <s v=" (3GB"/>
    <x v="9"/>
  </r>
  <r>
    <x v="7"/>
    <x v="1"/>
    <x v="6"/>
    <x v="6"/>
    <x v="11"/>
    <s v="Ultra Duo Data Pack (1.8GB / Day Combo For 55 days )"/>
    <s v="ltra Duo Data Pack (1.8GB / Day Combo For 55 days "/>
    <n v="3.62"/>
    <s v="1.8GB"/>
    <x v="10"/>
  </r>
  <r>
    <x v="7"/>
    <x v="1"/>
    <x v="6"/>
    <x v="6"/>
    <x v="12"/>
    <s v="Mini Ultra Saver Pack (750 MB/Day for 28 Days)"/>
    <s v="ini Ultra Saver Pack (750 MB/Day for 28 Days"/>
    <n v="1.27"/>
    <s v="750 MB"/>
    <x v="11"/>
  </r>
  <r>
    <x v="7"/>
    <x v="1"/>
    <x v="7"/>
    <x v="7"/>
    <x v="10"/>
    <s v="Ultra Fast Mega Pack (3GB / Day Combo For 80 days)"/>
    <s v="ltra Fast Mega Pack (3GB / Day Combo For 80 days"/>
    <n v="2.78"/>
    <s v=" (3GB"/>
    <x v="9"/>
  </r>
  <r>
    <x v="7"/>
    <x v="1"/>
    <x v="7"/>
    <x v="7"/>
    <x v="11"/>
    <s v="Ultra Duo Data Pack (1.8GB / Day Combo For 55 days )"/>
    <s v="ltra Duo Data Pack (1.8GB / Day Combo For 55 days "/>
    <n v="1.56"/>
    <s v="1.8GB"/>
    <x v="10"/>
  </r>
  <r>
    <x v="7"/>
    <x v="1"/>
    <x v="7"/>
    <x v="7"/>
    <x v="12"/>
    <s v="Mini Ultra Saver Pack (750 MB/Day for 28 Days)"/>
    <s v="ini Ultra Saver Pack (750 MB/Day for 28 Days"/>
    <n v="0.69"/>
    <s v="750 MB"/>
    <x v="11"/>
  </r>
  <r>
    <x v="7"/>
    <x v="1"/>
    <x v="8"/>
    <x v="8"/>
    <x v="10"/>
    <s v="Ultra Fast Mega Pack (3GB / Day Combo For 80 days)"/>
    <s v="ltra Fast Mega Pack (3GB / Day Combo For 80 days"/>
    <n v="2.06"/>
    <s v=" (3GB"/>
    <x v="9"/>
  </r>
  <r>
    <x v="7"/>
    <x v="1"/>
    <x v="8"/>
    <x v="8"/>
    <x v="11"/>
    <s v="Ultra Duo Data Pack (1.8GB / Day Combo For 55 days )"/>
    <s v="ltra Duo Data Pack (1.8GB / Day Combo For 55 days "/>
    <n v="1.35"/>
    <s v="1.8GB"/>
    <x v="10"/>
  </r>
  <r>
    <x v="7"/>
    <x v="1"/>
    <x v="8"/>
    <x v="8"/>
    <x v="12"/>
    <s v="Mini Ultra Saver Pack (750 MB/Day for 28 Days)"/>
    <s v="ini Ultra Saver Pack (750 MB/Day for 28 Days"/>
    <n v="0.19"/>
    <s v="750 MB"/>
    <x v="11"/>
  </r>
  <r>
    <x v="7"/>
    <x v="1"/>
    <x v="9"/>
    <x v="9"/>
    <x v="10"/>
    <s v="Ultra Fast Mega Pack (3GB / Day Combo For 80 days)"/>
    <s v="ltra Fast Mega Pack (3GB / Day Combo For 80 days"/>
    <n v="1.66"/>
    <s v=" (3GB"/>
    <x v="9"/>
  </r>
  <r>
    <x v="7"/>
    <x v="1"/>
    <x v="9"/>
    <x v="9"/>
    <x v="11"/>
    <s v="Ultra Duo Data Pack (1.8GB / Day Combo For 55 days )"/>
    <s v="ltra Duo Data Pack (1.8GB / Day Combo For 55 days "/>
    <n v="1.0900000000000001"/>
    <s v="1.8GB"/>
    <x v="10"/>
  </r>
  <r>
    <x v="7"/>
    <x v="1"/>
    <x v="9"/>
    <x v="9"/>
    <x v="12"/>
    <s v="Mini Ultra Saver Pack (750 MB/Day for 28 Days)"/>
    <s v="ini Ultra Saver Pack (750 MB/Day for 28 Days"/>
    <n v="0.46"/>
    <s v="750 MB"/>
    <x v="11"/>
  </r>
  <r>
    <x v="7"/>
    <x v="1"/>
    <x v="10"/>
    <x v="10"/>
    <x v="10"/>
    <s v="Ultra Fast Mega Pack (3GB / Day Combo For 80 days)"/>
    <s v="ltra Fast Mega Pack (3GB / Day Combo For 80 days"/>
    <n v="1.41"/>
    <s v=" (3GB"/>
    <x v="9"/>
  </r>
  <r>
    <x v="7"/>
    <x v="1"/>
    <x v="10"/>
    <x v="10"/>
    <x v="11"/>
    <s v="Ultra Duo Data Pack (1.8GB / Day Combo For 55 days )"/>
    <s v="ltra Duo Data Pack (1.8GB / Day Combo For 55 days "/>
    <n v="1.02"/>
    <s v="1.8GB"/>
    <x v="10"/>
  </r>
  <r>
    <x v="7"/>
    <x v="1"/>
    <x v="10"/>
    <x v="10"/>
    <x v="12"/>
    <s v="Mini Ultra Saver Pack (750 MB/Day for 28 Days)"/>
    <s v="ini Ultra Saver Pack (750 MB/Day for 28 Days"/>
    <n v="0.19"/>
    <s v="750 MB"/>
    <x v="11"/>
  </r>
  <r>
    <x v="7"/>
    <x v="1"/>
    <x v="11"/>
    <x v="11"/>
    <x v="10"/>
    <s v="Ultra Fast Mega Pack (3GB / Day Combo For 80 days)"/>
    <s v="ltra Fast Mega Pack (3GB / Day Combo For 80 days"/>
    <n v="1.1000000000000001"/>
    <s v=" (3GB"/>
    <x v="9"/>
  </r>
  <r>
    <x v="7"/>
    <x v="1"/>
    <x v="11"/>
    <x v="11"/>
    <x v="11"/>
    <s v="Ultra Duo Data Pack (1.8GB / Day Combo For 55 days )"/>
    <s v="ltra Duo Data Pack (1.8GB / Day Combo For 55 days "/>
    <n v="0.71"/>
    <s v="1.8GB"/>
    <x v="10"/>
  </r>
  <r>
    <x v="7"/>
    <x v="1"/>
    <x v="11"/>
    <x v="11"/>
    <x v="12"/>
    <s v="Mini Ultra Saver Pack (750 MB/Day for 28 Days)"/>
    <s v="ini Ultra Saver Pack (750 MB/Day for 28 Days"/>
    <n v="0.21"/>
    <s v="750 MB"/>
    <x v="11"/>
  </r>
  <r>
    <x v="7"/>
    <x v="1"/>
    <x v="12"/>
    <x v="12"/>
    <x v="10"/>
    <s v="Ultra Fast Mega Pack (3GB / Day Combo For 80 days)"/>
    <s v="ltra Fast Mega Pack (3GB / Day Combo For 80 days"/>
    <n v="1.1599999999999999"/>
    <s v=" (3GB"/>
    <x v="9"/>
  </r>
  <r>
    <x v="7"/>
    <x v="1"/>
    <x v="12"/>
    <x v="12"/>
    <x v="11"/>
    <s v="Ultra Duo Data Pack (1.8GB / Day Combo For 55 days )"/>
    <s v="ltra Duo Data Pack (1.8GB / Day Combo For 55 days "/>
    <n v="0.77"/>
    <s v="1.8GB"/>
    <x v="10"/>
  </r>
  <r>
    <x v="7"/>
    <x v="1"/>
    <x v="12"/>
    <x v="12"/>
    <x v="12"/>
    <s v="Mini Ultra Saver Pack (750 MB/Day for 28 Days)"/>
    <s v="ini Ultra Saver Pack (750 MB/Day for 28 Days"/>
    <n v="0.15"/>
    <s v="750 MB"/>
    <x v="11"/>
  </r>
  <r>
    <x v="7"/>
    <x v="1"/>
    <x v="13"/>
    <x v="13"/>
    <x v="10"/>
    <s v="Ultra Fast Mega Pack (3GB / Day Combo For 80 days)"/>
    <s v="ltra Fast Mega Pack (3GB / Day Combo For 80 days"/>
    <n v="0.78"/>
    <s v=" (3GB"/>
    <x v="9"/>
  </r>
  <r>
    <x v="7"/>
    <x v="1"/>
    <x v="13"/>
    <x v="13"/>
    <x v="11"/>
    <s v="Ultra Duo Data Pack (1.8GB / Day Combo For 55 days )"/>
    <s v="ltra Duo Data Pack (1.8GB / Day Combo For 55 days "/>
    <n v="0.43"/>
    <s v="1.8GB"/>
    <x v="10"/>
  </r>
  <r>
    <x v="7"/>
    <x v="1"/>
    <x v="13"/>
    <x v="13"/>
    <x v="12"/>
    <s v="Mini Ultra Saver Pack (750 MB/Day for 28 Days)"/>
    <s v="ini Ultra Saver Pack (750 MB/Day for 28 Days"/>
    <n v="0.09"/>
    <s v="750 MB"/>
    <x v="11"/>
  </r>
  <r>
    <x v="7"/>
    <x v="1"/>
    <x v="14"/>
    <x v="14"/>
    <x v="10"/>
    <s v="Ultra Fast Mega Pack (3GB / Day Combo For 80 days)"/>
    <s v="ltra Fast Mega Pack (3GB / Day Combo For 80 days"/>
    <n v="0.48"/>
    <s v=" (3GB"/>
    <x v="9"/>
  </r>
  <r>
    <x v="7"/>
    <x v="1"/>
    <x v="14"/>
    <x v="14"/>
    <x v="11"/>
    <s v="Ultra Duo Data Pack (1.8GB / Day Combo For 55 days )"/>
    <s v="ltra Duo Data Pack (1.8GB / Day Combo For 55 days "/>
    <n v="0.28999999999999998"/>
    <s v="1.8GB"/>
    <x v="10"/>
  </r>
  <r>
    <x v="7"/>
    <x v="1"/>
    <x v="14"/>
    <x v="14"/>
    <x v="12"/>
    <s v="Mini Ultra Saver Pack (750 MB/Day for 28 Days)"/>
    <s v="ini Ultra Saver Pack (750 MB/Day for 28 Days"/>
    <n v="0.08"/>
    <s v="750 MB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D3D0EF-08E4-4487-AC25-8598D1FEBA83}" name="TOTAL MARKET SHARES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21">
  <location ref="G37:H43" firstHeaderRow="1" firstDataRow="1" firstDataCol="1"/>
  <pivotFields count="5">
    <pivotField showAll="0"/>
    <pivotField showAll="0"/>
    <pivotField showAll="0"/>
    <pivotField axis="axisRow" showAll="0" sortType="ascending">
      <items count="7">
        <item x="1"/>
        <item x="2"/>
        <item h="1" x="0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3"/>
  </rowFields>
  <rowItems count="6">
    <i>
      <x v="4"/>
    </i>
    <i>
      <x v="3"/>
    </i>
    <i>
      <x/>
    </i>
    <i>
      <x v="1"/>
    </i>
    <i>
      <x v="5"/>
    </i>
    <i t="grand">
      <x/>
    </i>
  </rowItems>
  <colItems count="1">
    <i/>
  </colItems>
  <dataFields count="1">
    <dataField name="Toplam Sütun5" fld="4" baseField="3" baseItem="0"/>
  </dataFields>
  <chartFormats count="30"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6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8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CBE4A-EFFD-4AF2-8DF8-B8267B5F4684}" name="Market Share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20">
  <location ref="G8:M18" firstHeaderRow="1" firstDataRow="2" firstDataCol="1"/>
  <pivotFields count="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 sortType="ascending">
      <items count="7">
        <item x="1"/>
        <item x="2"/>
        <item h="1" x="0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 v="4"/>
    </i>
    <i>
      <x v="3"/>
    </i>
    <i>
      <x/>
    </i>
    <i>
      <x v="1"/>
    </i>
    <i>
      <x v="5"/>
    </i>
    <i t="grand">
      <x/>
    </i>
  </colItems>
  <dataFields count="1">
    <dataField name="Toplam Sütun5" fld="4" baseField="3" baseItem="0"/>
  </dataFields>
  <chartFormats count="17"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8B36B-E527-4919-8E6B-4115E1F6DB45}" name="PivotTable14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G21:M31" firstHeaderRow="1" firstDataRow="2" firstDataCol="1"/>
  <pivotFields count="5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7">
        <item x="1"/>
        <item x="2"/>
        <item h="1" x="0"/>
        <item x="4"/>
        <item x="5"/>
        <item x="3"/>
        <item t="default"/>
      </items>
    </pivotField>
    <pivotField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Say Sütun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494FD-9119-462E-9615-7DE8A07D5425}" name="Total Market Shares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6">
  <location ref="I9:L16" firstHeaderRow="1" firstDataRow="2" firstDataCol="1"/>
  <pivotFields count="6">
    <pivotField numFmtId="164" showAll="0"/>
    <pivotField axis="axisCol" showAll="0" sortType="descending">
      <items count="3">
        <item x="0"/>
        <item x="1"/>
        <item t="default"/>
      </items>
    </pivotField>
    <pivotField showAll="0"/>
    <pivotField numFmtId="2" showAll="0"/>
    <pivotField axis="axisRow" showAll="0">
      <items count="6">
        <item x="0"/>
        <item x="1"/>
        <item x="3"/>
        <item x="4"/>
        <item x="2"/>
        <item t="default"/>
      </items>
    </pivotField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Toplam ms_pct" fld="5" baseField="0" baseItem="0"/>
  </dataFields>
  <chartFormats count="5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01F46-FBF3-4003-9805-E9F089EDB9B1}" name="Before 5G/After 5G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chartFormat="12">
  <location ref="A26:B36" firstHeaderRow="1" firstDataRow="1" firstDataCol="1" rowPageCount="1" colPageCount="1"/>
  <pivotFields count="11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3">
        <item h="1" x="1"/>
        <item x="0"/>
        <item t="default"/>
      </items>
    </pivotField>
    <pivotField numFmtId="1" showAll="0"/>
    <pivotField showAll="0"/>
    <pivotField showAll="0"/>
    <pivotField showAll="0"/>
    <pivotField showAll="0"/>
    <pivotField dataField="1" numFmtId="2" showAll="0"/>
    <pivotField showAll="0"/>
    <pivotField axis="axisRow" showAll="0">
      <items count="14">
        <item m="1" x="12"/>
        <item x="2"/>
        <item x="1"/>
        <item x="10"/>
        <item x="5"/>
        <item x="0"/>
        <item x="6"/>
        <item x="9"/>
        <item x="7"/>
        <item x="3"/>
        <item x="8"/>
        <item x="11"/>
        <item x="4"/>
        <item t="default"/>
      </items>
    </pivotField>
    <pivotField axis="axisPage" multipleItemSelectionAllowed="1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10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2"/>
    </i>
    <i t="grand">
      <x/>
    </i>
  </rowItems>
  <colItems count="1">
    <i/>
  </colItems>
  <pageFields count="1">
    <pageField fld="10" hier="-1"/>
  </pageFields>
  <dataFields count="1">
    <dataField name="Total Revenue Scores" fld="7" baseField="0" baseItem="0"/>
  </dataFields>
  <chartFormats count="2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3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38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39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7" format="40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7" format="4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7" format="42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7" format="43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7" format="44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7" format="45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7" format="46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7" format="47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9A6EE6-FF72-4541-83AB-79570D8ADC92}" name="PivotTable4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A3:A4" firstHeaderRow="1" firstDataRow="1" firstDataCol="0"/>
  <pivotFields count="11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" showAll="0"/>
    <pivotField showAll="0"/>
    <pivotField showAll="0"/>
    <pivotField showAll="0"/>
    <pivotField showAll="0"/>
    <pivotField dataField="1" numFmtId="2"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dataFields count="1">
    <dataField name="Say plan_revenue_crores" fld="7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E4920-7364-45E7-9FBF-E3A5399E3380}" name="PivotTable5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0">
  <location ref="C65:M68" firstHeaderRow="1" firstDataRow="2" firstDataCol="1"/>
  <pivotFields count="11">
    <pivotField multipleItemSelectionAllowe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3">
        <item h="1" x="1"/>
        <item x="0"/>
        <item t="default"/>
      </items>
    </pivotField>
    <pivotField numFmtId="1" showAll="0"/>
    <pivotField axis="axisRow" showAll="0">
      <items count="16">
        <item h="1" x="7"/>
        <item h="1" x="3"/>
        <item h="1" x="12"/>
        <item x="4"/>
        <item h="1" x="11"/>
        <item h="1" x="1"/>
        <item h="1" x="13"/>
        <item h="1" x="5"/>
        <item h="1" x="8"/>
        <item h="1" x="2"/>
        <item h="1" x="9"/>
        <item h="1" x="0"/>
        <item h="1" x="10"/>
        <item h="1" x="6"/>
        <item h="1" x="14"/>
        <item t="default"/>
      </items>
    </pivotField>
    <pivotField showAll="0"/>
    <pivotField showAll="0"/>
    <pivotField showAll="0"/>
    <pivotField dataField="1" numFmtId="2" showAll="0"/>
    <pivotField showAll="0"/>
    <pivotField axis="axisCol" showAll="0">
      <items count="14">
        <item m="1" x="12"/>
        <item x="2"/>
        <item x="1"/>
        <item x="10"/>
        <item x="5"/>
        <item x="0"/>
        <item x="6"/>
        <item x="9"/>
        <item x="7"/>
        <item x="3"/>
        <item x="8"/>
        <item x="11"/>
        <item x="4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2">
    <i>
      <x v="3"/>
    </i>
    <i t="grand">
      <x/>
    </i>
  </rowItems>
  <colFields count="1">
    <field x="9"/>
  </colFields>
  <colItems count="10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2"/>
    </i>
    <i t="grand">
      <x/>
    </i>
  </colItems>
  <dataFields count="1">
    <dataField name="Toplam plan_revenue_crores" fld="7" showDataAs="percentOfTotal" baseField="2" baseItem="0" numFmtId="10"/>
  </dataFields>
  <formats count="2">
    <format dxfId="159">
      <pivotArea collapsedLevelsAreSubtotals="1" fieldPosition="0">
        <references count="1">
          <reference field="3" count="0"/>
        </references>
      </pivotArea>
    </format>
    <format dxfId="158">
      <pivotArea outline="0" fieldPosition="0">
        <references count="1">
          <reference field="4294967294" count="1">
            <x v="0"/>
          </reference>
        </references>
      </pivotArea>
    </format>
  </formats>
  <chartFormats count="12"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A6C29-74BC-4730-84AE-74DA2E7DEBD8}" name="PivotTable2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42:C52" firstHeaderRow="0" firstDataRow="1" firstDataCol="1" rowPageCount="1" colPageCount="1"/>
  <pivotFields count="11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" showAll="0"/>
    <pivotField showAll="0"/>
    <pivotField showAll="0"/>
    <pivotField showAll="0"/>
    <pivotField showAll="0"/>
    <pivotField dataField="1" numFmtId="2" showAll="0"/>
    <pivotField showAll="0"/>
    <pivotField axis="axisRow" showAll="0">
      <items count="14">
        <item m="1" x="12"/>
        <item x="2"/>
        <item x="1"/>
        <item x="10"/>
        <item x="5"/>
        <item x="0"/>
        <item x="6"/>
        <item x="9"/>
        <item x="7"/>
        <item x="3"/>
        <item x="8"/>
        <item x="11"/>
        <item x="4"/>
        <item t="default"/>
      </items>
    </pivotField>
    <pivotField axis="axisPage" multipleItemSelectionAllowed="1" showAll="0" defaultSubtotal="0">
      <items count="14">
        <item x="0"/>
        <item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9"/>
  </rowFields>
  <rowItems count="10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Amount of Users" fld="7" subtotal="count" baseField="8" baseItem="0"/>
    <dataField name="Total Revenue Scores" fld="7" baseField="8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1"/>
          </reference>
          <reference field="9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1"/>
          </reference>
          <reference field="9" count="1" selected="0">
            <x v="5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1"/>
          </reference>
          <reference field="9" count="1" selected="0">
            <x v="6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1"/>
          </reference>
          <reference field="9" count="1" selected="0">
            <x v="8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1"/>
          </reference>
          <reference field="9" count="1" selected="0">
            <x v="9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1"/>
          </reference>
          <reference field="9" count="1" selected="0">
            <x v="1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1"/>
          </reference>
          <reference field="9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48595-015B-4DA7-B7E8-652981E0E5AE}" name="PivotTable1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M98:M103" firstHeaderRow="1" firstDataRow="1" firstDataCol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3">
        <item h="1" x="1"/>
        <item x="0"/>
        <item t="default"/>
      </items>
    </pivotField>
    <pivotField numFmtId="1" showAll="0"/>
    <pivotField showAll="0"/>
    <pivotField showAll="0"/>
    <pivotField showAll="0"/>
    <pivotField showAll="0"/>
    <pivotField numFmtId="2"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formats count="1">
    <format dxfId="156">
      <pivotArea dataOnly="0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841B6-64B7-4654-9899-503732A9A0F5}" name="PivotTable16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3">
  <location ref="M72:N78" firstHeaderRow="1" firstDataRow="1" firstDataCol="1"/>
  <pivotFields count="11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" showAll="0"/>
    <pivotField showAll="0"/>
    <pivotField axis="axisRow" showAll="0" measureFilter="1" sortType="descending">
      <items count="14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2"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6">
    <i>
      <x/>
    </i>
    <i>
      <x v="5"/>
    </i>
    <i>
      <x v="6"/>
    </i>
    <i>
      <x v="7"/>
    </i>
    <i>
      <x v="2"/>
    </i>
    <i t="grand">
      <x/>
    </i>
  </rowItems>
  <colItems count="1">
    <i/>
  </colItems>
  <dataFields count="1">
    <dataField name="Toplam plan_revenue_crores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097CA-E30B-4938-84FC-FD8DEB7A45D9}" name="PivotTable2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6">
  <location ref="M23:AA27" firstHeaderRow="1" firstDataRow="2" firstDataCol="1"/>
  <pivotFields count="11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" showAll="0"/>
    <pivotField showAll="0"/>
    <pivotField axis="axisCol" showAll="0">
      <items count="14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numFmtId="2" showAll="0"/>
    <pivotField showAll="0"/>
    <pivotField showAll="0"/>
    <pivotField axis="axisRow" showAll="0">
      <items count="15">
        <item h="1" x="0"/>
        <item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t="default"/>
      </items>
    </pivotField>
  </pivotFields>
  <rowFields count="1">
    <field x="10"/>
  </rowFields>
  <rowItems count="3">
    <i>
      <x v="1"/>
    </i>
    <i>
      <x v="6"/>
    </i>
    <i t="grand">
      <x/>
    </i>
  </rowItems>
  <colFields count="1">
    <field x="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Toplam plan_revenue_crores" fld="7" baseField="0" baseItem="0"/>
  </dataFields>
  <chartFormats count="2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4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3DCB2-505E-4546-9E15-7616A7B15D3B}" name="Plan Revenue_Scores By Months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M8:AC18" firstHeaderRow="1" firstDataRow="2" firstDataCol="1"/>
  <pivotFields count="11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numFmtId="1" showAll="0">
      <items count="16">
        <item x="1"/>
        <item x="13"/>
        <item x="12"/>
        <item x="9"/>
        <item x="8"/>
        <item x="7"/>
        <item x="0"/>
        <item x="6"/>
        <item x="14"/>
        <item x="5"/>
        <item x="3"/>
        <item x="4"/>
        <item x="11"/>
        <item x="2"/>
        <item x="10"/>
        <item t="default"/>
      </items>
    </pivotField>
    <pivotField showAll="0"/>
    <pivotField showAll="0"/>
    <pivotField showAll="0"/>
    <pivotField showAll="0"/>
    <pivotField dataField="1" numFmtId="2"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9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Toplam plan_revenue_cror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EA019-AC71-41CD-A175-AAEF5041FBCE}" name="PivotTable3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M124:N133" firstHeaderRow="1" firstDataRow="1" firstDataCol="1"/>
  <pivotFields count="11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" showAll="0"/>
    <pivotField showAll="0"/>
    <pivotField showAll="0"/>
    <pivotField showAll="0"/>
    <pivotField showAll="0"/>
    <pivotField dataField="1" numFmtId="2"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plam plan_revenue_crores" fld="7" baseField="0" baseItem="0"/>
  </dataFields>
  <formats count="1">
    <format dxfId="157">
      <pivotArea dataOnly="0" fieldPosition="0">
        <references count="1">
          <reference field="0" count="1">
            <x v="4"/>
          </reference>
        </references>
      </pivotArea>
    </format>
  </formats>
  <chartFormats count="9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Cıty" xr10:uid="{3C8C9DF8-6264-4C6D-96CD-00CBBF20F639}" sourceName="Cıty">
  <pivotTables>
    <pivotTable tabId="8" name="PivotTable5"/>
  </pivotTables>
  <data>
    <tabular pivotCacheId="2024073508">
      <items count="15">
        <i x="7"/>
        <i x="3"/>
        <i x="12"/>
        <i x="4" s="1"/>
        <i x="11"/>
        <i x="1"/>
        <i x="13"/>
        <i x="5"/>
        <i x="8"/>
        <i x="2"/>
        <i x="9"/>
        <i x="0"/>
        <i x="10"/>
        <i x="6"/>
        <i x="1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date" xr10:uid="{B40B1250-8B9B-4D88-A159-9DBD90B0E1D0}" sourceName="date">
  <pivotTables>
    <pivotTable tabId="8" name="PivotTable5"/>
  </pivotTables>
  <data>
    <tabular pivotCacheId="2024073508">
      <items count="8">
        <i x="0" s="1"/>
        <i x="1" s="1"/>
        <i x="2" s="1"/>
        <i x="3" s="1"/>
        <i x="4" s="1" nd="1"/>
        <i x="5" s="1" nd="1"/>
        <i x="6" s="1" nd="1"/>
        <i x="7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Status_of_5G" xr10:uid="{5C3D10E8-AC0A-4BCC-9EC3-F1350B0D2EB2}" sourceName="Status of 5G">
  <pivotTables>
    <pivotTable tabId="8" name="PivotTable5"/>
    <pivotTable tabId="6" name="PivotTable1"/>
    <pivotTable tabId="8" name="Before 5G/After 5G"/>
  </pivotTables>
  <data>
    <tabular pivotCacheId="2024073508">
      <items count="2">
        <i x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ıty" xr10:uid="{57D30AB5-11AE-45C1-B37A-D6314E87B332}" cache="Dilimleyici_Cıty" caption="Cıty" style="Dilimleyici Stili 1" rowHeight="234950"/>
  <slicer name="Months" xr10:uid="{70D9CCC8-7ACA-4C5F-942F-C84B1442332A}" cache="Dilimleyici_date" caption="date" style="Dilimleyici Stili 1" rowHeight="234950"/>
  <slicer name="Status of 5G" xr10:uid="{3CF2E536-B6F6-4782-83E4-C7B8F535690C}" cache="Dilimleyici_Status_of_5G" caption="Status of 5G" style="Dilimleyici Stili 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B16" totalsRowShown="0">
  <autoFilter ref="A1:B16" xr:uid="{00000000-0009-0000-0100-000001000000}"/>
  <tableColumns count="2">
    <tableColumn id="1" xr3:uid="{00000000-0010-0000-0000-000001000000}" name="city_code"/>
    <tableColumn id="2" xr3:uid="{00000000-0010-0000-0000-000002000000}" name="city_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A1:D9" totalsRowShown="0">
  <autoFilter ref="A1:D9" xr:uid="{00000000-0009-0000-0100-000002000000}"/>
  <tableColumns count="4">
    <tableColumn id="1" xr3:uid="{00000000-0010-0000-0100-000001000000}" name="date" dataDxfId="183"/>
    <tableColumn id="2" xr3:uid="{00000000-0010-0000-0100-000002000000}" name="month_name"/>
    <tableColumn id="3" xr3:uid="{00000000-0010-0000-0100-000003000000}" name="before/after_5g"/>
    <tableColumn id="4" xr3:uid="{00000000-0010-0000-0100-000004000000}" name="time_perio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3" displayName="Tablo3" ref="A1:B15" totalsRowShown="0">
  <autoFilter ref="A1:B15" xr:uid="{00000000-0009-0000-0100-000003000000}"/>
  <tableColumns count="2">
    <tableColumn id="1" xr3:uid="{00000000-0010-0000-0200-000001000000}" name="Sütun1"/>
    <tableColumn id="2" xr3:uid="{00000000-0010-0000-0200-000002000000}" name="Sütun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o4" displayName="Tablo4" ref="A1:G121" totalsRowShown="0" headerRowDxfId="182">
  <autoFilter ref="A1:G121" xr:uid="{00000000-0009-0000-0100-000004000000}"/>
  <tableColumns count="7">
    <tableColumn id="1" xr3:uid="{00000000-0010-0000-0300-000001000000}" name="date" dataDxfId="181"/>
    <tableColumn id="2" xr3:uid="{00000000-0010-0000-0300-000002000000}" name="city_code" dataDxfId="180"/>
    <tableColumn id="3" xr3:uid="{00000000-0010-0000-0300-000003000000}" name="company" dataDxfId="179"/>
    <tableColumn id="4" xr3:uid="{00000000-0010-0000-0300-000004000000}" name="atliqo_revenue_crores" dataDxfId="178"/>
    <tableColumn id="5" xr3:uid="{00000000-0010-0000-0300-000005000000}" name="arpu" dataDxfId="177"/>
    <tableColumn id="6" xr3:uid="{00000000-0010-0000-0300-000006000000}" name="active_users_lakhs" dataDxfId="176"/>
    <tableColumn id="7" xr3:uid="{00000000-0010-0000-0300-000007000000}" name="unsubscribed_users_lakhs" dataDxfId="17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o5" displayName="Tablo5" ref="A1:E602" totalsRowShown="0" headerRowDxfId="174">
  <autoFilter ref="A1:E602" xr:uid="{00000000-0009-0000-0100-000005000000}"/>
  <tableColumns count="5">
    <tableColumn id="1" xr3:uid="{00000000-0010-0000-0400-000001000000}" name="Sütun1" dataDxfId="173"/>
    <tableColumn id="2" xr3:uid="{00000000-0010-0000-0400-000002000000}" name="Sütun2" dataDxfId="172"/>
    <tableColumn id="3" xr3:uid="{00000000-0010-0000-0400-000003000000}" name="Sütun3" dataDxfId="171"/>
    <tableColumn id="4" xr3:uid="{00000000-0010-0000-0400-000004000000}" name="Sütun4"/>
    <tableColumn id="5" xr3:uid="{00000000-0010-0000-0400-000005000000}" name="Sütun5" dataDxfId="17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4C00BC-223C-4965-A904-FA7D99B09C07}" name="Tablo12" displayName="Tablo12" ref="A1:F601" totalsRowShown="0" headerRowDxfId="169" headerRowBorderDxfId="168" tableBorderDxfId="167" totalsRowBorderDxfId="166">
  <autoFilter ref="A1:F601" xr:uid="{BBC6A0FB-0A09-40EC-91F0-E2268C02F5F0}"/>
  <tableColumns count="6">
    <tableColumn id="1" xr3:uid="{AFD94552-D8C3-40EB-9816-48865AC1C280}" name="date" dataDxfId="165"/>
    <tableColumn id="2" xr3:uid="{184E0396-02FB-48F7-9B2C-EAAB22D758C8}" name="Status of 5G" dataDxfId="164">
      <calculatedColumnFormula>_xlfn.XLOOKUP(A2,Dim_Date!A:A,Dim_Date!C:C,,0,1)</calculatedColumnFormula>
    </tableColumn>
    <tableColumn id="3" xr3:uid="{5E978006-79C9-4C8F-B47D-ECCAB4DA7555}" name="city_code" dataDxfId="163"/>
    <tableColumn id="4" xr3:uid="{C1038F98-8653-4E21-BD55-9EBF369EFEFD}" name="tmv_city_crores" dataDxfId="162"/>
    <tableColumn id="5" xr3:uid="{B245BBD3-1BE8-498F-BFA9-9D10FB1E043B}" name="company" dataDxfId="161"/>
    <tableColumn id="6" xr3:uid="{A04659DA-7581-4F8E-A39F-C5D99FB8DA62}" name="ms_pct" dataDxfId="1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o6" displayName="Tablo6" ref="A1:J1201" totalsRowShown="0">
  <autoFilter ref="A1:J1201" xr:uid="{00000000-0009-0000-0100-000006000000}"/>
  <tableColumns count="10">
    <tableColumn id="1" xr3:uid="{00000000-0010-0000-0500-000001000000}" name="date"/>
    <tableColumn id="10" xr3:uid="{21BA42AA-1328-4CF3-891D-BECD3C001308}" name="Status of 5G" dataDxfId="155">
      <calculatedColumnFormula>_xlfn.XLOOKUP($A:$A,Dim_Date!$A:$A,Dim_Date!C:C,,0,1)</calculatedColumnFormula>
    </tableColumn>
    <tableColumn id="2" xr3:uid="{00000000-0010-0000-0500-000002000000}" name="city_code" dataDxfId="154"/>
    <tableColumn id="7" xr3:uid="{98A4D2DB-F1EC-431D-AC2F-326483F8B24A}" name="Cıty" dataDxfId="153">
      <calculatedColumnFormula>_xlfn.XLOOKUP(Tablo6[[#This Row],[city_code]],Tablo1[city_code],Tablo1[city_name])</calculatedColumnFormula>
    </tableColumn>
    <tableColumn id="3" xr3:uid="{00000000-0010-0000-0500-000003000000}" name="plans"/>
    <tableColumn id="5" xr3:uid="{1497F204-1ACD-4AC3-AD58-9FDE45A43357}" name="Plans wto abbr" dataDxfId="152">
      <calculatedColumnFormula>_xlfn.XLOOKUP(Tablo6[[#This Row],[plans]],dim_plan!$A$3:$A$15,dim_plan!$B$3:$B$15,,0,1)</calculatedColumnFormula>
    </tableColumn>
    <tableColumn id="6" xr3:uid="{2621DB03-6E08-42EE-BCEF-3AE2E6A246BC}" name="GB" dataDxfId="151">
      <calculatedColumnFormula>MID(Tablo6[[#This Row],[Plans wto abbr]], FIND("(", Tablo6[[#This Row],[Plans wto abbr]]) + 1, FIND(")", Tablo6[[#This Row],[Plans wto abbr]]) - FIND("(", Tablo6[[#This Row],[Plans wto abbr]]) - 1)</calculatedColumnFormula>
    </tableColumn>
    <tableColumn id="4" xr3:uid="{00000000-0010-0000-0500-000004000000}" name="plan_revenue_crores" dataDxfId="150"/>
    <tableColumn id="8" xr3:uid="{20ECD527-77D4-49DA-9323-9A172DA35AAB}" name="Sütun1" dataDxfId="149">
      <calculatedColumnFormula>IFERROR(MID(Tablo6[[#This Row],[Plans wto abbr]],(FIND("GB",Tablo6[[#This Row],[Plans wto abbr]],1)-3),5),IFERROR(MID(Tablo6[[#This Row],[Plans wto abbr]],(FIND("MB",Tablo6[[#This Row],[Plans wto abbr]],1)-4),6),""))</calculatedColumnFormula>
    </tableColumn>
    <tableColumn id="9" xr3:uid="{863EAC73-8BAA-40F4-B77B-BC589F5FD1D9}" name="Internet Consumption" dataDxfId="1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o49" displayName="Tablo49" ref="A1:J121" totalsRowShown="0" headerRowDxfId="147">
  <autoFilter ref="A1:J121" xr:uid="{00000000-0009-0000-0100-000008000000}"/>
  <tableColumns count="10">
    <tableColumn id="1" xr3:uid="{00000000-0010-0000-0600-000001000000}" name="date" dataDxfId="146"/>
    <tableColumn id="2" xr3:uid="{00000000-0010-0000-0600-000002000000}" name="city_code" dataDxfId="145"/>
    <tableColumn id="8" xr3:uid="{00000000-0010-0000-0600-000008000000}" name="City" dataDxfId="144">
      <calculatedColumnFormula>_xlfn.XLOOKUP(Tablo49[[#This Row],[city_code]],Tablo1[city_code],Tablo1[city_name],,0,1)</calculatedColumnFormula>
    </tableColumn>
    <tableColumn id="3" xr3:uid="{00000000-0010-0000-0600-000003000000}" name="company" dataDxfId="143"/>
    <tableColumn id="9" xr3:uid="{408A9E75-C610-4CED-8DA2-5927859A41B0}" name="5G STATUS" dataDxfId="142">
      <calculatedColumnFormula>_xlfn.XLOOKUP(Tablo49[[#This Row],[date]],Tablo2[date],Tablo2[before/after_5g],,0,)</calculatedColumnFormula>
    </tableColumn>
    <tableColumn id="10" xr3:uid="{E62F7B18-F984-4B43-BD98-5065ED77C6FB}" name="tmv_city_scores" dataDxfId="141">
      <calculatedColumnFormula array="1">INDEX(Fact_market_share!$C$3:$C$602,MATCH(1,(Fact_market_share!$B$3:$B$602=Tablo49[[#This Row],[city_code]])*(Fact_market_share!D$3:D$602=Tablo49[[#This Row],[company]])*(Fact_market_share!$A$3:$A$602= Tablo49[[#This Row],[date]]),0))</calculatedColumnFormula>
    </tableColumn>
    <tableColumn id="4" xr3:uid="{00000000-0010-0000-0600-000004000000}" name="atliqo_revenue_crores" dataDxfId="140"/>
    <tableColumn id="5" xr3:uid="{00000000-0010-0000-0600-000005000000}" name="arpu" dataDxfId="139"/>
    <tableColumn id="6" xr3:uid="{00000000-0010-0000-0600-000006000000}" name="active_users_lakhs" dataDxfId="138"/>
    <tableColumn id="7" xr3:uid="{00000000-0010-0000-0600-000007000000}" name="unsubscribed_users_lakhs" dataDxfId="13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DF2453-C4C7-4052-9F50-BC1C9CCD7B48}" name="Tablo7" displayName="Tablo7" ref="L1:M2" totalsRowShown="0">
  <autoFilter ref="L1:M2" xr:uid="{36DF2453-C4C7-4052-9F50-BC1C9CCD7B48}"/>
  <tableColumns count="2">
    <tableColumn id="1" xr3:uid="{DFC04F6C-9864-4EAF-A53D-58E8E16CF6C0}" name="Average Revenue Before 5G " dataDxfId="136">
      <calculatedColumnFormula>SUMIF(Tablo49[5G STATUS],"Before 5G",Tablo49[atliqo_revenue_crores])/COUNTIF(Tablo49[5G STATUS],"Before 5G")</calculatedColumnFormula>
    </tableColumn>
    <tableColumn id="2" xr3:uid="{BF89F8F4-C6C1-42DD-BF30-A93C04EE3215}" name="Average Revenue in 5G" dataDxfId="135">
      <calculatedColumnFormula>SUMIF(Tablo49[5G STATUS],"After 5G",Tablo49[atliqo_revenue_crores])/COUNTIF(Tablo49[5G STATUS],"After 5G")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A73662-EC88-4B8A-9939-F2C61199D9E0}" name="Tablo9" displayName="Tablo9" ref="L4:M5" totalsRowShown="0">
  <autoFilter ref="L4:M5" xr:uid="{10A73662-EC88-4B8A-9939-F2C61199D9E0}"/>
  <tableColumns count="2">
    <tableColumn id="1" xr3:uid="{6A7C9A5D-00E1-4DCD-9805-0497F5EBE310}" name="Average ARPU Before 5G">
      <calculatedColumnFormula>SUMIF(Tablo49[5G STATUS],"Before 5G",Tablo49[arpu])/COUNTIF(Tablo49[5G STATUS],"Before 5G")</calculatedColumnFormula>
    </tableColumn>
    <tableColumn id="2" xr3:uid="{BB4B3A4B-C972-4EA3-A344-91BD835FD803}" name="Average ARPU in 5G">
      <calculatedColumnFormula>SUMIF(Tablo49[5G STATUS],"After 5G",Tablo49[arpu])/COUNTIF(Tablo49[5G STATUS],"After 5G")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30BE97-664E-4214-8126-A720ABF1E104}" name="Tablo10" displayName="Tablo10" ref="L8:M9" totalsRowShown="0">
  <autoFilter ref="L8:M9" xr:uid="{9830BE97-664E-4214-8126-A720ABF1E104}"/>
  <tableColumns count="2">
    <tableColumn id="1" xr3:uid="{876AB35B-BCC0-4062-84C9-C30F16D188E7}" name="Total Active Users Lakhs Before 5G">
      <calculatedColumnFormula>SUMIF(Tablo49[5G STATUS],"Before 5G",Tablo49[active_users_lakhs])</calculatedColumnFormula>
    </tableColumn>
    <tableColumn id="2" xr3:uid="{09E67DA4-A1CA-4AF5-AFEA-866D81C8D5AC}" name="Total Active Users Lakhs  5G">
      <calculatedColumnFormula>SUMIF(Tablo49[5G STATUS],"After 5G",Tablo49[active_users_lakhs])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2E2118-0468-4DD5-AEF2-4829DD8BC80F}" name="Tablo11" displayName="Tablo11" ref="L11:M12" totalsRowShown="0">
  <autoFilter ref="L11:M12" xr:uid="{372E2118-0468-4DD5-AEF2-4829DD8BC80F}"/>
  <tableColumns count="2">
    <tableColumn id="1" xr3:uid="{02D21CAB-9521-4FDC-9492-28BB10C70222}" name="Total Unsubscribed Users Lakh Before 5G">
      <calculatedColumnFormula>SUMIF(Tablo49[5G STATUS],"Before 5G",Tablo49[unsubscribed_users_lakhs])</calculatedColumnFormula>
    </tableColumn>
    <tableColumn id="2" xr3:uid="{5D8AEE55-4E15-45F7-AF25-F0B055243B6A}" name="Total Unsubscribed Users Lakh  5G">
      <calculatedColumnFormula>SUMIF(Tablo49[5G STATUS],"After 5G",Tablo49[unsubscribed_users_lakhs])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5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7" Type="http://schemas.openxmlformats.org/officeDocument/2006/relationships/table" Target="../tables/table7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N27" sqref="N27"/>
    </sheetView>
  </sheetViews>
  <sheetFormatPr defaultRowHeight="14.4" x14ac:dyDescent="0.3"/>
  <cols>
    <col min="1" max="1" width="10.777343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400001</v>
      </c>
      <c r="B2" t="s">
        <v>2</v>
      </c>
    </row>
    <row r="3" spans="1:2" x14ac:dyDescent="0.3">
      <c r="A3">
        <v>110001</v>
      </c>
      <c r="B3" t="s">
        <v>3</v>
      </c>
    </row>
    <row r="4" spans="1:2" x14ac:dyDescent="0.3">
      <c r="A4">
        <v>700001</v>
      </c>
      <c r="B4" t="s">
        <v>4</v>
      </c>
    </row>
    <row r="5" spans="1:2" x14ac:dyDescent="0.3">
      <c r="A5">
        <v>560001</v>
      </c>
      <c r="B5" t="s">
        <v>5</v>
      </c>
    </row>
    <row r="6" spans="1:2" x14ac:dyDescent="0.3">
      <c r="A6">
        <v>600001</v>
      </c>
      <c r="B6" t="s">
        <v>6</v>
      </c>
    </row>
    <row r="7" spans="1:2" x14ac:dyDescent="0.3">
      <c r="A7">
        <v>500001</v>
      </c>
      <c r="B7" t="s">
        <v>7</v>
      </c>
    </row>
    <row r="8" spans="1:2" x14ac:dyDescent="0.3">
      <c r="A8">
        <v>411001</v>
      </c>
      <c r="B8" t="s">
        <v>8</v>
      </c>
    </row>
    <row r="9" spans="1:2" x14ac:dyDescent="0.3">
      <c r="A9">
        <v>380001</v>
      </c>
      <c r="B9" t="s">
        <v>9</v>
      </c>
    </row>
    <row r="10" spans="1:2" x14ac:dyDescent="0.3">
      <c r="A10">
        <v>302001</v>
      </c>
      <c r="B10" t="s">
        <v>10</v>
      </c>
    </row>
    <row r="11" spans="1:2" x14ac:dyDescent="0.3">
      <c r="A11">
        <v>226001</v>
      </c>
      <c r="B11" t="s">
        <v>11</v>
      </c>
    </row>
    <row r="12" spans="1:2" x14ac:dyDescent="0.3">
      <c r="A12">
        <v>800008</v>
      </c>
      <c r="B12" t="s">
        <v>12</v>
      </c>
    </row>
    <row r="13" spans="1:2" x14ac:dyDescent="0.3">
      <c r="A13">
        <v>641001</v>
      </c>
      <c r="B13" t="s">
        <v>13</v>
      </c>
    </row>
    <row r="14" spans="1:2" x14ac:dyDescent="0.3">
      <c r="A14">
        <v>160017</v>
      </c>
      <c r="B14" t="s">
        <v>14</v>
      </c>
    </row>
    <row r="15" spans="1:2" x14ac:dyDescent="0.3">
      <c r="A15">
        <v>122001</v>
      </c>
      <c r="B15" t="s">
        <v>15</v>
      </c>
    </row>
    <row r="16" spans="1:2" x14ac:dyDescent="0.3">
      <c r="A16">
        <v>492001</v>
      </c>
      <c r="B16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I17" sqref="I17"/>
    </sheetView>
  </sheetViews>
  <sheetFormatPr defaultRowHeight="14.4" x14ac:dyDescent="0.3"/>
  <cols>
    <col min="1" max="1" width="14.21875" bestFit="1" customWidth="1"/>
    <col min="2" max="2" width="13.77734375" customWidth="1"/>
    <col min="3" max="3" width="16" customWidth="1"/>
    <col min="4" max="4" width="12.777343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s="6">
        <v>44562</v>
      </c>
      <c r="B2" t="s">
        <v>21</v>
      </c>
      <c r="C2" t="s">
        <v>22</v>
      </c>
      <c r="D2">
        <v>1</v>
      </c>
    </row>
    <row r="3" spans="1:4" x14ac:dyDescent="0.3">
      <c r="A3" s="6">
        <v>44593</v>
      </c>
      <c r="B3" t="s">
        <v>23</v>
      </c>
      <c r="C3" t="s">
        <v>22</v>
      </c>
      <c r="D3">
        <v>2</v>
      </c>
    </row>
    <row r="4" spans="1:4" x14ac:dyDescent="0.3">
      <c r="A4" s="6">
        <v>44621</v>
      </c>
      <c r="B4" t="s">
        <v>24</v>
      </c>
      <c r="C4" t="s">
        <v>22</v>
      </c>
      <c r="D4">
        <v>3</v>
      </c>
    </row>
    <row r="5" spans="1:4" x14ac:dyDescent="0.3">
      <c r="A5" s="6">
        <v>44652</v>
      </c>
      <c r="B5" t="s">
        <v>25</v>
      </c>
      <c r="C5" t="s">
        <v>22</v>
      </c>
      <c r="D5">
        <v>4</v>
      </c>
    </row>
    <row r="6" spans="1:4" x14ac:dyDescent="0.3">
      <c r="A6" s="6">
        <v>44713</v>
      </c>
      <c r="B6" t="s">
        <v>26</v>
      </c>
      <c r="C6" t="s">
        <v>27</v>
      </c>
      <c r="D6">
        <v>1</v>
      </c>
    </row>
    <row r="7" spans="1:4" x14ac:dyDescent="0.3">
      <c r="A7" s="6">
        <v>44743</v>
      </c>
      <c r="B7" t="s">
        <v>28</v>
      </c>
      <c r="C7" t="s">
        <v>27</v>
      </c>
      <c r="D7">
        <v>2</v>
      </c>
    </row>
    <row r="8" spans="1:4" x14ac:dyDescent="0.3">
      <c r="A8" s="6">
        <v>44774</v>
      </c>
      <c r="B8" t="s">
        <v>29</v>
      </c>
      <c r="C8" t="s">
        <v>27</v>
      </c>
      <c r="D8">
        <v>3</v>
      </c>
    </row>
    <row r="9" spans="1:4" x14ac:dyDescent="0.3">
      <c r="A9" s="6">
        <v>44805</v>
      </c>
      <c r="B9" t="s">
        <v>30</v>
      </c>
      <c r="C9" t="s">
        <v>27</v>
      </c>
      <c r="D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13" sqref="B13"/>
    </sheetView>
  </sheetViews>
  <sheetFormatPr defaultRowHeight="14.4" x14ac:dyDescent="0.3"/>
  <cols>
    <col min="1" max="1" width="8.44140625" customWidth="1"/>
    <col min="2" max="2" width="46.554687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49</v>
      </c>
      <c r="B11" t="s">
        <v>50</v>
      </c>
    </row>
    <row r="12" spans="1:2" x14ac:dyDescent="0.3">
      <c r="A12" t="s">
        <v>51</v>
      </c>
      <c r="B12" t="s">
        <v>52</v>
      </c>
    </row>
    <row r="13" spans="1:2" x14ac:dyDescent="0.3">
      <c r="A13" t="s">
        <v>53</v>
      </c>
      <c r="B13" t="s">
        <v>54</v>
      </c>
    </row>
    <row r="14" spans="1:2" x14ac:dyDescent="0.3">
      <c r="A14" t="s">
        <v>55</v>
      </c>
      <c r="B14" t="s">
        <v>56</v>
      </c>
    </row>
    <row r="15" spans="1:2" x14ac:dyDescent="0.3">
      <c r="A15" t="s">
        <v>57</v>
      </c>
      <c r="B15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1"/>
  <sheetViews>
    <sheetView workbookViewId="0">
      <selection activeCell="J19" sqref="J19"/>
    </sheetView>
  </sheetViews>
  <sheetFormatPr defaultRowHeight="14.4" x14ac:dyDescent="0.3"/>
  <cols>
    <col min="1" max="1" width="21.88671875" style="5" bestFit="1" customWidth="1"/>
    <col min="2" max="2" width="11.44140625" style="4" bestFit="1" customWidth="1"/>
    <col min="3" max="3" width="10.33203125" customWidth="1"/>
    <col min="4" max="4" width="21.21875" style="3" customWidth="1"/>
    <col min="5" max="5" width="7.109375" style="3" bestFit="1" customWidth="1"/>
    <col min="6" max="6" width="19" style="3" bestFit="1" customWidth="1"/>
    <col min="7" max="7" width="23.77734375" style="3" customWidth="1"/>
  </cols>
  <sheetData>
    <row r="1" spans="1:7" x14ac:dyDescent="0.3">
      <c r="A1" s="5" t="s">
        <v>17</v>
      </c>
      <c r="B1" s="4" t="s">
        <v>0</v>
      </c>
      <c r="C1" s="2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spans="1:7" x14ac:dyDescent="0.3">
      <c r="A2" s="5">
        <v>44562</v>
      </c>
      <c r="B2" s="4">
        <v>400001</v>
      </c>
      <c r="C2" s="2" t="s">
        <v>64</v>
      </c>
      <c r="D2" s="3">
        <v>60.69</v>
      </c>
      <c r="E2">
        <v>192</v>
      </c>
      <c r="F2" s="3">
        <v>31.61</v>
      </c>
      <c r="G2" s="7">
        <v>1.9</v>
      </c>
    </row>
    <row r="3" spans="1:7" x14ac:dyDescent="0.3">
      <c r="A3" s="5">
        <v>44562</v>
      </c>
      <c r="B3" s="4">
        <v>110001</v>
      </c>
      <c r="C3" s="2" t="s">
        <v>64</v>
      </c>
      <c r="D3" s="3">
        <v>42.71</v>
      </c>
      <c r="E3">
        <v>175</v>
      </c>
      <c r="F3" s="3">
        <v>24.41</v>
      </c>
      <c r="G3" s="7">
        <v>1.31</v>
      </c>
    </row>
    <row r="4" spans="1:7" x14ac:dyDescent="0.3">
      <c r="A4" s="5">
        <v>44562</v>
      </c>
      <c r="B4" s="4">
        <v>700001</v>
      </c>
      <c r="C4" s="2" t="s">
        <v>64</v>
      </c>
      <c r="D4" s="3">
        <v>36.909999999999997</v>
      </c>
      <c r="E4">
        <v>176</v>
      </c>
      <c r="F4" s="3">
        <v>21.09</v>
      </c>
      <c r="G4" s="7">
        <v>1.25</v>
      </c>
    </row>
    <row r="5" spans="1:7" x14ac:dyDescent="0.3">
      <c r="A5" s="5">
        <v>44562</v>
      </c>
      <c r="B5" s="4">
        <v>560001</v>
      </c>
      <c r="C5" s="2" t="s">
        <v>64</v>
      </c>
      <c r="D5" s="3">
        <v>37.4</v>
      </c>
      <c r="E5">
        <v>177</v>
      </c>
      <c r="F5" s="3">
        <v>21.37</v>
      </c>
      <c r="G5" s="7">
        <v>1.39</v>
      </c>
    </row>
    <row r="6" spans="1:7" x14ac:dyDescent="0.3">
      <c r="A6" s="5">
        <v>44562</v>
      </c>
      <c r="B6" s="4">
        <v>600001</v>
      </c>
      <c r="C6" s="2" t="s">
        <v>64</v>
      </c>
      <c r="D6" s="3">
        <v>30.8</v>
      </c>
      <c r="E6">
        <v>178</v>
      </c>
      <c r="F6" s="3">
        <v>15.17</v>
      </c>
      <c r="G6" s="7">
        <v>1.1200000000000001</v>
      </c>
    </row>
    <row r="7" spans="1:7" x14ac:dyDescent="0.3">
      <c r="A7" s="5">
        <v>44562</v>
      </c>
      <c r="B7" s="4">
        <v>500001</v>
      </c>
      <c r="C7" s="2" t="s">
        <v>64</v>
      </c>
      <c r="D7" s="3">
        <v>28.25</v>
      </c>
      <c r="E7">
        <v>179</v>
      </c>
      <c r="F7" s="3">
        <v>15.44</v>
      </c>
      <c r="G7" s="7">
        <v>0.78</v>
      </c>
    </row>
    <row r="8" spans="1:7" x14ac:dyDescent="0.3">
      <c r="A8" s="5">
        <v>44562</v>
      </c>
      <c r="B8" s="4">
        <v>411001</v>
      </c>
      <c r="C8" s="2" t="s">
        <v>64</v>
      </c>
      <c r="D8" s="3">
        <v>24.22</v>
      </c>
      <c r="E8">
        <v>180</v>
      </c>
      <c r="F8" s="3">
        <v>12.11</v>
      </c>
      <c r="G8" s="7">
        <v>1.08</v>
      </c>
    </row>
    <row r="9" spans="1:7" x14ac:dyDescent="0.3">
      <c r="A9" s="5">
        <v>44562</v>
      </c>
      <c r="B9" s="4">
        <v>380001</v>
      </c>
      <c r="C9" s="2" t="s">
        <v>64</v>
      </c>
      <c r="D9" s="3">
        <v>20.97</v>
      </c>
      <c r="E9">
        <v>181</v>
      </c>
      <c r="F9" s="3">
        <v>12.71</v>
      </c>
      <c r="G9" s="7">
        <v>0.62</v>
      </c>
    </row>
    <row r="10" spans="1:7" x14ac:dyDescent="0.3">
      <c r="A10" s="5">
        <v>44562</v>
      </c>
      <c r="B10" s="4">
        <v>302001</v>
      </c>
      <c r="C10" s="2" t="s">
        <v>64</v>
      </c>
      <c r="D10" s="3">
        <v>22.21</v>
      </c>
      <c r="E10">
        <v>182</v>
      </c>
      <c r="F10" s="3">
        <v>11.75</v>
      </c>
      <c r="G10" s="7">
        <v>0.52</v>
      </c>
    </row>
    <row r="11" spans="1:7" x14ac:dyDescent="0.3">
      <c r="A11" s="5">
        <v>44562</v>
      </c>
      <c r="B11" s="4">
        <v>226001</v>
      </c>
      <c r="C11" s="2" t="s">
        <v>64</v>
      </c>
      <c r="D11" s="3">
        <v>11.86</v>
      </c>
      <c r="E11">
        <v>183</v>
      </c>
      <c r="F11" s="3">
        <v>5.99</v>
      </c>
      <c r="G11" s="7">
        <v>0.45</v>
      </c>
    </row>
    <row r="12" spans="1:7" x14ac:dyDescent="0.3">
      <c r="A12" s="5">
        <v>44562</v>
      </c>
      <c r="B12" s="4">
        <v>800008</v>
      </c>
      <c r="C12" s="2" t="s">
        <v>64</v>
      </c>
      <c r="D12" s="3">
        <v>14.59</v>
      </c>
      <c r="E12">
        <v>184</v>
      </c>
      <c r="F12" s="3">
        <v>7.76</v>
      </c>
      <c r="G12" s="7">
        <v>0.39</v>
      </c>
    </row>
    <row r="13" spans="1:7" x14ac:dyDescent="0.3">
      <c r="A13" s="5">
        <v>44562</v>
      </c>
      <c r="B13" s="4">
        <v>641001</v>
      </c>
      <c r="C13" s="2" t="s">
        <v>64</v>
      </c>
      <c r="D13" s="3">
        <v>7.82</v>
      </c>
      <c r="E13">
        <v>185</v>
      </c>
      <c r="F13" s="3">
        <v>3.69</v>
      </c>
      <c r="G13" s="7">
        <v>0.28000000000000003</v>
      </c>
    </row>
    <row r="14" spans="1:7" x14ac:dyDescent="0.3">
      <c r="A14" s="5">
        <v>44562</v>
      </c>
      <c r="B14" s="4">
        <v>160017</v>
      </c>
      <c r="C14" s="2" t="s">
        <v>64</v>
      </c>
      <c r="D14" s="3">
        <v>6.35</v>
      </c>
      <c r="E14">
        <v>186</v>
      </c>
      <c r="F14" s="3">
        <v>3.43</v>
      </c>
      <c r="G14" s="7">
        <v>0.17</v>
      </c>
    </row>
    <row r="15" spans="1:7" x14ac:dyDescent="0.3">
      <c r="A15" s="5">
        <v>44562</v>
      </c>
      <c r="B15" s="4">
        <v>122001</v>
      </c>
      <c r="C15" s="2" t="s">
        <v>64</v>
      </c>
      <c r="D15" s="3">
        <v>5.32</v>
      </c>
      <c r="E15">
        <v>187</v>
      </c>
      <c r="F15" s="3">
        <v>2.94</v>
      </c>
      <c r="G15" s="7">
        <v>0.25</v>
      </c>
    </row>
    <row r="16" spans="1:7" x14ac:dyDescent="0.3">
      <c r="A16" s="5">
        <v>44562</v>
      </c>
      <c r="B16" s="4">
        <v>492001</v>
      </c>
      <c r="C16" s="2" t="s">
        <v>64</v>
      </c>
      <c r="D16" s="3">
        <v>4.2699999999999996</v>
      </c>
      <c r="E16">
        <v>188</v>
      </c>
      <c r="F16" s="3">
        <v>2.2400000000000002</v>
      </c>
      <c r="G16" s="7">
        <v>0.16</v>
      </c>
    </row>
    <row r="17" spans="1:7" x14ac:dyDescent="0.3">
      <c r="A17" s="5">
        <v>44593</v>
      </c>
      <c r="B17" s="4">
        <v>400001</v>
      </c>
      <c r="C17" s="2" t="s">
        <v>64</v>
      </c>
      <c r="D17" s="3">
        <v>61.19</v>
      </c>
      <c r="E17">
        <v>189</v>
      </c>
      <c r="F17" s="3">
        <v>36.21</v>
      </c>
      <c r="G17" s="7">
        <v>2.71</v>
      </c>
    </row>
    <row r="18" spans="1:7" x14ac:dyDescent="0.3">
      <c r="A18" s="5">
        <v>44593</v>
      </c>
      <c r="B18" s="4">
        <v>110001</v>
      </c>
      <c r="C18" s="2" t="s">
        <v>64</v>
      </c>
      <c r="D18" s="3">
        <v>54.18</v>
      </c>
      <c r="E18">
        <v>190</v>
      </c>
      <c r="F18" s="3">
        <v>28.67</v>
      </c>
      <c r="G18" s="7">
        <v>1.85</v>
      </c>
    </row>
    <row r="19" spans="1:7" x14ac:dyDescent="0.3">
      <c r="A19" s="5">
        <v>44593</v>
      </c>
      <c r="B19" s="4">
        <v>700001</v>
      </c>
      <c r="C19" s="2" t="s">
        <v>64</v>
      </c>
      <c r="D19" s="3">
        <v>39.479999999999997</v>
      </c>
      <c r="E19">
        <v>191</v>
      </c>
      <c r="F19" s="3">
        <v>22.56</v>
      </c>
      <c r="G19" s="7">
        <v>1.75</v>
      </c>
    </row>
    <row r="20" spans="1:7" x14ac:dyDescent="0.3">
      <c r="A20" s="5">
        <v>44593</v>
      </c>
      <c r="B20" s="4">
        <v>560001</v>
      </c>
      <c r="C20" s="2" t="s">
        <v>64</v>
      </c>
      <c r="D20" s="3">
        <v>47.06</v>
      </c>
      <c r="E20">
        <v>192</v>
      </c>
      <c r="F20" s="3">
        <v>24.9</v>
      </c>
      <c r="G20" s="7">
        <v>1.22</v>
      </c>
    </row>
    <row r="21" spans="1:7" x14ac:dyDescent="0.3">
      <c r="A21" s="5">
        <v>44593</v>
      </c>
      <c r="B21" s="4">
        <v>600001</v>
      </c>
      <c r="C21" s="2" t="s">
        <v>64</v>
      </c>
      <c r="D21" s="3">
        <v>55.9</v>
      </c>
      <c r="E21">
        <v>193</v>
      </c>
      <c r="F21" s="3">
        <v>27.14</v>
      </c>
      <c r="G21" s="7">
        <v>1.68</v>
      </c>
    </row>
    <row r="22" spans="1:7" x14ac:dyDescent="0.3">
      <c r="A22" s="5">
        <v>44593</v>
      </c>
      <c r="B22" s="4">
        <v>500001</v>
      </c>
      <c r="C22" s="2" t="s">
        <v>64</v>
      </c>
      <c r="D22" s="3">
        <v>34.47</v>
      </c>
      <c r="E22">
        <v>194</v>
      </c>
      <c r="F22" s="3">
        <v>17.86</v>
      </c>
      <c r="G22" s="7">
        <v>1.1299999999999999</v>
      </c>
    </row>
    <row r="23" spans="1:7" x14ac:dyDescent="0.3">
      <c r="A23" s="5">
        <v>44593</v>
      </c>
      <c r="B23" s="4">
        <v>411001</v>
      </c>
      <c r="C23" s="2" t="s">
        <v>64</v>
      </c>
      <c r="D23" s="3">
        <v>28.66</v>
      </c>
      <c r="E23">
        <v>195</v>
      </c>
      <c r="F23" s="3">
        <v>15.08</v>
      </c>
      <c r="G23" s="7">
        <v>0.72</v>
      </c>
    </row>
    <row r="24" spans="1:7" x14ac:dyDescent="0.3">
      <c r="A24" s="5">
        <v>44593</v>
      </c>
      <c r="B24" s="4">
        <v>380001</v>
      </c>
      <c r="C24" s="2" t="s">
        <v>64</v>
      </c>
      <c r="D24" s="3">
        <v>20.63</v>
      </c>
      <c r="E24">
        <v>196</v>
      </c>
      <c r="F24" s="3">
        <v>12.06</v>
      </c>
      <c r="G24" s="7">
        <v>0.74</v>
      </c>
    </row>
    <row r="25" spans="1:7" x14ac:dyDescent="0.3">
      <c r="A25" s="5">
        <v>44593</v>
      </c>
      <c r="B25" s="4">
        <v>302001</v>
      </c>
      <c r="C25" s="2" t="s">
        <v>64</v>
      </c>
      <c r="D25" s="3">
        <v>15.67</v>
      </c>
      <c r="E25">
        <v>197</v>
      </c>
      <c r="F25" s="3">
        <v>7.87</v>
      </c>
      <c r="G25" s="7">
        <v>0.55000000000000004</v>
      </c>
    </row>
    <row r="26" spans="1:7" x14ac:dyDescent="0.3">
      <c r="A26" s="5">
        <v>44593</v>
      </c>
      <c r="B26" s="4">
        <v>226001</v>
      </c>
      <c r="C26" s="2" t="s">
        <v>64</v>
      </c>
      <c r="D26" s="3">
        <v>24.77</v>
      </c>
      <c r="E26">
        <v>198</v>
      </c>
      <c r="F26" s="3">
        <v>11.8</v>
      </c>
      <c r="G26" s="7">
        <v>0.55000000000000004</v>
      </c>
    </row>
    <row r="27" spans="1:7" x14ac:dyDescent="0.3">
      <c r="A27" s="5">
        <v>44593</v>
      </c>
      <c r="B27" s="4">
        <v>800008</v>
      </c>
      <c r="C27" s="2" t="s">
        <v>64</v>
      </c>
      <c r="D27" s="3">
        <v>11.72</v>
      </c>
      <c r="E27">
        <v>199</v>
      </c>
      <c r="F27" s="3">
        <v>5.63</v>
      </c>
      <c r="G27" s="7">
        <v>0.32</v>
      </c>
    </row>
    <row r="28" spans="1:7" x14ac:dyDescent="0.3">
      <c r="A28" s="5">
        <v>44593</v>
      </c>
      <c r="B28" s="4">
        <v>641001</v>
      </c>
      <c r="C28" s="2" t="s">
        <v>64</v>
      </c>
      <c r="D28" s="3">
        <v>11.94</v>
      </c>
      <c r="E28">
        <v>200</v>
      </c>
      <c r="F28" s="3">
        <v>7.02</v>
      </c>
      <c r="G28" s="7">
        <v>0.41</v>
      </c>
    </row>
    <row r="29" spans="1:7" x14ac:dyDescent="0.3">
      <c r="A29" s="5">
        <v>44593</v>
      </c>
      <c r="B29" s="4">
        <v>160017</v>
      </c>
      <c r="C29" s="2" t="s">
        <v>64</v>
      </c>
      <c r="D29" s="3">
        <v>6.34</v>
      </c>
      <c r="E29">
        <v>201</v>
      </c>
      <c r="F29" s="3">
        <v>3.91</v>
      </c>
      <c r="G29" s="7">
        <v>0.17</v>
      </c>
    </row>
    <row r="30" spans="1:7" x14ac:dyDescent="0.3">
      <c r="A30" s="5">
        <v>44593</v>
      </c>
      <c r="B30" s="4">
        <v>122001</v>
      </c>
      <c r="C30" s="2" t="s">
        <v>64</v>
      </c>
      <c r="D30" s="3">
        <v>9.4499999999999993</v>
      </c>
      <c r="E30">
        <v>202</v>
      </c>
      <c r="F30" s="3">
        <v>5.05</v>
      </c>
      <c r="G30" s="7">
        <v>0.27</v>
      </c>
    </row>
    <row r="31" spans="1:7" x14ac:dyDescent="0.3">
      <c r="A31" s="5">
        <v>44593</v>
      </c>
      <c r="B31" s="4">
        <v>492001</v>
      </c>
      <c r="C31" s="2" t="s">
        <v>64</v>
      </c>
      <c r="D31" s="3">
        <v>4.2300000000000004</v>
      </c>
      <c r="E31">
        <v>203</v>
      </c>
      <c r="F31" s="3">
        <v>2.52</v>
      </c>
      <c r="G31" s="7">
        <v>0.16</v>
      </c>
    </row>
    <row r="32" spans="1:7" x14ac:dyDescent="0.3">
      <c r="A32" s="5">
        <v>44621</v>
      </c>
      <c r="B32" s="4">
        <v>400001</v>
      </c>
      <c r="C32" s="2" t="s">
        <v>64</v>
      </c>
      <c r="D32" s="3">
        <v>57.28</v>
      </c>
      <c r="E32">
        <v>204</v>
      </c>
      <c r="F32" s="3">
        <v>26.89</v>
      </c>
      <c r="G32" s="7">
        <v>2.33</v>
      </c>
    </row>
    <row r="33" spans="1:7" x14ac:dyDescent="0.3">
      <c r="A33" s="5">
        <v>44621</v>
      </c>
      <c r="B33" s="4">
        <v>110001</v>
      </c>
      <c r="C33" s="2" t="s">
        <v>64</v>
      </c>
      <c r="D33" s="3">
        <v>48.98</v>
      </c>
      <c r="E33">
        <v>205</v>
      </c>
      <c r="F33" s="3">
        <v>28.64</v>
      </c>
      <c r="G33" s="7">
        <v>2.52</v>
      </c>
    </row>
    <row r="34" spans="1:7" x14ac:dyDescent="0.3">
      <c r="A34" s="5">
        <v>44621</v>
      </c>
      <c r="B34" s="4">
        <v>700001</v>
      </c>
      <c r="C34" s="2" t="s">
        <v>64</v>
      </c>
      <c r="D34" s="3">
        <v>67.31</v>
      </c>
      <c r="E34">
        <v>206</v>
      </c>
      <c r="F34" s="3">
        <v>35.99</v>
      </c>
      <c r="G34" s="7">
        <v>2.2000000000000002</v>
      </c>
    </row>
    <row r="35" spans="1:7" x14ac:dyDescent="0.3">
      <c r="A35" s="5">
        <v>44621</v>
      </c>
      <c r="B35" s="4">
        <v>560001</v>
      </c>
      <c r="C35" s="2" t="s">
        <v>64</v>
      </c>
      <c r="D35" s="3">
        <v>41.87</v>
      </c>
      <c r="E35">
        <v>207</v>
      </c>
      <c r="F35" s="3">
        <v>25.22</v>
      </c>
      <c r="G35" s="7">
        <v>1.59</v>
      </c>
    </row>
    <row r="36" spans="1:7" x14ac:dyDescent="0.3">
      <c r="A36" s="5">
        <v>44621</v>
      </c>
      <c r="B36" s="4">
        <v>600001</v>
      </c>
      <c r="C36" s="2" t="s">
        <v>64</v>
      </c>
      <c r="D36" s="3">
        <v>30.5</v>
      </c>
      <c r="E36">
        <v>208</v>
      </c>
      <c r="F36" s="3">
        <v>14.45</v>
      </c>
      <c r="G36" s="7">
        <v>0.91</v>
      </c>
    </row>
    <row r="37" spans="1:7" x14ac:dyDescent="0.3">
      <c r="A37" s="5">
        <v>44621</v>
      </c>
      <c r="B37" s="4">
        <v>500001</v>
      </c>
      <c r="C37" s="2" t="s">
        <v>64</v>
      </c>
      <c r="D37" s="3">
        <v>27.95</v>
      </c>
      <c r="E37">
        <v>209</v>
      </c>
      <c r="F37" s="3">
        <v>13.25</v>
      </c>
      <c r="G37" s="7">
        <v>0.78</v>
      </c>
    </row>
    <row r="38" spans="1:7" x14ac:dyDescent="0.3">
      <c r="A38" s="5">
        <v>44621</v>
      </c>
      <c r="B38" s="4">
        <v>411001</v>
      </c>
      <c r="C38" s="2" t="s">
        <v>64</v>
      </c>
      <c r="D38" s="3">
        <v>30.83</v>
      </c>
      <c r="E38">
        <v>210</v>
      </c>
      <c r="F38" s="3">
        <v>15.34</v>
      </c>
      <c r="G38" s="7">
        <v>1.1000000000000001</v>
      </c>
    </row>
    <row r="39" spans="1:7" x14ac:dyDescent="0.3">
      <c r="A39" s="5">
        <v>44621</v>
      </c>
      <c r="B39" s="4">
        <v>380001</v>
      </c>
      <c r="C39" s="2" t="s">
        <v>64</v>
      </c>
      <c r="D39" s="3">
        <v>28.95</v>
      </c>
      <c r="E39">
        <v>211</v>
      </c>
      <c r="F39" s="3">
        <v>14.05</v>
      </c>
      <c r="G39" s="7">
        <v>0.75</v>
      </c>
    </row>
    <row r="40" spans="1:7" x14ac:dyDescent="0.3">
      <c r="A40" s="5">
        <v>44621</v>
      </c>
      <c r="B40" s="4">
        <v>302001</v>
      </c>
      <c r="C40" s="2" t="s">
        <v>64</v>
      </c>
      <c r="D40" s="3">
        <v>17.100000000000001</v>
      </c>
      <c r="E40">
        <v>212</v>
      </c>
      <c r="F40" s="3">
        <v>9.19</v>
      </c>
      <c r="G40" s="7">
        <v>0.81</v>
      </c>
    </row>
    <row r="41" spans="1:7" x14ac:dyDescent="0.3">
      <c r="A41" s="5">
        <v>44621</v>
      </c>
      <c r="B41" s="4">
        <v>226001</v>
      </c>
      <c r="C41" s="2" t="s">
        <v>64</v>
      </c>
      <c r="D41" s="3">
        <v>14.93</v>
      </c>
      <c r="E41">
        <v>213</v>
      </c>
      <c r="F41" s="3">
        <v>7.04</v>
      </c>
      <c r="G41" s="7">
        <v>0.3</v>
      </c>
    </row>
    <row r="42" spans="1:7" x14ac:dyDescent="0.3">
      <c r="A42" s="5">
        <v>44621</v>
      </c>
      <c r="B42" s="4">
        <v>800008</v>
      </c>
      <c r="C42" s="2" t="s">
        <v>64</v>
      </c>
      <c r="D42" s="3">
        <v>10.62</v>
      </c>
      <c r="E42">
        <v>214</v>
      </c>
      <c r="F42" s="3">
        <v>5.39</v>
      </c>
      <c r="G42" s="7">
        <v>0.47</v>
      </c>
    </row>
    <row r="43" spans="1:7" x14ac:dyDescent="0.3">
      <c r="A43" s="5">
        <v>44621</v>
      </c>
      <c r="B43" s="4">
        <v>641001</v>
      </c>
      <c r="C43" s="2" t="s">
        <v>64</v>
      </c>
      <c r="D43" s="3">
        <v>17.12</v>
      </c>
      <c r="E43">
        <v>215</v>
      </c>
      <c r="F43" s="3">
        <v>8.31</v>
      </c>
      <c r="G43" s="7">
        <v>0.61</v>
      </c>
    </row>
    <row r="44" spans="1:7" x14ac:dyDescent="0.3">
      <c r="A44" s="5">
        <v>44621</v>
      </c>
      <c r="B44" s="4">
        <v>160017</v>
      </c>
      <c r="C44" s="2" t="s">
        <v>64</v>
      </c>
      <c r="D44" s="3">
        <v>7.51</v>
      </c>
      <c r="E44">
        <v>216</v>
      </c>
      <c r="F44" s="3">
        <v>3.72</v>
      </c>
      <c r="G44" s="7">
        <v>0.25</v>
      </c>
    </row>
    <row r="45" spans="1:7" x14ac:dyDescent="0.3">
      <c r="A45" s="5">
        <v>44621</v>
      </c>
      <c r="B45" s="4">
        <v>122001</v>
      </c>
      <c r="C45" s="2" t="s">
        <v>64</v>
      </c>
      <c r="D45" s="3">
        <v>6.04</v>
      </c>
      <c r="E45">
        <v>217</v>
      </c>
      <c r="F45" s="3">
        <v>3.34</v>
      </c>
      <c r="G45" s="7">
        <v>0.19</v>
      </c>
    </row>
    <row r="46" spans="1:7" x14ac:dyDescent="0.3">
      <c r="A46" s="5">
        <v>44621</v>
      </c>
      <c r="B46" s="4">
        <v>492001</v>
      </c>
      <c r="C46" s="2" t="s">
        <v>64</v>
      </c>
      <c r="D46" s="3">
        <v>3.46</v>
      </c>
      <c r="E46">
        <v>218</v>
      </c>
      <c r="F46" s="3">
        <v>1.76</v>
      </c>
      <c r="G46" s="7">
        <v>0.15</v>
      </c>
    </row>
    <row r="47" spans="1:7" x14ac:dyDescent="0.3">
      <c r="A47" s="5">
        <v>44652</v>
      </c>
      <c r="B47" s="4">
        <v>400001</v>
      </c>
      <c r="C47" s="2" t="s">
        <v>64</v>
      </c>
      <c r="D47" s="3">
        <v>65.239999999999995</v>
      </c>
      <c r="E47">
        <v>219</v>
      </c>
      <c r="F47" s="3">
        <v>30.63</v>
      </c>
      <c r="G47" s="7">
        <v>2.64</v>
      </c>
    </row>
    <row r="48" spans="1:7" x14ac:dyDescent="0.3">
      <c r="A48" s="5">
        <v>44652</v>
      </c>
      <c r="B48" s="4">
        <v>110001</v>
      </c>
      <c r="C48" s="2" t="s">
        <v>64</v>
      </c>
      <c r="D48" s="3">
        <v>50.51</v>
      </c>
      <c r="E48">
        <v>220</v>
      </c>
      <c r="F48" s="3">
        <v>26.45</v>
      </c>
      <c r="G48" s="7">
        <v>2.02</v>
      </c>
    </row>
    <row r="49" spans="1:7" x14ac:dyDescent="0.3">
      <c r="A49" s="5">
        <v>44652</v>
      </c>
      <c r="B49" s="4">
        <v>700001</v>
      </c>
      <c r="C49" s="2" t="s">
        <v>64</v>
      </c>
      <c r="D49" s="3">
        <v>48.85</v>
      </c>
      <c r="E49">
        <v>221</v>
      </c>
      <c r="F49" s="3">
        <v>24.67</v>
      </c>
      <c r="G49" s="7">
        <v>1.73</v>
      </c>
    </row>
    <row r="50" spans="1:7" x14ac:dyDescent="0.3">
      <c r="A50" s="5">
        <v>44652</v>
      </c>
      <c r="B50" s="4">
        <v>560001</v>
      </c>
      <c r="C50" s="2" t="s">
        <v>64</v>
      </c>
      <c r="D50" s="3">
        <v>42.34</v>
      </c>
      <c r="E50">
        <v>222</v>
      </c>
      <c r="F50" s="3">
        <v>25.05</v>
      </c>
      <c r="G50" s="7">
        <v>1.51</v>
      </c>
    </row>
    <row r="51" spans="1:7" x14ac:dyDescent="0.3">
      <c r="A51" s="5">
        <v>44652</v>
      </c>
      <c r="B51" s="4">
        <v>600001</v>
      </c>
      <c r="C51" s="2" t="s">
        <v>64</v>
      </c>
      <c r="D51" s="3">
        <v>32.93</v>
      </c>
      <c r="E51">
        <v>223</v>
      </c>
      <c r="F51" s="3">
        <v>17.149999999999999</v>
      </c>
      <c r="G51" s="7">
        <v>1.46</v>
      </c>
    </row>
    <row r="52" spans="1:7" x14ac:dyDescent="0.3">
      <c r="A52" s="5">
        <v>44652</v>
      </c>
      <c r="B52" s="4">
        <v>500001</v>
      </c>
      <c r="C52" s="2" t="s">
        <v>64</v>
      </c>
      <c r="D52" s="3">
        <v>27.96</v>
      </c>
      <c r="E52">
        <v>224</v>
      </c>
      <c r="F52" s="3">
        <v>14.05</v>
      </c>
      <c r="G52" s="7">
        <v>1.17</v>
      </c>
    </row>
    <row r="53" spans="1:7" x14ac:dyDescent="0.3">
      <c r="A53" s="5">
        <v>44652</v>
      </c>
      <c r="B53" s="4">
        <v>411001</v>
      </c>
      <c r="C53" s="2" t="s">
        <v>64</v>
      </c>
      <c r="D53" s="3">
        <v>45.93</v>
      </c>
      <c r="E53">
        <v>225</v>
      </c>
      <c r="F53" s="3">
        <v>21.98</v>
      </c>
      <c r="G53" s="7">
        <v>1.44</v>
      </c>
    </row>
    <row r="54" spans="1:7" x14ac:dyDescent="0.3">
      <c r="A54" s="5">
        <v>44652</v>
      </c>
      <c r="B54" s="4">
        <v>380001</v>
      </c>
      <c r="C54" s="2" t="s">
        <v>64</v>
      </c>
      <c r="D54" s="3">
        <v>23.94</v>
      </c>
      <c r="E54">
        <v>226</v>
      </c>
      <c r="F54" s="3">
        <v>14.69</v>
      </c>
      <c r="G54" s="7">
        <v>1.21</v>
      </c>
    </row>
    <row r="55" spans="1:7" x14ac:dyDescent="0.3">
      <c r="A55" s="5">
        <v>44652</v>
      </c>
      <c r="B55" s="4">
        <v>302001</v>
      </c>
      <c r="C55" s="2" t="s">
        <v>64</v>
      </c>
      <c r="D55" s="3">
        <v>15.11</v>
      </c>
      <c r="E55">
        <v>227</v>
      </c>
      <c r="F55" s="3">
        <v>7.33</v>
      </c>
      <c r="G55" s="7">
        <v>0.35</v>
      </c>
    </row>
    <row r="56" spans="1:7" x14ac:dyDescent="0.3">
      <c r="A56" s="5">
        <v>44652</v>
      </c>
      <c r="B56" s="4">
        <v>226001</v>
      </c>
      <c r="C56" s="2" t="s">
        <v>64</v>
      </c>
      <c r="D56" s="3">
        <v>13.27</v>
      </c>
      <c r="E56">
        <v>228</v>
      </c>
      <c r="F56" s="3">
        <v>6.88</v>
      </c>
      <c r="G56" s="7">
        <v>0.42</v>
      </c>
    </row>
    <row r="57" spans="1:7" x14ac:dyDescent="0.3">
      <c r="A57" s="5">
        <v>44652</v>
      </c>
      <c r="B57" s="4">
        <v>800008</v>
      </c>
      <c r="C57" s="2" t="s">
        <v>64</v>
      </c>
      <c r="D57" s="3">
        <v>11.81</v>
      </c>
      <c r="E57">
        <v>229</v>
      </c>
      <c r="F57" s="3">
        <v>6.67</v>
      </c>
      <c r="G57" s="7">
        <v>0.53</v>
      </c>
    </row>
    <row r="58" spans="1:7" x14ac:dyDescent="0.3">
      <c r="A58" s="5">
        <v>44652</v>
      </c>
      <c r="B58" s="4">
        <v>641001</v>
      </c>
      <c r="C58" s="2" t="s">
        <v>64</v>
      </c>
      <c r="D58" s="3">
        <v>8.7899999999999991</v>
      </c>
      <c r="E58">
        <v>230</v>
      </c>
      <c r="F58" s="3">
        <v>4.1500000000000004</v>
      </c>
      <c r="G58" s="7">
        <v>0.25</v>
      </c>
    </row>
    <row r="59" spans="1:7" x14ac:dyDescent="0.3">
      <c r="A59" s="5">
        <v>44652</v>
      </c>
      <c r="B59" s="4">
        <v>160017</v>
      </c>
      <c r="C59" s="2" t="s">
        <v>64</v>
      </c>
      <c r="D59" s="3">
        <v>10.48</v>
      </c>
      <c r="E59">
        <v>231</v>
      </c>
      <c r="F59" s="3">
        <v>5.79</v>
      </c>
      <c r="G59" s="7">
        <v>0.44</v>
      </c>
    </row>
    <row r="60" spans="1:7" x14ac:dyDescent="0.3">
      <c r="A60" s="5">
        <v>44652</v>
      </c>
      <c r="B60" s="4">
        <v>122001</v>
      </c>
      <c r="C60" s="2" t="s">
        <v>64</v>
      </c>
      <c r="D60" s="3">
        <v>6.31</v>
      </c>
      <c r="E60">
        <v>232</v>
      </c>
      <c r="F60" s="3">
        <v>3.41</v>
      </c>
      <c r="G60" s="7">
        <v>0.2</v>
      </c>
    </row>
    <row r="61" spans="1:7" x14ac:dyDescent="0.3">
      <c r="A61" s="5">
        <v>44652</v>
      </c>
      <c r="B61" s="4">
        <v>492001</v>
      </c>
      <c r="C61" s="2" t="s">
        <v>64</v>
      </c>
      <c r="D61" s="3">
        <v>3.72</v>
      </c>
      <c r="E61">
        <v>233</v>
      </c>
      <c r="F61" s="3">
        <v>2.06</v>
      </c>
      <c r="G61" s="7">
        <v>0.1</v>
      </c>
    </row>
    <row r="62" spans="1:7" x14ac:dyDescent="0.3">
      <c r="A62" s="5">
        <v>44713</v>
      </c>
      <c r="B62" s="4">
        <v>400001</v>
      </c>
      <c r="C62" s="2" t="s">
        <v>64</v>
      </c>
      <c r="D62" s="3">
        <v>62.09</v>
      </c>
      <c r="E62">
        <v>234</v>
      </c>
      <c r="F62" s="3">
        <v>32.17</v>
      </c>
      <c r="G62" s="7">
        <v>2.41</v>
      </c>
    </row>
    <row r="63" spans="1:7" x14ac:dyDescent="0.3">
      <c r="A63" s="5">
        <v>44713</v>
      </c>
      <c r="B63" s="4">
        <v>110001</v>
      </c>
      <c r="C63" s="2" t="s">
        <v>64</v>
      </c>
      <c r="D63" s="3">
        <v>42.12</v>
      </c>
      <c r="E63">
        <v>235</v>
      </c>
      <c r="F63" s="3">
        <v>21.27</v>
      </c>
      <c r="G63" s="7">
        <v>2.2799999999999998</v>
      </c>
    </row>
    <row r="64" spans="1:7" x14ac:dyDescent="0.3">
      <c r="A64" s="5">
        <v>44713</v>
      </c>
      <c r="B64" s="4">
        <v>700001</v>
      </c>
      <c r="C64" s="2" t="s">
        <v>64</v>
      </c>
      <c r="D64" s="3">
        <v>36.770000000000003</v>
      </c>
      <c r="E64">
        <v>236</v>
      </c>
      <c r="F64" s="3">
        <v>18.48</v>
      </c>
      <c r="G64" s="7">
        <v>1.79</v>
      </c>
    </row>
    <row r="65" spans="1:7" x14ac:dyDescent="0.3">
      <c r="A65" s="5">
        <v>44713</v>
      </c>
      <c r="B65" s="4">
        <v>560001</v>
      </c>
      <c r="C65" s="2" t="s">
        <v>64</v>
      </c>
      <c r="D65" s="3">
        <v>38.020000000000003</v>
      </c>
      <c r="E65">
        <v>237</v>
      </c>
      <c r="F65" s="3">
        <v>15.71</v>
      </c>
      <c r="G65" s="7">
        <v>1.1399999999999999</v>
      </c>
    </row>
    <row r="66" spans="1:7" x14ac:dyDescent="0.3">
      <c r="A66" s="5">
        <v>44713</v>
      </c>
      <c r="B66" s="4">
        <v>600001</v>
      </c>
      <c r="C66" s="2" t="s">
        <v>64</v>
      </c>
      <c r="D66" s="3">
        <v>30.55</v>
      </c>
      <c r="E66">
        <v>238</v>
      </c>
      <c r="F66" s="3">
        <v>15.43</v>
      </c>
      <c r="G66" s="7">
        <v>1.63</v>
      </c>
    </row>
    <row r="67" spans="1:7" x14ac:dyDescent="0.3">
      <c r="A67" s="5">
        <v>44713</v>
      </c>
      <c r="B67" s="4">
        <v>500001</v>
      </c>
      <c r="C67" s="2" t="s">
        <v>64</v>
      </c>
      <c r="D67" s="3">
        <v>28.09</v>
      </c>
      <c r="E67">
        <v>239</v>
      </c>
      <c r="F67" s="3">
        <v>12.54</v>
      </c>
      <c r="G67" s="7">
        <v>1.02</v>
      </c>
    </row>
    <row r="68" spans="1:7" x14ac:dyDescent="0.3">
      <c r="A68" s="5">
        <v>44713</v>
      </c>
      <c r="B68" s="4">
        <v>411001</v>
      </c>
      <c r="C68" s="2" t="s">
        <v>64</v>
      </c>
      <c r="D68" s="3">
        <v>24.69</v>
      </c>
      <c r="E68">
        <v>240</v>
      </c>
      <c r="F68" s="3">
        <v>12.41</v>
      </c>
      <c r="G68" s="7">
        <v>1.28</v>
      </c>
    </row>
    <row r="69" spans="1:7" x14ac:dyDescent="0.3">
      <c r="A69" s="5">
        <v>44713</v>
      </c>
      <c r="B69" s="4">
        <v>380001</v>
      </c>
      <c r="C69" s="2" t="s">
        <v>64</v>
      </c>
      <c r="D69" s="3">
        <v>20.84</v>
      </c>
      <c r="E69">
        <v>241</v>
      </c>
      <c r="F69" s="3">
        <v>10.17</v>
      </c>
      <c r="G69" s="7">
        <v>1.1000000000000001</v>
      </c>
    </row>
    <row r="70" spans="1:7" x14ac:dyDescent="0.3">
      <c r="A70" s="5">
        <v>44713</v>
      </c>
      <c r="B70" s="4">
        <v>302001</v>
      </c>
      <c r="C70" s="2" t="s">
        <v>64</v>
      </c>
      <c r="D70" s="3">
        <v>22.85</v>
      </c>
      <c r="E70">
        <v>242</v>
      </c>
      <c r="F70" s="3">
        <v>9.1</v>
      </c>
      <c r="G70" s="7">
        <v>0.96</v>
      </c>
    </row>
    <row r="71" spans="1:7" x14ac:dyDescent="0.3">
      <c r="A71" s="5">
        <v>44713</v>
      </c>
      <c r="B71" s="4">
        <v>226001</v>
      </c>
      <c r="C71" s="2" t="s">
        <v>64</v>
      </c>
      <c r="D71" s="3">
        <v>12.29</v>
      </c>
      <c r="E71">
        <v>243</v>
      </c>
      <c r="F71" s="3">
        <v>5.61</v>
      </c>
      <c r="G71" s="7">
        <v>0.59</v>
      </c>
    </row>
    <row r="72" spans="1:7" x14ac:dyDescent="0.3">
      <c r="A72" s="5">
        <v>44713</v>
      </c>
      <c r="B72" s="4">
        <v>800008</v>
      </c>
      <c r="C72" s="2" t="s">
        <v>64</v>
      </c>
      <c r="D72" s="3">
        <v>15.07</v>
      </c>
      <c r="E72">
        <v>244</v>
      </c>
      <c r="F72" s="3">
        <v>5.98</v>
      </c>
      <c r="G72" s="7">
        <v>0.44</v>
      </c>
    </row>
    <row r="73" spans="1:7" x14ac:dyDescent="0.3">
      <c r="A73" s="5">
        <v>44713</v>
      </c>
      <c r="B73" s="4">
        <v>641001</v>
      </c>
      <c r="C73" s="2" t="s">
        <v>64</v>
      </c>
      <c r="D73" s="3">
        <v>7.9</v>
      </c>
      <c r="E73">
        <v>245</v>
      </c>
      <c r="F73" s="3">
        <v>3.35</v>
      </c>
      <c r="G73" s="7">
        <v>0.26</v>
      </c>
    </row>
    <row r="74" spans="1:7" x14ac:dyDescent="0.3">
      <c r="A74" s="5">
        <v>44713</v>
      </c>
      <c r="B74" s="4">
        <v>160017</v>
      </c>
      <c r="C74" s="2" t="s">
        <v>64</v>
      </c>
      <c r="D74" s="3">
        <v>6.41</v>
      </c>
      <c r="E74">
        <v>246</v>
      </c>
      <c r="F74" s="3">
        <v>3.22</v>
      </c>
      <c r="G74" s="7">
        <v>0.26</v>
      </c>
    </row>
    <row r="75" spans="1:7" x14ac:dyDescent="0.3">
      <c r="A75" s="5">
        <v>44713</v>
      </c>
      <c r="B75" s="4">
        <v>122001</v>
      </c>
      <c r="C75" s="2" t="s">
        <v>64</v>
      </c>
      <c r="D75" s="3">
        <v>5.5</v>
      </c>
      <c r="E75">
        <v>247</v>
      </c>
      <c r="F75" s="3">
        <v>2.79</v>
      </c>
      <c r="G75" s="7">
        <v>0.25</v>
      </c>
    </row>
    <row r="76" spans="1:7" x14ac:dyDescent="0.3">
      <c r="A76" s="5">
        <v>44713</v>
      </c>
      <c r="B76" s="4">
        <v>492001</v>
      </c>
      <c r="C76" s="2" t="s">
        <v>64</v>
      </c>
      <c r="D76" s="3">
        <v>4.37</v>
      </c>
      <c r="E76">
        <v>248</v>
      </c>
      <c r="F76" s="3">
        <v>1.71</v>
      </c>
      <c r="G76" s="7">
        <v>0.15</v>
      </c>
    </row>
    <row r="77" spans="1:7" x14ac:dyDescent="0.3">
      <c r="A77" s="5">
        <v>44743</v>
      </c>
      <c r="B77" s="4">
        <v>400001</v>
      </c>
      <c r="C77" s="2" t="s">
        <v>64</v>
      </c>
      <c r="D77" s="3">
        <v>59.9</v>
      </c>
      <c r="E77">
        <v>249</v>
      </c>
      <c r="F77" s="3">
        <v>24.65</v>
      </c>
      <c r="G77" s="7">
        <v>1.86</v>
      </c>
    </row>
    <row r="78" spans="1:7" x14ac:dyDescent="0.3">
      <c r="A78" s="5">
        <v>44743</v>
      </c>
      <c r="B78" s="4">
        <v>110001</v>
      </c>
      <c r="C78" s="2" t="s">
        <v>64</v>
      </c>
      <c r="D78" s="3">
        <v>51.3</v>
      </c>
      <c r="E78">
        <v>250</v>
      </c>
      <c r="F78" s="3">
        <v>21.38</v>
      </c>
      <c r="G78" s="7">
        <v>2.11</v>
      </c>
    </row>
    <row r="79" spans="1:7" x14ac:dyDescent="0.3">
      <c r="A79" s="5">
        <v>44743</v>
      </c>
      <c r="B79" s="4">
        <v>700001</v>
      </c>
      <c r="C79" s="2" t="s">
        <v>64</v>
      </c>
      <c r="D79" s="3">
        <v>38.119999999999997</v>
      </c>
      <c r="E79">
        <v>251</v>
      </c>
      <c r="F79" s="3">
        <v>22.56</v>
      </c>
      <c r="G79" s="7">
        <v>1.77</v>
      </c>
    </row>
    <row r="80" spans="1:7" x14ac:dyDescent="0.3">
      <c r="A80" s="5">
        <v>44743</v>
      </c>
      <c r="B80" s="4">
        <v>560001</v>
      </c>
      <c r="C80" s="2" t="s">
        <v>64</v>
      </c>
      <c r="D80" s="3">
        <v>46.11</v>
      </c>
      <c r="E80">
        <v>252</v>
      </c>
      <c r="F80" s="3">
        <v>24.79</v>
      </c>
      <c r="G80" s="7">
        <v>2.02</v>
      </c>
    </row>
    <row r="81" spans="1:7" x14ac:dyDescent="0.3">
      <c r="A81" s="5">
        <v>44743</v>
      </c>
      <c r="B81" s="4">
        <v>600001</v>
      </c>
      <c r="C81" s="2" t="s">
        <v>64</v>
      </c>
      <c r="D81" s="3">
        <v>53.87</v>
      </c>
      <c r="E81">
        <v>253</v>
      </c>
      <c r="F81" s="3">
        <v>27.48</v>
      </c>
      <c r="G81" s="7">
        <v>2.54</v>
      </c>
    </row>
    <row r="82" spans="1:7" x14ac:dyDescent="0.3">
      <c r="A82" s="5">
        <v>44743</v>
      </c>
      <c r="B82" s="4">
        <v>500001</v>
      </c>
      <c r="C82" s="2" t="s">
        <v>64</v>
      </c>
      <c r="D82" s="3">
        <v>33.32</v>
      </c>
      <c r="E82">
        <v>254</v>
      </c>
      <c r="F82" s="3">
        <v>20.32</v>
      </c>
      <c r="G82" s="7">
        <v>2.17</v>
      </c>
    </row>
    <row r="83" spans="1:7" x14ac:dyDescent="0.3">
      <c r="A83" s="5">
        <v>44743</v>
      </c>
      <c r="B83" s="4">
        <v>411001</v>
      </c>
      <c r="C83" s="2" t="s">
        <v>64</v>
      </c>
      <c r="D83" s="3">
        <v>27.98</v>
      </c>
      <c r="E83">
        <v>255</v>
      </c>
      <c r="F83" s="3">
        <v>16.170000000000002</v>
      </c>
      <c r="G83" s="7">
        <v>1.38</v>
      </c>
    </row>
    <row r="84" spans="1:7" x14ac:dyDescent="0.3">
      <c r="A84" s="5">
        <v>44743</v>
      </c>
      <c r="B84" s="4">
        <v>380001</v>
      </c>
      <c r="C84" s="2" t="s">
        <v>64</v>
      </c>
      <c r="D84" s="3">
        <v>19.440000000000001</v>
      </c>
      <c r="E84">
        <v>256</v>
      </c>
      <c r="F84" s="3">
        <v>11.11</v>
      </c>
      <c r="G84" s="7">
        <v>0.89</v>
      </c>
    </row>
    <row r="85" spans="1:7" x14ac:dyDescent="0.3">
      <c r="A85" s="5">
        <v>44743</v>
      </c>
      <c r="B85" s="4">
        <v>302001</v>
      </c>
      <c r="C85" s="2" t="s">
        <v>64</v>
      </c>
      <c r="D85" s="3">
        <v>15.29</v>
      </c>
      <c r="E85">
        <v>257</v>
      </c>
      <c r="F85" s="3">
        <v>8.4</v>
      </c>
      <c r="G85" s="7">
        <v>0.7</v>
      </c>
    </row>
    <row r="86" spans="1:7" x14ac:dyDescent="0.3">
      <c r="A86" s="5">
        <v>44743</v>
      </c>
      <c r="B86" s="4">
        <v>226001</v>
      </c>
      <c r="C86" s="2" t="s">
        <v>64</v>
      </c>
      <c r="D86" s="3">
        <v>24.77</v>
      </c>
      <c r="E86">
        <v>258</v>
      </c>
      <c r="F86" s="3">
        <v>15.29</v>
      </c>
      <c r="G86" s="7">
        <v>1.45</v>
      </c>
    </row>
    <row r="87" spans="1:7" x14ac:dyDescent="0.3">
      <c r="A87" s="5">
        <v>44743</v>
      </c>
      <c r="B87" s="4">
        <v>800008</v>
      </c>
      <c r="C87" s="2" t="s">
        <v>64</v>
      </c>
      <c r="D87" s="3">
        <v>11.48</v>
      </c>
      <c r="E87">
        <v>259</v>
      </c>
      <c r="F87" s="3">
        <v>5.42</v>
      </c>
      <c r="G87" s="7">
        <v>0.55000000000000004</v>
      </c>
    </row>
    <row r="88" spans="1:7" x14ac:dyDescent="0.3">
      <c r="A88" s="5">
        <v>44743</v>
      </c>
      <c r="B88" s="4">
        <v>641001</v>
      </c>
      <c r="C88" s="2" t="s">
        <v>64</v>
      </c>
      <c r="D88" s="3">
        <v>11.53</v>
      </c>
      <c r="E88">
        <v>260</v>
      </c>
      <c r="F88" s="3">
        <v>5.29</v>
      </c>
      <c r="G88" s="7">
        <v>0.45</v>
      </c>
    </row>
    <row r="89" spans="1:7" x14ac:dyDescent="0.3">
      <c r="A89" s="5">
        <v>44743</v>
      </c>
      <c r="B89" s="4">
        <v>160017</v>
      </c>
      <c r="C89" s="2" t="s">
        <v>64</v>
      </c>
      <c r="D89" s="3">
        <v>6.11</v>
      </c>
      <c r="E89">
        <v>261</v>
      </c>
      <c r="F89" s="3">
        <v>2.44</v>
      </c>
      <c r="G89" s="7">
        <v>0.22</v>
      </c>
    </row>
    <row r="90" spans="1:7" x14ac:dyDescent="0.3">
      <c r="A90" s="5">
        <v>44743</v>
      </c>
      <c r="B90" s="4">
        <v>122001</v>
      </c>
      <c r="C90" s="2" t="s">
        <v>64</v>
      </c>
      <c r="D90" s="3">
        <v>9.3699999999999992</v>
      </c>
      <c r="E90">
        <v>262</v>
      </c>
      <c r="F90" s="3">
        <v>4.0599999999999996</v>
      </c>
      <c r="G90" s="7">
        <v>0.3</v>
      </c>
    </row>
    <row r="91" spans="1:7" x14ac:dyDescent="0.3">
      <c r="A91" s="5">
        <v>44743</v>
      </c>
      <c r="B91" s="4">
        <v>492001</v>
      </c>
      <c r="C91" s="2" t="s">
        <v>64</v>
      </c>
      <c r="D91" s="3">
        <v>4.17</v>
      </c>
      <c r="E91">
        <v>263</v>
      </c>
      <c r="F91" s="3">
        <v>1.77</v>
      </c>
      <c r="G91" s="7">
        <v>0.16</v>
      </c>
    </row>
    <row r="92" spans="1:7" x14ac:dyDescent="0.3">
      <c r="A92" s="5">
        <v>44774</v>
      </c>
      <c r="B92" s="4">
        <v>400001</v>
      </c>
      <c r="C92" s="2" t="s">
        <v>64</v>
      </c>
      <c r="D92" s="3">
        <v>58.35</v>
      </c>
      <c r="E92">
        <v>264</v>
      </c>
      <c r="F92" s="3">
        <v>23.53</v>
      </c>
      <c r="G92" s="7">
        <v>1.85</v>
      </c>
    </row>
    <row r="93" spans="1:7" x14ac:dyDescent="0.3">
      <c r="A93" s="5">
        <v>44774</v>
      </c>
      <c r="B93" s="4">
        <v>110001</v>
      </c>
      <c r="C93" s="2" t="s">
        <v>64</v>
      </c>
      <c r="D93" s="3">
        <v>48.93</v>
      </c>
      <c r="E93">
        <v>265</v>
      </c>
      <c r="F93" s="3">
        <v>24.22</v>
      </c>
      <c r="G93" s="7">
        <v>2.37</v>
      </c>
    </row>
    <row r="94" spans="1:7" x14ac:dyDescent="0.3">
      <c r="A94" s="5">
        <v>44774</v>
      </c>
      <c r="B94" s="4">
        <v>700001</v>
      </c>
      <c r="C94" s="2" t="s">
        <v>64</v>
      </c>
      <c r="D94" s="3">
        <v>69</v>
      </c>
      <c r="E94">
        <v>266</v>
      </c>
      <c r="F94" s="3">
        <v>35.380000000000003</v>
      </c>
      <c r="G94" s="7">
        <v>3.57</v>
      </c>
    </row>
    <row r="95" spans="1:7" x14ac:dyDescent="0.3">
      <c r="A95" s="5">
        <v>44774</v>
      </c>
      <c r="B95" s="4">
        <v>560001</v>
      </c>
      <c r="C95" s="2" t="s">
        <v>64</v>
      </c>
      <c r="D95" s="3">
        <v>43.59</v>
      </c>
      <c r="E95">
        <v>267</v>
      </c>
      <c r="F95" s="3">
        <v>23.82</v>
      </c>
      <c r="G95" s="7">
        <v>1.81</v>
      </c>
    </row>
    <row r="96" spans="1:7" x14ac:dyDescent="0.3">
      <c r="A96" s="5">
        <v>44774</v>
      </c>
      <c r="B96" s="4">
        <v>600001</v>
      </c>
      <c r="C96" s="2" t="s">
        <v>64</v>
      </c>
      <c r="D96" s="3">
        <v>30.27</v>
      </c>
      <c r="E96">
        <v>268</v>
      </c>
      <c r="F96" s="3">
        <v>14.48</v>
      </c>
      <c r="G96" s="7">
        <v>1.18</v>
      </c>
    </row>
    <row r="97" spans="1:7" x14ac:dyDescent="0.3">
      <c r="A97" s="5">
        <v>44774</v>
      </c>
      <c r="B97" s="4">
        <v>500001</v>
      </c>
      <c r="C97" s="2" t="s">
        <v>64</v>
      </c>
      <c r="D97" s="3">
        <v>28.35</v>
      </c>
      <c r="E97">
        <v>269</v>
      </c>
      <c r="F97" s="3">
        <v>12.27</v>
      </c>
      <c r="G97" s="7">
        <v>1.27</v>
      </c>
    </row>
    <row r="98" spans="1:7" x14ac:dyDescent="0.3">
      <c r="A98" s="5">
        <v>44774</v>
      </c>
      <c r="B98" s="4">
        <v>411001</v>
      </c>
      <c r="C98" s="2" t="s">
        <v>64</v>
      </c>
      <c r="D98" s="3">
        <v>31.66</v>
      </c>
      <c r="E98">
        <v>270</v>
      </c>
      <c r="F98" s="3">
        <v>19.66</v>
      </c>
      <c r="G98" s="7">
        <v>1.76</v>
      </c>
    </row>
    <row r="99" spans="1:7" x14ac:dyDescent="0.3">
      <c r="A99" s="5">
        <v>44774</v>
      </c>
      <c r="B99" s="4">
        <v>380001</v>
      </c>
      <c r="C99" s="2" t="s">
        <v>64</v>
      </c>
      <c r="D99" s="3">
        <v>29.23</v>
      </c>
      <c r="E99">
        <v>271</v>
      </c>
      <c r="F99" s="3">
        <v>13.05</v>
      </c>
      <c r="G99" s="7">
        <v>1.22</v>
      </c>
    </row>
    <row r="100" spans="1:7" x14ac:dyDescent="0.3">
      <c r="A100" s="5">
        <v>44774</v>
      </c>
      <c r="B100" s="4">
        <v>302001</v>
      </c>
      <c r="C100" s="2" t="s">
        <v>64</v>
      </c>
      <c r="D100" s="3">
        <v>17.71</v>
      </c>
      <c r="E100">
        <v>272</v>
      </c>
      <c r="F100" s="3">
        <v>10.119999999999999</v>
      </c>
      <c r="G100" s="7">
        <v>1.03</v>
      </c>
    </row>
    <row r="101" spans="1:7" x14ac:dyDescent="0.3">
      <c r="A101" s="5">
        <v>44774</v>
      </c>
      <c r="B101" s="4">
        <v>226001</v>
      </c>
      <c r="C101" s="2" t="s">
        <v>64</v>
      </c>
      <c r="D101" s="3">
        <v>15.67</v>
      </c>
      <c r="E101">
        <v>273</v>
      </c>
      <c r="F101" s="3">
        <v>6.32</v>
      </c>
      <c r="G101" s="7">
        <v>0.57999999999999996</v>
      </c>
    </row>
    <row r="102" spans="1:7" x14ac:dyDescent="0.3">
      <c r="A102" s="5">
        <v>44774</v>
      </c>
      <c r="B102" s="4">
        <v>800008</v>
      </c>
      <c r="C102" s="2" t="s">
        <v>64</v>
      </c>
      <c r="D102" s="3">
        <v>11.05</v>
      </c>
      <c r="E102">
        <v>274</v>
      </c>
      <c r="F102" s="3">
        <v>5.21</v>
      </c>
      <c r="G102" s="7">
        <v>0.52</v>
      </c>
    </row>
    <row r="103" spans="1:7" x14ac:dyDescent="0.3">
      <c r="A103" s="5">
        <v>44774</v>
      </c>
      <c r="B103" s="4">
        <v>641001</v>
      </c>
      <c r="C103" s="2" t="s">
        <v>64</v>
      </c>
      <c r="D103" s="3">
        <v>17.7</v>
      </c>
      <c r="E103">
        <v>275</v>
      </c>
      <c r="F103" s="3">
        <v>7.53</v>
      </c>
      <c r="G103" s="7">
        <v>0.72</v>
      </c>
    </row>
    <row r="104" spans="1:7" x14ac:dyDescent="0.3">
      <c r="A104" s="5">
        <v>44774</v>
      </c>
      <c r="B104" s="4">
        <v>160017</v>
      </c>
      <c r="C104" s="2" t="s">
        <v>64</v>
      </c>
      <c r="D104" s="3">
        <v>7.67</v>
      </c>
      <c r="E104">
        <v>276</v>
      </c>
      <c r="F104" s="3">
        <v>4.0199999999999996</v>
      </c>
      <c r="G104" s="7">
        <v>0.39</v>
      </c>
    </row>
    <row r="105" spans="1:7" x14ac:dyDescent="0.3">
      <c r="A105" s="5">
        <v>44774</v>
      </c>
      <c r="B105" s="4">
        <v>122001</v>
      </c>
      <c r="C105" s="2" t="s">
        <v>64</v>
      </c>
      <c r="D105" s="3">
        <v>6.31</v>
      </c>
      <c r="E105">
        <v>277</v>
      </c>
      <c r="F105" s="3">
        <v>3.29</v>
      </c>
      <c r="G105" s="7">
        <v>0.26</v>
      </c>
    </row>
    <row r="106" spans="1:7" x14ac:dyDescent="0.3">
      <c r="A106" s="5">
        <v>44774</v>
      </c>
      <c r="B106" s="4">
        <v>492001</v>
      </c>
      <c r="C106" s="2" t="s">
        <v>64</v>
      </c>
      <c r="D106" s="3">
        <v>3.59</v>
      </c>
      <c r="E106">
        <v>278</v>
      </c>
      <c r="F106" s="3">
        <v>1.51</v>
      </c>
      <c r="G106" s="7">
        <v>0.14000000000000001</v>
      </c>
    </row>
    <row r="107" spans="1:7" x14ac:dyDescent="0.3">
      <c r="A107" s="5">
        <v>44805</v>
      </c>
      <c r="B107" s="4">
        <v>400001</v>
      </c>
      <c r="C107" s="2" t="s">
        <v>64</v>
      </c>
      <c r="D107" s="3">
        <v>64.81</v>
      </c>
      <c r="E107">
        <v>279</v>
      </c>
      <c r="F107" s="3">
        <v>27</v>
      </c>
      <c r="G107" s="7">
        <v>2.25</v>
      </c>
    </row>
    <row r="108" spans="1:7" x14ac:dyDescent="0.3">
      <c r="A108" s="5">
        <v>44805</v>
      </c>
      <c r="B108" s="4">
        <v>110001</v>
      </c>
      <c r="C108" s="2" t="s">
        <v>64</v>
      </c>
      <c r="D108" s="3">
        <v>48.47</v>
      </c>
      <c r="E108">
        <v>280</v>
      </c>
      <c r="F108" s="3">
        <v>22.23</v>
      </c>
      <c r="G108" s="7">
        <v>2.2200000000000002</v>
      </c>
    </row>
    <row r="109" spans="1:7" x14ac:dyDescent="0.3">
      <c r="A109" s="5">
        <v>44805</v>
      </c>
      <c r="B109" s="4">
        <v>700001</v>
      </c>
      <c r="C109" s="2" t="s">
        <v>64</v>
      </c>
      <c r="D109" s="3">
        <v>47.95</v>
      </c>
      <c r="E109">
        <v>281</v>
      </c>
      <c r="F109" s="3">
        <v>22.94</v>
      </c>
      <c r="G109" s="7">
        <v>1.73</v>
      </c>
    </row>
    <row r="110" spans="1:7" x14ac:dyDescent="0.3">
      <c r="A110" s="5">
        <v>44805</v>
      </c>
      <c r="B110" s="4">
        <v>560001</v>
      </c>
      <c r="C110" s="2" t="s">
        <v>64</v>
      </c>
      <c r="D110" s="3">
        <v>42.22</v>
      </c>
      <c r="E110">
        <v>282</v>
      </c>
      <c r="F110" s="3">
        <v>18.760000000000002</v>
      </c>
      <c r="G110" s="7">
        <v>1.92</v>
      </c>
    </row>
    <row r="111" spans="1:7" x14ac:dyDescent="0.3">
      <c r="A111" s="5">
        <v>44805</v>
      </c>
      <c r="B111" s="4">
        <v>600001</v>
      </c>
      <c r="C111" s="2" t="s">
        <v>64</v>
      </c>
      <c r="D111" s="3">
        <v>31.55</v>
      </c>
      <c r="E111">
        <v>283</v>
      </c>
      <c r="F111" s="3">
        <v>16.78</v>
      </c>
      <c r="G111" s="7">
        <v>1.73</v>
      </c>
    </row>
    <row r="112" spans="1:7" x14ac:dyDescent="0.3">
      <c r="A112" s="5">
        <v>44805</v>
      </c>
      <c r="B112" s="4">
        <v>500001</v>
      </c>
      <c r="C112" s="2" t="s">
        <v>64</v>
      </c>
      <c r="D112" s="3">
        <v>27.34</v>
      </c>
      <c r="E112">
        <v>284</v>
      </c>
      <c r="F112" s="3">
        <v>10.94</v>
      </c>
      <c r="G112" s="7">
        <v>0.87</v>
      </c>
    </row>
    <row r="113" spans="1:7" x14ac:dyDescent="0.3">
      <c r="A113" s="5">
        <v>44805</v>
      </c>
      <c r="B113" s="4">
        <v>411001</v>
      </c>
      <c r="C113" s="2" t="s">
        <v>64</v>
      </c>
      <c r="D113" s="3">
        <v>45.79</v>
      </c>
      <c r="E113">
        <v>285</v>
      </c>
      <c r="F113" s="3">
        <v>27.92</v>
      </c>
      <c r="G113" s="7">
        <v>2.3199999999999998</v>
      </c>
    </row>
    <row r="114" spans="1:7" x14ac:dyDescent="0.3">
      <c r="A114" s="5">
        <v>44805</v>
      </c>
      <c r="B114" s="4">
        <v>380001</v>
      </c>
      <c r="C114" s="2" t="s">
        <v>64</v>
      </c>
      <c r="D114" s="3">
        <v>23.07</v>
      </c>
      <c r="E114">
        <v>286</v>
      </c>
      <c r="F114" s="3">
        <v>9.0500000000000007</v>
      </c>
      <c r="G114" s="7">
        <v>0.65</v>
      </c>
    </row>
    <row r="115" spans="1:7" x14ac:dyDescent="0.3">
      <c r="A115" s="5">
        <v>44805</v>
      </c>
      <c r="B115" s="4">
        <v>302001</v>
      </c>
      <c r="C115" s="2" t="s">
        <v>64</v>
      </c>
      <c r="D115" s="3">
        <v>14.93</v>
      </c>
      <c r="E115">
        <v>287</v>
      </c>
      <c r="F115" s="3">
        <v>6.52</v>
      </c>
      <c r="G115" s="7">
        <v>0.71</v>
      </c>
    </row>
    <row r="116" spans="1:7" x14ac:dyDescent="0.3">
      <c r="A116" s="5">
        <v>44805</v>
      </c>
      <c r="B116" s="4">
        <v>226001</v>
      </c>
      <c r="C116" s="2" t="s">
        <v>64</v>
      </c>
      <c r="D116" s="3">
        <v>13.28</v>
      </c>
      <c r="E116">
        <v>288</v>
      </c>
      <c r="F116" s="3">
        <v>5.33</v>
      </c>
      <c r="G116" s="7">
        <v>0.44</v>
      </c>
    </row>
    <row r="117" spans="1:7" x14ac:dyDescent="0.3">
      <c r="A117" s="5">
        <v>44805</v>
      </c>
      <c r="B117" s="4">
        <v>800008</v>
      </c>
      <c r="C117" s="2" t="s">
        <v>64</v>
      </c>
      <c r="D117" s="3">
        <v>11.86</v>
      </c>
      <c r="E117">
        <v>289</v>
      </c>
      <c r="F117" s="3">
        <v>4.74</v>
      </c>
      <c r="G117" s="7">
        <v>0.38</v>
      </c>
    </row>
    <row r="118" spans="1:7" x14ac:dyDescent="0.3">
      <c r="A118" s="5">
        <v>44805</v>
      </c>
      <c r="B118" s="4">
        <v>641001</v>
      </c>
      <c r="C118" s="2" t="s">
        <v>64</v>
      </c>
      <c r="D118" s="3">
        <v>8.59</v>
      </c>
      <c r="E118">
        <v>290</v>
      </c>
      <c r="F118" s="3">
        <v>4.8499999999999996</v>
      </c>
      <c r="G118" s="7">
        <v>0.53</v>
      </c>
    </row>
    <row r="119" spans="1:7" x14ac:dyDescent="0.3">
      <c r="A119" s="5">
        <v>44805</v>
      </c>
      <c r="B119" s="4">
        <v>160017</v>
      </c>
      <c r="C119" s="2" t="s">
        <v>64</v>
      </c>
      <c r="D119" s="3">
        <v>10.32</v>
      </c>
      <c r="E119">
        <v>291</v>
      </c>
      <c r="F119" s="3">
        <v>6.33</v>
      </c>
      <c r="G119" s="7">
        <v>0.63</v>
      </c>
    </row>
    <row r="120" spans="1:7" x14ac:dyDescent="0.3">
      <c r="A120" s="5">
        <v>44805</v>
      </c>
      <c r="B120" s="4">
        <v>122001</v>
      </c>
      <c r="C120" s="2" t="s">
        <v>64</v>
      </c>
      <c r="D120" s="3">
        <v>6.35</v>
      </c>
      <c r="E120">
        <v>292</v>
      </c>
      <c r="F120" s="3">
        <v>2.67</v>
      </c>
      <c r="G120" s="7">
        <v>0.21</v>
      </c>
    </row>
    <row r="121" spans="1:7" x14ac:dyDescent="0.3">
      <c r="A121" s="5">
        <v>44805</v>
      </c>
      <c r="B121" s="4">
        <v>492001</v>
      </c>
      <c r="C121" s="2" t="s">
        <v>64</v>
      </c>
      <c r="D121" s="3">
        <v>3.73</v>
      </c>
      <c r="E121">
        <v>293</v>
      </c>
      <c r="F121" s="3">
        <v>2.16</v>
      </c>
      <c r="G121" s="7">
        <v>0.18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02"/>
  <sheetViews>
    <sheetView topLeftCell="D1" zoomScale="80" zoomScaleNormal="80" workbookViewId="0">
      <selection activeCell="AA26" sqref="AA26"/>
    </sheetView>
  </sheetViews>
  <sheetFormatPr defaultRowHeight="14.4" x14ac:dyDescent="0.3"/>
  <cols>
    <col min="1" max="1" width="21.88671875" style="5" bestFit="1" customWidth="1"/>
    <col min="2" max="2" width="8.88671875" style="3"/>
    <col min="3" max="3" width="14.21875" style="3" bestFit="1" customWidth="1"/>
    <col min="4" max="4" width="10.21875" bestFit="1" customWidth="1"/>
    <col min="5" max="5" width="8.44140625" style="3" customWidth="1"/>
    <col min="7" max="7" width="16.109375" bestFit="1" customWidth="1"/>
    <col min="8" max="8" width="17.21875" bestFit="1" customWidth="1"/>
    <col min="9" max="9" width="5.6640625" bestFit="1" customWidth="1"/>
    <col min="10" max="10" width="10.6640625" bestFit="1" customWidth="1"/>
    <col min="11" max="11" width="6.77734375" bestFit="1" customWidth="1"/>
    <col min="12" max="12" width="6.21875" customWidth="1"/>
    <col min="13" max="13" width="13.21875" bestFit="1" customWidth="1"/>
    <col min="14" max="14" width="9" bestFit="1" customWidth="1"/>
    <col min="15" max="15" width="8" bestFit="1" customWidth="1"/>
    <col min="16" max="16" width="10" bestFit="1" customWidth="1"/>
    <col min="17" max="17" width="7" bestFit="1" customWidth="1"/>
    <col min="18" max="18" width="8" bestFit="1" customWidth="1"/>
    <col min="19" max="19" width="7" bestFit="1" customWidth="1"/>
    <col min="20" max="20" width="8" bestFit="1" customWidth="1"/>
    <col min="21" max="22" width="7" bestFit="1" customWidth="1"/>
    <col min="23" max="23" width="9.109375" bestFit="1" customWidth="1"/>
    <col min="24" max="24" width="12.5546875" bestFit="1" customWidth="1"/>
    <col min="25" max="31" width="6" bestFit="1" customWidth="1"/>
    <col min="32" max="32" width="5" bestFit="1" customWidth="1"/>
    <col min="33" max="34" width="6" bestFit="1" customWidth="1"/>
    <col min="35" max="35" width="5" bestFit="1" customWidth="1"/>
    <col min="36" max="38" width="6" bestFit="1" customWidth="1"/>
    <col min="39" max="39" width="5" bestFit="1" customWidth="1"/>
    <col min="40" max="40" width="6" bestFit="1" customWidth="1"/>
    <col min="41" max="41" width="5" bestFit="1" customWidth="1"/>
    <col min="42" max="43" width="6" bestFit="1" customWidth="1"/>
    <col min="44" max="45" width="5" bestFit="1" customWidth="1"/>
    <col min="46" max="48" width="6" bestFit="1" customWidth="1"/>
    <col min="49" max="49" width="5" bestFit="1" customWidth="1"/>
    <col min="50" max="59" width="6" bestFit="1" customWidth="1"/>
    <col min="60" max="60" width="5" bestFit="1" customWidth="1"/>
    <col min="61" max="61" width="6" bestFit="1" customWidth="1"/>
    <col min="62" max="62" width="5" bestFit="1" customWidth="1"/>
    <col min="63" max="70" width="7" bestFit="1" customWidth="1"/>
    <col min="71" max="71" width="6" bestFit="1" customWidth="1"/>
    <col min="72" max="78" width="7" bestFit="1" customWidth="1"/>
    <col min="79" max="79" width="6" bestFit="1" customWidth="1"/>
    <col min="80" max="93" width="7" bestFit="1" customWidth="1"/>
    <col min="94" max="94" width="6" bestFit="1" customWidth="1"/>
    <col min="95" max="99" width="7" bestFit="1" customWidth="1"/>
    <col min="100" max="101" width="6" bestFit="1" customWidth="1"/>
    <col min="102" max="115" width="7" bestFit="1" customWidth="1"/>
    <col min="116" max="116" width="6" bestFit="1" customWidth="1"/>
    <col min="117" max="120" width="7" bestFit="1" customWidth="1"/>
    <col min="121" max="121" width="4" bestFit="1" customWidth="1"/>
    <col min="122" max="122" width="7" bestFit="1" customWidth="1"/>
    <col min="123" max="123" width="6" bestFit="1" customWidth="1"/>
    <col min="124" max="126" width="7" bestFit="1" customWidth="1"/>
    <col min="127" max="127" width="6" bestFit="1" customWidth="1"/>
    <col min="128" max="128" width="14.5546875" bestFit="1" customWidth="1"/>
    <col min="129" max="129" width="12.5546875" bestFit="1" customWidth="1"/>
  </cols>
  <sheetData>
    <row r="1" spans="1:13" x14ac:dyDescent="0.3">
      <c r="A1" s="5" t="s">
        <v>73</v>
      </c>
      <c r="B1" s="3" t="s">
        <v>74</v>
      </c>
      <c r="C1" s="3" t="s">
        <v>75</v>
      </c>
      <c r="D1" t="s">
        <v>76</v>
      </c>
      <c r="E1" s="3" t="s">
        <v>77</v>
      </c>
    </row>
    <row r="2" spans="1:13" x14ac:dyDescent="0.3">
      <c r="A2" s="5" t="s">
        <v>17</v>
      </c>
      <c r="B2" s="3" t="s">
        <v>0</v>
      </c>
      <c r="C2" s="3" t="s">
        <v>65</v>
      </c>
      <c r="D2" t="s">
        <v>59</v>
      </c>
      <c r="E2" s="3" t="s">
        <v>66</v>
      </c>
      <c r="G2">
        <f>SUMIF(D3:D602,"Atliqo",C3:C602)</f>
        <v>62019.350000000006</v>
      </c>
    </row>
    <row r="3" spans="1:13" x14ac:dyDescent="0.3">
      <c r="A3" s="5">
        <v>44562</v>
      </c>
      <c r="B3">
        <v>400001</v>
      </c>
      <c r="C3" s="3">
        <v>286.29000000000002</v>
      </c>
      <c r="D3" t="s">
        <v>64</v>
      </c>
      <c r="E3" s="3">
        <v>21.2</v>
      </c>
    </row>
    <row r="4" spans="1:13" x14ac:dyDescent="0.3">
      <c r="A4" s="5">
        <v>44562</v>
      </c>
      <c r="B4">
        <v>110001</v>
      </c>
      <c r="C4" s="3">
        <v>241.59</v>
      </c>
      <c r="D4" t="s">
        <v>64</v>
      </c>
      <c r="E4" s="3">
        <v>17.68</v>
      </c>
    </row>
    <row r="5" spans="1:13" x14ac:dyDescent="0.3">
      <c r="A5" s="5">
        <v>44562</v>
      </c>
      <c r="B5">
        <v>700001</v>
      </c>
      <c r="C5" s="3">
        <v>222.19</v>
      </c>
      <c r="D5" t="s">
        <v>64</v>
      </c>
      <c r="E5" s="3">
        <v>16.61</v>
      </c>
    </row>
    <row r="6" spans="1:13" x14ac:dyDescent="0.3">
      <c r="A6" s="5">
        <v>44562</v>
      </c>
      <c r="B6">
        <v>560001</v>
      </c>
      <c r="C6" s="3">
        <v>195.41</v>
      </c>
      <c r="D6" t="s">
        <v>64</v>
      </c>
      <c r="E6" s="3">
        <v>19.14</v>
      </c>
    </row>
    <row r="7" spans="1:13" x14ac:dyDescent="0.3">
      <c r="A7" s="5">
        <v>44562</v>
      </c>
      <c r="B7">
        <v>600001</v>
      </c>
      <c r="C7" s="3">
        <v>166.78</v>
      </c>
      <c r="D7" t="s">
        <v>64</v>
      </c>
      <c r="E7" s="3">
        <v>18.47</v>
      </c>
    </row>
    <row r="8" spans="1:13" x14ac:dyDescent="0.3">
      <c r="A8" s="5">
        <v>44562</v>
      </c>
      <c r="B8">
        <v>500001</v>
      </c>
      <c r="C8" s="3">
        <v>148.68</v>
      </c>
      <c r="D8" t="s">
        <v>64</v>
      </c>
      <c r="E8">
        <v>19</v>
      </c>
      <c r="G8" s="8" t="s">
        <v>95</v>
      </c>
      <c r="H8" s="8" t="s">
        <v>83</v>
      </c>
    </row>
    <row r="9" spans="1:13" x14ac:dyDescent="0.3">
      <c r="A9" s="5">
        <v>44562</v>
      </c>
      <c r="B9">
        <v>411001</v>
      </c>
      <c r="C9" s="3">
        <v>141.30000000000001</v>
      </c>
      <c r="D9" t="s">
        <v>64</v>
      </c>
      <c r="E9" s="3">
        <v>17.14</v>
      </c>
      <c r="G9" s="8" t="s">
        <v>81</v>
      </c>
      <c r="H9" t="s">
        <v>70</v>
      </c>
      <c r="I9" t="s">
        <v>69</v>
      </c>
      <c r="J9" t="s">
        <v>64</v>
      </c>
      <c r="K9" t="s">
        <v>67</v>
      </c>
      <c r="L9" t="s">
        <v>68</v>
      </c>
      <c r="M9" t="s">
        <v>82</v>
      </c>
    </row>
    <row r="10" spans="1:13" x14ac:dyDescent="0.3">
      <c r="A10" s="5">
        <v>44562</v>
      </c>
      <c r="B10">
        <v>380001</v>
      </c>
      <c r="C10" s="3">
        <v>110.08</v>
      </c>
      <c r="D10" t="s">
        <v>64</v>
      </c>
      <c r="E10" s="3">
        <v>19.05</v>
      </c>
      <c r="G10" s="9">
        <v>44562</v>
      </c>
      <c r="H10">
        <v>108.25999999999999</v>
      </c>
      <c r="I10">
        <v>153.57999999999998</v>
      </c>
      <c r="J10">
        <v>296.43</v>
      </c>
      <c r="K10">
        <v>426.31000000000006</v>
      </c>
      <c r="L10">
        <v>515.41999999999996</v>
      </c>
      <c r="M10">
        <v>1500</v>
      </c>
    </row>
    <row r="11" spans="1:13" x14ac:dyDescent="0.3">
      <c r="A11" s="5">
        <v>44562</v>
      </c>
      <c r="B11">
        <v>302001</v>
      </c>
      <c r="C11" s="3">
        <v>79.05</v>
      </c>
      <c r="D11" t="s">
        <v>64</v>
      </c>
      <c r="E11" s="3">
        <v>28.1</v>
      </c>
      <c r="G11" s="9">
        <v>44593</v>
      </c>
      <c r="H11">
        <v>108.16</v>
      </c>
      <c r="I11">
        <v>148.06</v>
      </c>
      <c r="J11">
        <v>311.85000000000002</v>
      </c>
      <c r="K11">
        <v>410.19999999999993</v>
      </c>
      <c r="L11">
        <v>521.73</v>
      </c>
      <c r="M11">
        <v>1500</v>
      </c>
    </row>
    <row r="12" spans="1:13" x14ac:dyDescent="0.3">
      <c r="A12" s="5">
        <v>44562</v>
      </c>
      <c r="B12">
        <v>226001</v>
      </c>
      <c r="C12" s="3">
        <v>67.599999999999994</v>
      </c>
      <c r="D12" t="s">
        <v>64</v>
      </c>
      <c r="E12" s="3">
        <v>17.54</v>
      </c>
      <c r="G12" s="9">
        <v>44621</v>
      </c>
      <c r="H12">
        <v>108.66000000000001</v>
      </c>
      <c r="I12">
        <v>152.38000000000002</v>
      </c>
      <c r="J12">
        <v>314.52000000000004</v>
      </c>
      <c r="K12">
        <v>394.86</v>
      </c>
      <c r="L12">
        <v>529.58000000000004</v>
      </c>
      <c r="M12">
        <v>1500</v>
      </c>
    </row>
    <row r="13" spans="1:13" x14ac:dyDescent="0.3">
      <c r="A13" s="5">
        <v>44562</v>
      </c>
      <c r="B13">
        <v>800008</v>
      </c>
      <c r="C13" s="3">
        <v>55.78</v>
      </c>
      <c r="D13" t="s">
        <v>64</v>
      </c>
      <c r="E13" s="3">
        <v>26.15</v>
      </c>
      <c r="G13" s="9">
        <v>44652</v>
      </c>
      <c r="H13">
        <v>105.16</v>
      </c>
      <c r="I13">
        <v>159.1</v>
      </c>
      <c r="J13">
        <v>291.42999999999995</v>
      </c>
      <c r="K13">
        <v>404.19999999999993</v>
      </c>
      <c r="L13">
        <v>540.11</v>
      </c>
      <c r="M13">
        <v>1500</v>
      </c>
    </row>
    <row r="14" spans="1:13" x14ac:dyDescent="0.3">
      <c r="A14" s="5">
        <v>44562</v>
      </c>
      <c r="B14">
        <v>641001</v>
      </c>
      <c r="C14" s="3">
        <v>50.24</v>
      </c>
      <c r="D14" t="s">
        <v>64</v>
      </c>
      <c r="E14" s="3">
        <v>15.57</v>
      </c>
      <c r="G14" s="9">
        <v>44713</v>
      </c>
      <c r="H14">
        <v>109.69999999999999</v>
      </c>
      <c r="I14">
        <v>155.67000000000002</v>
      </c>
      <c r="J14">
        <v>280.55</v>
      </c>
      <c r="K14">
        <v>431.84</v>
      </c>
      <c r="L14">
        <v>522.31000000000006</v>
      </c>
      <c r="M14">
        <v>1500.0700000000002</v>
      </c>
    </row>
    <row r="15" spans="1:13" x14ac:dyDescent="0.3">
      <c r="A15" s="5">
        <v>44562</v>
      </c>
      <c r="B15">
        <v>160017</v>
      </c>
      <c r="C15" s="3">
        <v>36.57</v>
      </c>
      <c r="D15" t="s">
        <v>64</v>
      </c>
      <c r="E15" s="3">
        <v>17.36</v>
      </c>
      <c r="G15" s="9">
        <v>44743</v>
      </c>
      <c r="H15">
        <v>110.41</v>
      </c>
      <c r="I15">
        <v>151.14999999999998</v>
      </c>
      <c r="J15">
        <v>287.25000000000006</v>
      </c>
      <c r="K15">
        <v>418.53</v>
      </c>
      <c r="L15">
        <v>532.65</v>
      </c>
      <c r="M15">
        <v>1499.9899999999998</v>
      </c>
    </row>
    <row r="16" spans="1:13" x14ac:dyDescent="0.3">
      <c r="A16" s="5">
        <v>44562</v>
      </c>
      <c r="B16">
        <v>122001</v>
      </c>
      <c r="C16" s="3">
        <v>27.89</v>
      </c>
      <c r="D16" t="s">
        <v>64</v>
      </c>
      <c r="E16" s="3">
        <v>19.07</v>
      </c>
      <c r="G16" s="9">
        <v>44774</v>
      </c>
      <c r="H16">
        <v>110.23</v>
      </c>
      <c r="I16">
        <v>154.58000000000001</v>
      </c>
      <c r="J16">
        <v>297.57</v>
      </c>
      <c r="K16">
        <v>400.45000000000005</v>
      </c>
      <c r="L16">
        <v>537.17000000000007</v>
      </c>
      <c r="M16">
        <v>1500</v>
      </c>
    </row>
    <row r="17" spans="1:13" x14ac:dyDescent="0.3">
      <c r="A17" s="5">
        <v>44562</v>
      </c>
      <c r="B17">
        <v>492001</v>
      </c>
      <c r="C17" s="3">
        <v>17.55</v>
      </c>
      <c r="D17" t="s">
        <v>64</v>
      </c>
      <c r="E17" s="3">
        <v>24.35</v>
      </c>
      <c r="G17" s="9">
        <v>44805</v>
      </c>
      <c r="H17">
        <v>107.21</v>
      </c>
      <c r="I17">
        <v>162.22</v>
      </c>
      <c r="J17">
        <v>267.60000000000002</v>
      </c>
      <c r="K17">
        <v>412.06</v>
      </c>
      <c r="L17">
        <v>550.88</v>
      </c>
      <c r="M17">
        <v>1499.9700000000003</v>
      </c>
    </row>
    <row r="18" spans="1:13" x14ac:dyDescent="0.3">
      <c r="A18" s="5">
        <v>44593</v>
      </c>
      <c r="B18">
        <v>400001</v>
      </c>
      <c r="C18" s="3">
        <v>328.6</v>
      </c>
      <c r="D18" t="s">
        <v>64</v>
      </c>
      <c r="E18" s="3">
        <v>18.62</v>
      </c>
      <c r="G18" s="10" t="s">
        <v>82</v>
      </c>
      <c r="H18">
        <v>867.79000000000008</v>
      </c>
      <c r="I18">
        <v>1236.74</v>
      </c>
      <c r="J18">
        <v>2347.1999999999998</v>
      </c>
      <c r="K18">
        <v>3298.4499999999994</v>
      </c>
      <c r="L18">
        <v>4249.8500000000004</v>
      </c>
      <c r="M18">
        <v>12000.029999999999</v>
      </c>
    </row>
    <row r="19" spans="1:13" x14ac:dyDescent="0.3">
      <c r="A19" s="5">
        <v>44593</v>
      </c>
      <c r="B19">
        <v>110001</v>
      </c>
      <c r="C19" s="3">
        <v>277.3</v>
      </c>
      <c r="D19" t="s">
        <v>64</v>
      </c>
      <c r="E19" s="3">
        <v>19.54</v>
      </c>
    </row>
    <row r="20" spans="1:13" x14ac:dyDescent="0.3">
      <c r="A20" s="5">
        <v>44593</v>
      </c>
      <c r="B20">
        <v>700001</v>
      </c>
      <c r="C20" s="3">
        <v>255.04</v>
      </c>
      <c r="D20" t="s">
        <v>64</v>
      </c>
      <c r="E20" s="3">
        <v>15.48</v>
      </c>
    </row>
    <row r="21" spans="1:13" x14ac:dyDescent="0.3">
      <c r="A21" s="5">
        <v>44593</v>
      </c>
      <c r="B21">
        <v>560001</v>
      </c>
      <c r="C21" s="3">
        <v>224.3</v>
      </c>
      <c r="D21" t="s">
        <v>64</v>
      </c>
      <c r="E21" s="3">
        <v>20.98</v>
      </c>
      <c r="G21" s="8" t="s">
        <v>96</v>
      </c>
      <c r="H21" s="8" t="s">
        <v>83</v>
      </c>
    </row>
    <row r="22" spans="1:13" x14ac:dyDescent="0.3">
      <c r="A22" s="5">
        <v>44593</v>
      </c>
      <c r="B22">
        <v>600001</v>
      </c>
      <c r="C22" s="3">
        <v>191.44</v>
      </c>
      <c r="D22" t="s">
        <v>64</v>
      </c>
      <c r="E22" s="3">
        <v>29.2</v>
      </c>
      <c r="G22" s="8" t="s">
        <v>81</v>
      </c>
      <c r="H22" t="s">
        <v>64</v>
      </c>
      <c r="I22" t="s">
        <v>67</v>
      </c>
      <c r="J22" t="s">
        <v>69</v>
      </c>
      <c r="K22" t="s">
        <v>70</v>
      </c>
      <c r="L22" t="s">
        <v>68</v>
      </c>
      <c r="M22" t="s">
        <v>82</v>
      </c>
    </row>
    <row r="23" spans="1:13" x14ac:dyDescent="0.3">
      <c r="A23" s="5">
        <v>44593</v>
      </c>
      <c r="B23">
        <v>500001</v>
      </c>
      <c r="C23" s="3">
        <v>170.66</v>
      </c>
      <c r="D23" t="s">
        <v>64</v>
      </c>
      <c r="E23" s="3">
        <v>20.2</v>
      </c>
      <c r="G23" s="9">
        <v>44562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75</v>
      </c>
    </row>
    <row r="24" spans="1:13" x14ac:dyDescent="0.3">
      <c r="A24" s="5">
        <v>44593</v>
      </c>
      <c r="B24">
        <v>411001</v>
      </c>
      <c r="C24" s="3">
        <v>162.18</v>
      </c>
      <c r="D24" t="s">
        <v>64</v>
      </c>
      <c r="E24" s="3">
        <v>17.670000000000002</v>
      </c>
      <c r="G24" s="9">
        <v>44593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75</v>
      </c>
    </row>
    <row r="25" spans="1:13" x14ac:dyDescent="0.3">
      <c r="A25" s="5">
        <v>44593</v>
      </c>
      <c r="B25">
        <v>380001</v>
      </c>
      <c r="C25" s="3">
        <v>126.35</v>
      </c>
      <c r="D25" t="s">
        <v>64</v>
      </c>
      <c r="E25" s="3">
        <v>16.329999999999998</v>
      </c>
      <c r="G25" s="9">
        <v>44621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75</v>
      </c>
    </row>
    <row r="26" spans="1:13" x14ac:dyDescent="0.3">
      <c r="A26" s="5">
        <v>44593</v>
      </c>
      <c r="B26">
        <v>302001</v>
      </c>
      <c r="C26" s="3">
        <v>90.74</v>
      </c>
      <c r="D26" t="s">
        <v>64</v>
      </c>
      <c r="E26" s="3">
        <v>17.27</v>
      </c>
      <c r="G26" s="9">
        <v>44652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75</v>
      </c>
    </row>
    <row r="27" spans="1:13" x14ac:dyDescent="0.3">
      <c r="A27" s="5">
        <v>44593</v>
      </c>
      <c r="B27">
        <v>226001</v>
      </c>
      <c r="C27" s="3">
        <v>77.59</v>
      </c>
      <c r="D27" t="s">
        <v>64</v>
      </c>
      <c r="E27" s="3">
        <v>31.93</v>
      </c>
      <c r="G27" s="9">
        <v>44713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75</v>
      </c>
    </row>
    <row r="28" spans="1:13" x14ac:dyDescent="0.3">
      <c r="A28" s="5">
        <v>44593</v>
      </c>
      <c r="B28">
        <v>800008</v>
      </c>
      <c r="C28" s="3">
        <v>64.02</v>
      </c>
      <c r="D28" t="s">
        <v>64</v>
      </c>
      <c r="E28" s="3">
        <v>18.3</v>
      </c>
      <c r="G28" s="9">
        <v>44743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75</v>
      </c>
    </row>
    <row r="29" spans="1:13" x14ac:dyDescent="0.3">
      <c r="A29" s="5">
        <v>44593</v>
      </c>
      <c r="B29">
        <v>641001</v>
      </c>
      <c r="C29" s="3">
        <v>57.66</v>
      </c>
      <c r="D29" t="s">
        <v>64</v>
      </c>
      <c r="E29" s="3">
        <v>20.71</v>
      </c>
      <c r="G29" s="9">
        <v>44774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75</v>
      </c>
    </row>
    <row r="30" spans="1:13" x14ac:dyDescent="0.3">
      <c r="A30" s="5">
        <v>44593</v>
      </c>
      <c r="B30">
        <v>160017</v>
      </c>
      <c r="C30" s="3">
        <v>41.98</v>
      </c>
      <c r="D30" t="s">
        <v>64</v>
      </c>
      <c r="E30" s="3">
        <v>15.11</v>
      </c>
      <c r="G30" s="9">
        <v>44805</v>
      </c>
      <c r="H30">
        <v>15</v>
      </c>
      <c r="I30">
        <v>15</v>
      </c>
      <c r="J30">
        <v>15</v>
      </c>
      <c r="K30">
        <v>15</v>
      </c>
      <c r="L30">
        <v>15</v>
      </c>
      <c r="M30">
        <v>75</v>
      </c>
    </row>
    <row r="31" spans="1:13" x14ac:dyDescent="0.3">
      <c r="A31" s="5">
        <v>44593</v>
      </c>
      <c r="B31">
        <v>122001</v>
      </c>
      <c r="C31" s="3">
        <v>32.01</v>
      </c>
      <c r="D31" t="s">
        <v>64</v>
      </c>
      <c r="E31" s="3">
        <v>29.52</v>
      </c>
      <c r="G31" s="10" t="s">
        <v>82</v>
      </c>
      <c r="H31">
        <v>120</v>
      </c>
      <c r="I31">
        <v>120</v>
      </c>
      <c r="J31">
        <v>120</v>
      </c>
      <c r="K31">
        <v>120</v>
      </c>
      <c r="L31">
        <v>120</v>
      </c>
      <c r="M31">
        <v>600</v>
      </c>
    </row>
    <row r="32" spans="1:13" x14ac:dyDescent="0.3">
      <c r="A32" s="5">
        <v>44593</v>
      </c>
      <c r="B32">
        <v>492001</v>
      </c>
      <c r="C32" s="3">
        <v>20.14</v>
      </c>
      <c r="D32" t="s">
        <v>64</v>
      </c>
      <c r="E32" s="3">
        <v>20.99</v>
      </c>
    </row>
    <row r="33" spans="1:8" x14ac:dyDescent="0.3">
      <c r="A33" s="5">
        <v>44621</v>
      </c>
      <c r="B33">
        <v>400001</v>
      </c>
      <c r="C33" s="3">
        <v>305.81</v>
      </c>
      <c r="D33" t="s">
        <v>64</v>
      </c>
      <c r="E33" s="3">
        <v>18.73</v>
      </c>
    </row>
    <row r="34" spans="1:8" x14ac:dyDescent="0.3">
      <c r="A34" s="5">
        <v>44621</v>
      </c>
      <c r="B34">
        <v>110001</v>
      </c>
      <c r="C34" s="3">
        <v>258.07</v>
      </c>
      <c r="D34" t="s">
        <v>64</v>
      </c>
      <c r="E34" s="3">
        <v>18.98</v>
      </c>
    </row>
    <row r="35" spans="1:8" x14ac:dyDescent="0.3">
      <c r="A35" s="5">
        <v>44621</v>
      </c>
      <c r="B35">
        <v>700001</v>
      </c>
      <c r="C35" s="3">
        <v>237.35</v>
      </c>
      <c r="D35" t="s">
        <v>64</v>
      </c>
      <c r="E35" s="3">
        <v>28.36</v>
      </c>
    </row>
    <row r="36" spans="1:8" x14ac:dyDescent="0.3">
      <c r="A36" s="5">
        <v>44621</v>
      </c>
      <c r="B36">
        <v>560001</v>
      </c>
      <c r="C36" s="3">
        <v>208.74</v>
      </c>
      <c r="D36" t="s">
        <v>64</v>
      </c>
      <c r="E36" s="3">
        <v>20.059999999999999</v>
      </c>
    </row>
    <row r="37" spans="1:8" x14ac:dyDescent="0.3">
      <c r="A37" s="5">
        <v>44621</v>
      </c>
      <c r="B37">
        <v>600001</v>
      </c>
      <c r="C37" s="3">
        <v>178.16</v>
      </c>
      <c r="D37" t="s">
        <v>64</v>
      </c>
      <c r="E37" s="3">
        <v>17.12</v>
      </c>
      <c r="G37" s="8" t="s">
        <v>81</v>
      </c>
      <c r="H37" t="s">
        <v>95</v>
      </c>
    </row>
    <row r="38" spans="1:8" x14ac:dyDescent="0.3">
      <c r="A38" s="5">
        <v>44621</v>
      </c>
      <c r="B38">
        <v>500001</v>
      </c>
      <c r="C38" s="3">
        <v>158.83000000000001</v>
      </c>
      <c r="D38" t="s">
        <v>64</v>
      </c>
      <c r="E38" s="3">
        <v>17.600000000000001</v>
      </c>
      <c r="G38" s="10" t="s">
        <v>70</v>
      </c>
      <c r="H38">
        <v>867.79000000000019</v>
      </c>
    </row>
    <row r="39" spans="1:8" x14ac:dyDescent="0.3">
      <c r="A39" s="5">
        <v>44621</v>
      </c>
      <c r="B39">
        <v>411001</v>
      </c>
      <c r="C39" s="3">
        <v>150.93</v>
      </c>
      <c r="D39" t="s">
        <v>64</v>
      </c>
      <c r="E39" s="3">
        <v>20.43</v>
      </c>
      <c r="G39" s="10" t="s">
        <v>69</v>
      </c>
      <c r="H39">
        <v>1236.7399999999996</v>
      </c>
    </row>
    <row r="40" spans="1:8" x14ac:dyDescent="0.3">
      <c r="A40" s="5">
        <v>44621</v>
      </c>
      <c r="B40">
        <v>380001</v>
      </c>
      <c r="C40" s="3">
        <v>117.59</v>
      </c>
      <c r="D40" t="s">
        <v>64</v>
      </c>
      <c r="E40" s="3">
        <v>24.62</v>
      </c>
      <c r="G40" s="10" t="s">
        <v>64</v>
      </c>
      <c r="H40">
        <v>2347.1999999999998</v>
      </c>
    </row>
    <row r="41" spans="1:8" x14ac:dyDescent="0.3">
      <c r="A41" s="5">
        <v>44621</v>
      </c>
      <c r="B41">
        <v>302001</v>
      </c>
      <c r="C41" s="3">
        <v>84.44</v>
      </c>
      <c r="D41" t="s">
        <v>64</v>
      </c>
      <c r="E41" s="3">
        <v>20.25</v>
      </c>
      <c r="G41" s="10" t="s">
        <v>67</v>
      </c>
      <c r="H41">
        <v>3298.4500000000007</v>
      </c>
    </row>
    <row r="42" spans="1:8" x14ac:dyDescent="0.3">
      <c r="A42" s="5">
        <v>44621</v>
      </c>
      <c r="B42">
        <v>226001</v>
      </c>
      <c r="C42" s="3">
        <v>72.209999999999994</v>
      </c>
      <c r="D42" t="s">
        <v>64</v>
      </c>
      <c r="E42" s="3">
        <v>20.68</v>
      </c>
      <c r="G42" s="10" t="s">
        <v>68</v>
      </c>
      <c r="H42">
        <v>4249.8500000000004</v>
      </c>
    </row>
    <row r="43" spans="1:8" x14ac:dyDescent="0.3">
      <c r="A43" s="5">
        <v>44621</v>
      </c>
      <c r="B43">
        <v>800008</v>
      </c>
      <c r="C43" s="3">
        <v>59.58</v>
      </c>
      <c r="D43" t="s">
        <v>64</v>
      </c>
      <c r="E43" s="3">
        <v>17.829999999999998</v>
      </c>
      <c r="G43" s="10" t="s">
        <v>82</v>
      </c>
      <c r="H43">
        <v>12000.03</v>
      </c>
    </row>
    <row r="44" spans="1:8" x14ac:dyDescent="0.3">
      <c r="A44" s="5">
        <v>44621</v>
      </c>
      <c r="B44">
        <v>641001</v>
      </c>
      <c r="C44" s="3">
        <v>53.67</v>
      </c>
      <c r="D44" t="s">
        <v>64</v>
      </c>
      <c r="E44" s="3">
        <v>31.89</v>
      </c>
    </row>
    <row r="45" spans="1:8" x14ac:dyDescent="0.3">
      <c r="A45" s="5">
        <v>44621</v>
      </c>
      <c r="B45">
        <v>160017</v>
      </c>
      <c r="C45" s="3">
        <v>39.07</v>
      </c>
      <c r="D45" t="s">
        <v>64</v>
      </c>
      <c r="E45" s="3">
        <v>19.23</v>
      </c>
    </row>
    <row r="46" spans="1:8" x14ac:dyDescent="0.3">
      <c r="A46" s="5">
        <v>44621</v>
      </c>
      <c r="B46">
        <v>122001</v>
      </c>
      <c r="C46" s="3">
        <v>29.79</v>
      </c>
      <c r="D46" t="s">
        <v>64</v>
      </c>
      <c r="E46" s="3">
        <v>20.260000000000002</v>
      </c>
    </row>
    <row r="47" spans="1:8" x14ac:dyDescent="0.3">
      <c r="A47" s="5">
        <v>44621</v>
      </c>
      <c r="B47">
        <v>492001</v>
      </c>
      <c r="C47" s="3">
        <v>18.739999999999998</v>
      </c>
      <c r="D47" t="s">
        <v>64</v>
      </c>
      <c r="E47" s="3">
        <v>18.48</v>
      </c>
    </row>
    <row r="48" spans="1:8" x14ac:dyDescent="0.3">
      <c r="A48" s="5">
        <v>44652</v>
      </c>
      <c r="B48">
        <v>400001</v>
      </c>
      <c r="C48" s="3">
        <v>324.26</v>
      </c>
      <c r="D48" t="s">
        <v>64</v>
      </c>
      <c r="E48" s="3">
        <v>20.12</v>
      </c>
    </row>
    <row r="49" spans="1:5" x14ac:dyDescent="0.3">
      <c r="A49" s="5">
        <v>44652</v>
      </c>
      <c r="B49">
        <v>110001</v>
      </c>
      <c r="C49" s="3">
        <v>273.63</v>
      </c>
      <c r="D49" t="s">
        <v>64</v>
      </c>
      <c r="E49" s="3">
        <v>18.46</v>
      </c>
    </row>
    <row r="50" spans="1:5" x14ac:dyDescent="0.3">
      <c r="A50" s="5">
        <v>44652</v>
      </c>
      <c r="B50">
        <v>700001</v>
      </c>
      <c r="C50" s="3">
        <v>251.67</v>
      </c>
      <c r="D50" t="s">
        <v>64</v>
      </c>
      <c r="E50" s="3">
        <v>19.41</v>
      </c>
    </row>
    <row r="51" spans="1:5" x14ac:dyDescent="0.3">
      <c r="A51" s="5">
        <v>44652</v>
      </c>
      <c r="B51">
        <v>560001</v>
      </c>
      <c r="C51" s="3">
        <v>221.33</v>
      </c>
      <c r="D51" t="s">
        <v>64</v>
      </c>
      <c r="E51" s="3">
        <v>19.13</v>
      </c>
    </row>
    <row r="52" spans="1:5" x14ac:dyDescent="0.3">
      <c r="A52" s="5">
        <v>44652</v>
      </c>
      <c r="B52">
        <v>600001</v>
      </c>
      <c r="C52" s="3">
        <v>188.91</v>
      </c>
      <c r="D52" t="s">
        <v>64</v>
      </c>
      <c r="E52" s="3">
        <v>17.43</v>
      </c>
    </row>
    <row r="53" spans="1:5" x14ac:dyDescent="0.3">
      <c r="A53" s="5">
        <v>44652</v>
      </c>
      <c r="B53">
        <v>500001</v>
      </c>
      <c r="C53" s="3">
        <v>168.41</v>
      </c>
      <c r="D53" t="s">
        <v>64</v>
      </c>
      <c r="E53" s="3">
        <v>16.600000000000001</v>
      </c>
    </row>
    <row r="54" spans="1:5" x14ac:dyDescent="0.3">
      <c r="A54" s="5">
        <v>44652</v>
      </c>
      <c r="B54">
        <v>411001</v>
      </c>
      <c r="C54" s="3">
        <v>160.04</v>
      </c>
      <c r="D54" t="s">
        <v>64</v>
      </c>
      <c r="E54" s="3">
        <v>28.7</v>
      </c>
    </row>
    <row r="55" spans="1:5" x14ac:dyDescent="0.3">
      <c r="A55" s="5">
        <v>44652</v>
      </c>
      <c r="B55">
        <v>380001</v>
      </c>
      <c r="C55" s="3">
        <v>124.68</v>
      </c>
      <c r="D55" t="s">
        <v>64</v>
      </c>
      <c r="E55" s="3">
        <v>19.2</v>
      </c>
    </row>
    <row r="56" spans="1:5" x14ac:dyDescent="0.3">
      <c r="A56" s="5">
        <v>44652</v>
      </c>
      <c r="B56">
        <v>302001</v>
      </c>
      <c r="C56" s="3">
        <v>89.54</v>
      </c>
      <c r="D56" t="s">
        <v>64</v>
      </c>
      <c r="E56" s="3">
        <v>16.87</v>
      </c>
    </row>
    <row r="57" spans="1:5" x14ac:dyDescent="0.3">
      <c r="A57" s="5">
        <v>44652</v>
      </c>
      <c r="B57">
        <v>226001</v>
      </c>
      <c r="C57" s="3">
        <v>76.569999999999993</v>
      </c>
      <c r="D57" t="s">
        <v>64</v>
      </c>
      <c r="E57" s="3">
        <v>17.329999999999998</v>
      </c>
    </row>
    <row r="58" spans="1:5" x14ac:dyDescent="0.3">
      <c r="A58" s="5">
        <v>44652</v>
      </c>
      <c r="B58">
        <v>800008</v>
      </c>
      <c r="C58" s="3">
        <v>63.18</v>
      </c>
      <c r="D58" t="s">
        <v>64</v>
      </c>
      <c r="E58" s="3">
        <v>18.690000000000001</v>
      </c>
    </row>
    <row r="59" spans="1:5" x14ac:dyDescent="0.3">
      <c r="A59" s="5">
        <v>44652</v>
      </c>
      <c r="B59">
        <v>641001</v>
      </c>
      <c r="C59" s="3">
        <v>56.9</v>
      </c>
      <c r="D59" t="s">
        <v>64</v>
      </c>
      <c r="E59" s="3">
        <v>15.45</v>
      </c>
    </row>
    <row r="60" spans="1:5" x14ac:dyDescent="0.3">
      <c r="A60" s="5">
        <v>44652</v>
      </c>
      <c r="B60">
        <v>160017</v>
      </c>
      <c r="C60" s="3">
        <v>41.42</v>
      </c>
      <c r="D60" t="s">
        <v>64</v>
      </c>
      <c r="E60" s="3">
        <v>25.31</v>
      </c>
    </row>
    <row r="61" spans="1:5" x14ac:dyDescent="0.3">
      <c r="A61" s="5">
        <v>44652</v>
      </c>
      <c r="B61">
        <v>122001</v>
      </c>
      <c r="C61" s="3">
        <v>31.59</v>
      </c>
      <c r="D61" t="s">
        <v>64</v>
      </c>
      <c r="E61" s="3">
        <v>19.989999999999998</v>
      </c>
    </row>
    <row r="62" spans="1:5" x14ac:dyDescent="0.3">
      <c r="A62" s="5">
        <v>44652</v>
      </c>
      <c r="B62">
        <v>492001</v>
      </c>
      <c r="C62" s="3">
        <v>19.87</v>
      </c>
      <c r="D62" t="s">
        <v>64</v>
      </c>
      <c r="E62" s="3">
        <v>18.739999999999998</v>
      </c>
    </row>
    <row r="63" spans="1:5" x14ac:dyDescent="0.3">
      <c r="A63" s="5">
        <v>44713</v>
      </c>
      <c r="B63">
        <v>400001</v>
      </c>
      <c r="C63" s="3">
        <v>308</v>
      </c>
      <c r="D63" t="s">
        <v>64</v>
      </c>
      <c r="E63" s="3">
        <v>20.16</v>
      </c>
    </row>
    <row r="64" spans="1:5" x14ac:dyDescent="0.3">
      <c r="A64" s="5">
        <v>44713</v>
      </c>
      <c r="B64">
        <v>110001</v>
      </c>
      <c r="C64" s="3">
        <v>253.61</v>
      </c>
      <c r="D64" t="s">
        <v>64</v>
      </c>
      <c r="E64" s="3">
        <v>16.61</v>
      </c>
    </row>
    <row r="65" spans="1:5" x14ac:dyDescent="0.3">
      <c r="A65" s="5">
        <v>44713</v>
      </c>
      <c r="B65">
        <v>700001</v>
      </c>
      <c r="C65" s="3">
        <v>235.88</v>
      </c>
      <c r="D65" t="s">
        <v>64</v>
      </c>
      <c r="E65" s="3">
        <v>15.59</v>
      </c>
    </row>
    <row r="66" spans="1:5" x14ac:dyDescent="0.3">
      <c r="A66" s="5">
        <v>44713</v>
      </c>
      <c r="B66">
        <v>560001</v>
      </c>
      <c r="C66" s="3">
        <v>211.24</v>
      </c>
      <c r="D66" t="s">
        <v>64</v>
      </c>
      <c r="E66">
        <v>18</v>
      </c>
    </row>
    <row r="67" spans="1:5" x14ac:dyDescent="0.3">
      <c r="A67" s="5">
        <v>44713</v>
      </c>
      <c r="B67">
        <v>600001</v>
      </c>
      <c r="C67" s="3">
        <v>174.99</v>
      </c>
      <c r="D67" t="s">
        <v>64</v>
      </c>
      <c r="E67" s="3">
        <v>17.46</v>
      </c>
    </row>
    <row r="68" spans="1:5" x14ac:dyDescent="0.3">
      <c r="A68" s="5">
        <v>44713</v>
      </c>
      <c r="B68">
        <v>500001</v>
      </c>
      <c r="C68" s="3">
        <v>157.63999999999999</v>
      </c>
      <c r="D68" t="s">
        <v>64</v>
      </c>
      <c r="E68" s="3">
        <v>17.82</v>
      </c>
    </row>
    <row r="69" spans="1:5" x14ac:dyDescent="0.3">
      <c r="A69" s="5">
        <v>44713</v>
      </c>
      <c r="B69">
        <v>411001</v>
      </c>
      <c r="C69" s="3">
        <v>152.13</v>
      </c>
      <c r="D69" t="s">
        <v>64</v>
      </c>
      <c r="E69" s="3">
        <v>16.23</v>
      </c>
    </row>
    <row r="70" spans="1:5" x14ac:dyDescent="0.3">
      <c r="A70" s="5">
        <v>44713</v>
      </c>
      <c r="B70">
        <v>380001</v>
      </c>
      <c r="C70" s="3">
        <v>115.47</v>
      </c>
      <c r="D70" t="s">
        <v>64</v>
      </c>
      <c r="E70" s="3">
        <v>18.05</v>
      </c>
    </row>
    <row r="71" spans="1:5" x14ac:dyDescent="0.3">
      <c r="A71" s="5">
        <v>44713</v>
      </c>
      <c r="B71">
        <v>302001</v>
      </c>
      <c r="C71" s="3">
        <v>85.72</v>
      </c>
      <c r="D71" t="s">
        <v>64</v>
      </c>
      <c r="E71" s="3">
        <v>26.66</v>
      </c>
    </row>
    <row r="72" spans="1:5" x14ac:dyDescent="0.3">
      <c r="A72" s="5">
        <v>44713</v>
      </c>
      <c r="B72">
        <v>226001</v>
      </c>
      <c r="C72" s="3">
        <v>73.7</v>
      </c>
      <c r="D72" t="s">
        <v>64</v>
      </c>
      <c r="E72" s="3">
        <v>16.68</v>
      </c>
    </row>
    <row r="73" spans="1:5" x14ac:dyDescent="0.3">
      <c r="A73" s="5">
        <v>44713</v>
      </c>
      <c r="B73">
        <v>800008</v>
      </c>
      <c r="C73" s="3">
        <v>60.5</v>
      </c>
      <c r="D73" t="s">
        <v>64</v>
      </c>
      <c r="E73" s="3">
        <v>24.91</v>
      </c>
    </row>
    <row r="74" spans="1:5" x14ac:dyDescent="0.3">
      <c r="A74" s="5">
        <v>44713</v>
      </c>
      <c r="B74">
        <v>641001</v>
      </c>
      <c r="C74" s="3">
        <v>53.6</v>
      </c>
      <c r="D74" t="s">
        <v>64</v>
      </c>
      <c r="E74" s="3">
        <v>14.73</v>
      </c>
    </row>
    <row r="75" spans="1:5" x14ac:dyDescent="0.3">
      <c r="A75" s="5">
        <v>44713</v>
      </c>
      <c r="B75">
        <v>160017</v>
      </c>
      <c r="C75" s="3">
        <v>39.020000000000003</v>
      </c>
      <c r="D75" t="s">
        <v>64</v>
      </c>
      <c r="E75" s="3">
        <v>16.420000000000002</v>
      </c>
    </row>
    <row r="76" spans="1:5" x14ac:dyDescent="0.3">
      <c r="A76" s="5">
        <v>44713</v>
      </c>
      <c r="B76">
        <v>122001</v>
      </c>
      <c r="C76" s="3">
        <v>30.35</v>
      </c>
      <c r="D76" t="s">
        <v>64</v>
      </c>
      <c r="E76" s="3">
        <v>18.13</v>
      </c>
    </row>
    <row r="77" spans="1:5" x14ac:dyDescent="0.3">
      <c r="A77" s="5">
        <v>44713</v>
      </c>
      <c r="B77">
        <v>492001</v>
      </c>
      <c r="C77" s="3">
        <v>18.920000000000002</v>
      </c>
      <c r="D77" t="s">
        <v>64</v>
      </c>
      <c r="E77" s="3">
        <v>23.1</v>
      </c>
    </row>
    <row r="78" spans="1:5" x14ac:dyDescent="0.3">
      <c r="A78" s="5">
        <v>44743</v>
      </c>
      <c r="B78">
        <v>400001</v>
      </c>
      <c r="C78" s="3">
        <v>348.85</v>
      </c>
      <c r="D78" t="s">
        <v>64</v>
      </c>
      <c r="E78" s="3">
        <v>17.170000000000002</v>
      </c>
    </row>
    <row r="79" spans="1:5" x14ac:dyDescent="0.3">
      <c r="A79" s="5">
        <v>44743</v>
      </c>
      <c r="B79">
        <v>110001</v>
      </c>
      <c r="C79" s="3">
        <v>287.25</v>
      </c>
      <c r="D79" t="s">
        <v>64</v>
      </c>
      <c r="E79" s="3">
        <v>17.86</v>
      </c>
    </row>
    <row r="80" spans="1:5" x14ac:dyDescent="0.3">
      <c r="A80" s="5">
        <v>44743</v>
      </c>
      <c r="B80">
        <v>700001</v>
      </c>
      <c r="C80" s="3">
        <v>267.16000000000003</v>
      </c>
      <c r="D80" t="s">
        <v>64</v>
      </c>
      <c r="E80" s="3">
        <v>14.27</v>
      </c>
    </row>
    <row r="81" spans="1:5" x14ac:dyDescent="0.3">
      <c r="A81" s="5">
        <v>44743</v>
      </c>
      <c r="B81">
        <v>560001</v>
      </c>
      <c r="C81" s="3">
        <v>239.26</v>
      </c>
      <c r="D81" t="s">
        <v>64</v>
      </c>
      <c r="E81" s="3">
        <v>19.27</v>
      </c>
    </row>
    <row r="82" spans="1:5" x14ac:dyDescent="0.3">
      <c r="A82" s="5">
        <v>44743</v>
      </c>
      <c r="B82">
        <v>600001</v>
      </c>
      <c r="C82" s="3">
        <v>198.2</v>
      </c>
      <c r="D82" t="s">
        <v>64</v>
      </c>
      <c r="E82" s="3">
        <v>27.18</v>
      </c>
    </row>
    <row r="83" spans="1:5" x14ac:dyDescent="0.3">
      <c r="A83" s="5">
        <v>44743</v>
      </c>
      <c r="B83">
        <v>500001</v>
      </c>
      <c r="C83" s="3">
        <v>178.56</v>
      </c>
      <c r="D83" t="s">
        <v>64</v>
      </c>
      <c r="E83" s="3">
        <v>18.66</v>
      </c>
    </row>
    <row r="84" spans="1:5" x14ac:dyDescent="0.3">
      <c r="A84" s="5">
        <v>44743</v>
      </c>
      <c r="B84">
        <v>411001</v>
      </c>
      <c r="C84" s="3">
        <v>172.31</v>
      </c>
      <c r="D84" t="s">
        <v>64</v>
      </c>
      <c r="E84" s="3">
        <v>16.239999999999998</v>
      </c>
    </row>
    <row r="85" spans="1:5" x14ac:dyDescent="0.3">
      <c r="A85" s="5">
        <v>44743</v>
      </c>
      <c r="B85">
        <v>380001</v>
      </c>
      <c r="C85" s="3">
        <v>130.79</v>
      </c>
      <c r="D85" t="s">
        <v>64</v>
      </c>
      <c r="E85" s="3">
        <v>14.86</v>
      </c>
    </row>
    <row r="86" spans="1:5" x14ac:dyDescent="0.3">
      <c r="A86" s="5">
        <v>44743</v>
      </c>
      <c r="B86">
        <v>302001</v>
      </c>
      <c r="C86" s="3">
        <v>97.09</v>
      </c>
      <c r="D86" t="s">
        <v>64</v>
      </c>
      <c r="E86" s="3">
        <v>15.75</v>
      </c>
    </row>
    <row r="87" spans="1:5" x14ac:dyDescent="0.3">
      <c r="A87" s="5">
        <v>44743</v>
      </c>
      <c r="B87">
        <v>226001</v>
      </c>
      <c r="C87" s="3">
        <v>83.47</v>
      </c>
      <c r="D87" t="s">
        <v>64</v>
      </c>
      <c r="E87" s="3">
        <v>29.67</v>
      </c>
    </row>
    <row r="88" spans="1:5" x14ac:dyDescent="0.3">
      <c r="A88" s="5">
        <v>44743</v>
      </c>
      <c r="B88">
        <v>800008</v>
      </c>
      <c r="C88" s="3">
        <v>68.52</v>
      </c>
      <c r="D88" t="s">
        <v>64</v>
      </c>
      <c r="E88" s="3">
        <v>16.75</v>
      </c>
    </row>
    <row r="89" spans="1:5" x14ac:dyDescent="0.3">
      <c r="A89" s="5">
        <v>44743</v>
      </c>
      <c r="B89">
        <v>641001</v>
      </c>
      <c r="C89" s="3">
        <v>60.71</v>
      </c>
      <c r="D89" t="s">
        <v>64</v>
      </c>
      <c r="E89">
        <v>19</v>
      </c>
    </row>
    <row r="90" spans="1:5" x14ac:dyDescent="0.3">
      <c r="A90" s="5">
        <v>44743</v>
      </c>
      <c r="B90">
        <v>160017</v>
      </c>
      <c r="C90" s="3">
        <v>44.19</v>
      </c>
      <c r="D90" t="s">
        <v>64</v>
      </c>
      <c r="E90" s="3">
        <v>13.83</v>
      </c>
    </row>
    <row r="91" spans="1:5" x14ac:dyDescent="0.3">
      <c r="A91" s="5">
        <v>44743</v>
      </c>
      <c r="B91">
        <v>122001</v>
      </c>
      <c r="C91" s="3">
        <v>34.369999999999997</v>
      </c>
      <c r="D91" t="s">
        <v>64</v>
      </c>
      <c r="E91" s="3">
        <v>27.26</v>
      </c>
    </row>
    <row r="92" spans="1:5" x14ac:dyDescent="0.3">
      <c r="A92" s="5">
        <v>44743</v>
      </c>
      <c r="B92">
        <v>492001</v>
      </c>
      <c r="C92" s="3">
        <v>21.43</v>
      </c>
      <c r="D92" t="s">
        <v>64</v>
      </c>
      <c r="E92" s="3">
        <v>19.48</v>
      </c>
    </row>
    <row r="93" spans="1:5" x14ac:dyDescent="0.3">
      <c r="A93" s="5">
        <v>44774</v>
      </c>
      <c r="B93">
        <v>400001</v>
      </c>
      <c r="C93" s="3">
        <v>333.45</v>
      </c>
      <c r="D93" t="s">
        <v>64</v>
      </c>
      <c r="E93" s="3">
        <v>17.5</v>
      </c>
    </row>
    <row r="94" spans="1:5" x14ac:dyDescent="0.3">
      <c r="A94" s="5">
        <v>44774</v>
      </c>
      <c r="B94">
        <v>110001</v>
      </c>
      <c r="C94" s="3">
        <v>274.57</v>
      </c>
      <c r="D94" t="s">
        <v>64</v>
      </c>
      <c r="E94" s="3">
        <v>17.82</v>
      </c>
    </row>
    <row r="95" spans="1:5" x14ac:dyDescent="0.3">
      <c r="A95" s="5">
        <v>44774</v>
      </c>
      <c r="B95">
        <v>700001</v>
      </c>
      <c r="C95" s="3">
        <v>255.37</v>
      </c>
      <c r="D95" t="s">
        <v>64</v>
      </c>
      <c r="E95" s="3">
        <v>27.02</v>
      </c>
    </row>
    <row r="96" spans="1:5" x14ac:dyDescent="0.3">
      <c r="A96" s="5">
        <v>44774</v>
      </c>
      <c r="B96">
        <v>560001</v>
      </c>
      <c r="C96" s="3">
        <v>228.7</v>
      </c>
      <c r="D96" t="s">
        <v>64</v>
      </c>
      <c r="E96" s="3">
        <v>19.059999999999999</v>
      </c>
    </row>
    <row r="97" spans="1:5" x14ac:dyDescent="0.3">
      <c r="A97" s="5">
        <v>44774</v>
      </c>
      <c r="B97">
        <v>600001</v>
      </c>
      <c r="C97" s="3">
        <v>189.45</v>
      </c>
      <c r="D97" t="s">
        <v>64</v>
      </c>
      <c r="E97" s="3">
        <v>15.98</v>
      </c>
    </row>
    <row r="98" spans="1:5" x14ac:dyDescent="0.3">
      <c r="A98" s="5">
        <v>44774</v>
      </c>
      <c r="B98">
        <v>500001</v>
      </c>
      <c r="C98" s="3">
        <v>170.67</v>
      </c>
      <c r="D98" t="s">
        <v>64</v>
      </c>
      <c r="E98" s="3">
        <v>16.61</v>
      </c>
    </row>
    <row r="99" spans="1:5" x14ac:dyDescent="0.3">
      <c r="A99" s="5">
        <v>44774</v>
      </c>
      <c r="B99">
        <v>411001</v>
      </c>
      <c r="C99" s="3">
        <v>164.7</v>
      </c>
      <c r="D99" t="s">
        <v>64</v>
      </c>
      <c r="E99" s="3">
        <v>19.22</v>
      </c>
    </row>
    <row r="100" spans="1:5" x14ac:dyDescent="0.3">
      <c r="A100" s="5">
        <v>44774</v>
      </c>
      <c r="B100">
        <v>380001</v>
      </c>
      <c r="C100" s="3">
        <v>125.02</v>
      </c>
      <c r="D100" t="s">
        <v>64</v>
      </c>
      <c r="E100" s="3">
        <v>23.38</v>
      </c>
    </row>
    <row r="101" spans="1:5" x14ac:dyDescent="0.3">
      <c r="A101" s="5">
        <v>44774</v>
      </c>
      <c r="B101">
        <v>302001</v>
      </c>
      <c r="C101" s="3">
        <v>92.8</v>
      </c>
      <c r="D101" t="s">
        <v>64</v>
      </c>
      <c r="E101" s="3">
        <v>19.079999999999998</v>
      </c>
    </row>
    <row r="102" spans="1:5" x14ac:dyDescent="0.3">
      <c r="A102" s="5">
        <v>44774</v>
      </c>
      <c r="B102">
        <v>226001</v>
      </c>
      <c r="C102" s="3">
        <v>79.790000000000006</v>
      </c>
      <c r="D102" t="s">
        <v>64</v>
      </c>
      <c r="E102" s="3">
        <v>19.64</v>
      </c>
    </row>
    <row r="103" spans="1:5" x14ac:dyDescent="0.3">
      <c r="A103" s="5">
        <v>44774</v>
      </c>
      <c r="B103">
        <v>800008</v>
      </c>
      <c r="C103" s="3">
        <v>65.5</v>
      </c>
      <c r="D103" t="s">
        <v>64</v>
      </c>
      <c r="E103" s="3">
        <v>16.87</v>
      </c>
    </row>
    <row r="104" spans="1:5" x14ac:dyDescent="0.3">
      <c r="A104" s="5">
        <v>44774</v>
      </c>
      <c r="B104">
        <v>641001</v>
      </c>
      <c r="C104" s="3">
        <v>58.03</v>
      </c>
      <c r="D104" t="s">
        <v>64</v>
      </c>
      <c r="E104" s="3">
        <v>30.5</v>
      </c>
    </row>
    <row r="105" spans="1:5" x14ac:dyDescent="0.3">
      <c r="A105" s="5">
        <v>44774</v>
      </c>
      <c r="B105">
        <v>160017</v>
      </c>
      <c r="C105" s="3">
        <v>42.24</v>
      </c>
      <c r="D105" t="s">
        <v>64</v>
      </c>
      <c r="E105" s="3">
        <v>18.149999999999999</v>
      </c>
    </row>
    <row r="106" spans="1:5" x14ac:dyDescent="0.3">
      <c r="A106" s="5">
        <v>44774</v>
      </c>
      <c r="B106">
        <v>122001</v>
      </c>
      <c r="C106" s="3">
        <v>32.85</v>
      </c>
      <c r="D106" t="s">
        <v>64</v>
      </c>
      <c r="E106" s="3">
        <v>19.2</v>
      </c>
    </row>
    <row r="107" spans="1:5" x14ac:dyDescent="0.3">
      <c r="A107" s="5">
        <v>44774</v>
      </c>
      <c r="B107">
        <v>492001</v>
      </c>
      <c r="C107" s="3">
        <v>20.48</v>
      </c>
      <c r="D107" t="s">
        <v>64</v>
      </c>
      <c r="E107" s="3">
        <v>17.54</v>
      </c>
    </row>
    <row r="108" spans="1:5" x14ac:dyDescent="0.3">
      <c r="A108" s="5">
        <v>44805</v>
      </c>
      <c r="B108">
        <v>400001</v>
      </c>
      <c r="C108" s="3">
        <v>349.97</v>
      </c>
      <c r="D108" t="s">
        <v>64</v>
      </c>
      <c r="E108" s="3">
        <v>18.52</v>
      </c>
    </row>
    <row r="109" spans="1:5" x14ac:dyDescent="0.3">
      <c r="A109" s="5">
        <v>44805</v>
      </c>
      <c r="B109">
        <v>110001</v>
      </c>
      <c r="C109" s="3">
        <v>288.17</v>
      </c>
      <c r="D109" t="s">
        <v>64</v>
      </c>
      <c r="E109" s="3">
        <v>16.82</v>
      </c>
    </row>
    <row r="110" spans="1:5" x14ac:dyDescent="0.3">
      <c r="A110" s="5">
        <v>44805</v>
      </c>
      <c r="B110">
        <v>700001</v>
      </c>
      <c r="C110" s="3">
        <v>268.02</v>
      </c>
      <c r="D110" t="s">
        <v>64</v>
      </c>
      <c r="E110" s="3">
        <v>17.89</v>
      </c>
    </row>
    <row r="111" spans="1:5" x14ac:dyDescent="0.3">
      <c r="A111" s="5">
        <v>44805</v>
      </c>
      <c r="B111">
        <v>560001</v>
      </c>
      <c r="C111" s="3">
        <v>240.03</v>
      </c>
      <c r="D111" t="s">
        <v>64</v>
      </c>
      <c r="E111" s="3">
        <v>17.59</v>
      </c>
    </row>
    <row r="112" spans="1:5" x14ac:dyDescent="0.3">
      <c r="A112" s="5">
        <v>44805</v>
      </c>
      <c r="B112">
        <v>600001</v>
      </c>
      <c r="C112" s="3">
        <v>198.83</v>
      </c>
      <c r="D112" t="s">
        <v>64</v>
      </c>
      <c r="E112" s="3">
        <v>15.87</v>
      </c>
    </row>
    <row r="113" spans="1:5" x14ac:dyDescent="0.3">
      <c r="A113" s="5">
        <v>44805</v>
      </c>
      <c r="B113">
        <v>500001</v>
      </c>
      <c r="C113" s="3">
        <v>179.13</v>
      </c>
      <c r="D113" t="s">
        <v>64</v>
      </c>
      <c r="E113" s="3">
        <v>15.26</v>
      </c>
    </row>
    <row r="114" spans="1:5" x14ac:dyDescent="0.3">
      <c r="A114" s="5">
        <v>44805</v>
      </c>
      <c r="B114">
        <v>411001</v>
      </c>
      <c r="C114" s="3">
        <v>172.86</v>
      </c>
      <c r="D114" t="s">
        <v>64</v>
      </c>
      <c r="E114" s="3">
        <v>26.49</v>
      </c>
    </row>
    <row r="115" spans="1:5" x14ac:dyDescent="0.3">
      <c r="A115" s="5">
        <v>44805</v>
      </c>
      <c r="B115">
        <v>380001</v>
      </c>
      <c r="C115" s="3">
        <v>131.21</v>
      </c>
      <c r="D115" t="s">
        <v>64</v>
      </c>
      <c r="E115" s="3">
        <v>17.579999999999998</v>
      </c>
    </row>
    <row r="116" spans="1:5" x14ac:dyDescent="0.3">
      <c r="A116" s="5">
        <v>44805</v>
      </c>
      <c r="B116">
        <v>302001</v>
      </c>
      <c r="C116" s="3">
        <v>97.4</v>
      </c>
      <c r="D116" t="s">
        <v>64</v>
      </c>
      <c r="E116" s="3">
        <v>15.33</v>
      </c>
    </row>
    <row r="117" spans="1:5" x14ac:dyDescent="0.3">
      <c r="A117" s="5">
        <v>44805</v>
      </c>
      <c r="B117">
        <v>226001</v>
      </c>
      <c r="C117" s="3">
        <v>83.74</v>
      </c>
      <c r="D117" t="s">
        <v>64</v>
      </c>
      <c r="E117" s="3">
        <v>15.86</v>
      </c>
    </row>
    <row r="118" spans="1:5" x14ac:dyDescent="0.3">
      <c r="A118" s="5">
        <v>44805</v>
      </c>
      <c r="B118">
        <v>800008</v>
      </c>
      <c r="C118" s="3">
        <v>68.739999999999995</v>
      </c>
      <c r="D118" t="s">
        <v>64</v>
      </c>
      <c r="E118" s="3">
        <v>17.25</v>
      </c>
    </row>
    <row r="119" spans="1:5" x14ac:dyDescent="0.3">
      <c r="A119" s="5">
        <v>44805</v>
      </c>
      <c r="B119">
        <v>641001</v>
      </c>
      <c r="C119" s="3">
        <v>60.9</v>
      </c>
      <c r="D119" t="s">
        <v>64</v>
      </c>
      <c r="E119" s="3">
        <v>14.1</v>
      </c>
    </row>
    <row r="120" spans="1:5" x14ac:dyDescent="0.3">
      <c r="A120" s="5">
        <v>44805</v>
      </c>
      <c r="B120">
        <v>160017</v>
      </c>
      <c r="C120" s="3">
        <v>44.33</v>
      </c>
      <c r="D120" t="s">
        <v>64</v>
      </c>
      <c r="E120" s="3">
        <v>23.29</v>
      </c>
    </row>
    <row r="121" spans="1:5" x14ac:dyDescent="0.3">
      <c r="A121" s="5">
        <v>44805</v>
      </c>
      <c r="B121">
        <v>122001</v>
      </c>
      <c r="C121" s="3">
        <v>34.479999999999997</v>
      </c>
      <c r="D121" t="s">
        <v>64</v>
      </c>
      <c r="E121" s="3">
        <v>18.420000000000002</v>
      </c>
    </row>
    <row r="122" spans="1:5" x14ac:dyDescent="0.3">
      <c r="A122" s="5">
        <v>44805</v>
      </c>
      <c r="B122">
        <v>492001</v>
      </c>
      <c r="C122" s="3">
        <v>45433</v>
      </c>
      <c r="D122" t="s">
        <v>64</v>
      </c>
      <c r="E122" s="3">
        <v>17.329999999999998</v>
      </c>
    </row>
    <row r="123" spans="1:5" x14ac:dyDescent="0.3">
      <c r="A123" s="5">
        <v>44562</v>
      </c>
      <c r="B123">
        <v>400001</v>
      </c>
      <c r="C123" s="3">
        <v>286.29000000000002</v>
      </c>
      <c r="D123" t="s">
        <v>67</v>
      </c>
      <c r="E123" s="3">
        <v>25.45</v>
      </c>
    </row>
    <row r="124" spans="1:5" x14ac:dyDescent="0.3">
      <c r="A124" s="5">
        <v>44562</v>
      </c>
      <c r="B124">
        <v>110001</v>
      </c>
      <c r="C124" s="3">
        <v>241.59</v>
      </c>
      <c r="D124" t="s">
        <v>67</v>
      </c>
      <c r="E124" s="3">
        <v>29.34</v>
      </c>
    </row>
    <row r="125" spans="1:5" x14ac:dyDescent="0.3">
      <c r="A125" s="5">
        <v>44562</v>
      </c>
      <c r="B125">
        <v>700001</v>
      </c>
      <c r="C125" s="3">
        <v>222.19</v>
      </c>
      <c r="D125" t="s">
        <v>67</v>
      </c>
      <c r="E125" s="3">
        <v>27.85</v>
      </c>
    </row>
    <row r="126" spans="1:5" x14ac:dyDescent="0.3">
      <c r="A126" s="5">
        <v>44562</v>
      </c>
      <c r="B126">
        <v>560001</v>
      </c>
      <c r="C126" s="3">
        <v>195.41</v>
      </c>
      <c r="D126" t="s">
        <v>67</v>
      </c>
      <c r="E126" s="3">
        <v>33.97</v>
      </c>
    </row>
    <row r="127" spans="1:5" x14ac:dyDescent="0.3">
      <c r="A127" s="5">
        <v>44562</v>
      </c>
      <c r="B127">
        <v>600001</v>
      </c>
      <c r="C127" s="3">
        <v>166.78</v>
      </c>
      <c r="D127" t="s">
        <v>67</v>
      </c>
      <c r="E127" s="3">
        <v>31.44</v>
      </c>
    </row>
    <row r="128" spans="1:5" x14ac:dyDescent="0.3">
      <c r="A128" s="5">
        <v>44562</v>
      </c>
      <c r="B128">
        <v>500001</v>
      </c>
      <c r="C128" s="3">
        <v>148.68</v>
      </c>
      <c r="D128" t="s">
        <v>67</v>
      </c>
      <c r="E128" s="3">
        <v>30.93</v>
      </c>
    </row>
    <row r="129" spans="1:5" x14ac:dyDescent="0.3">
      <c r="A129" s="5">
        <v>44562</v>
      </c>
      <c r="B129">
        <v>411001</v>
      </c>
      <c r="C129" s="3">
        <v>141.30000000000001</v>
      </c>
      <c r="D129" t="s">
        <v>67</v>
      </c>
      <c r="E129" s="3">
        <v>34.31</v>
      </c>
    </row>
    <row r="130" spans="1:5" x14ac:dyDescent="0.3">
      <c r="A130" s="5">
        <v>44562</v>
      </c>
      <c r="B130">
        <v>380001</v>
      </c>
      <c r="C130" s="3">
        <v>110.08</v>
      </c>
      <c r="D130" t="s">
        <v>67</v>
      </c>
      <c r="E130" s="3">
        <v>30.45</v>
      </c>
    </row>
    <row r="131" spans="1:5" x14ac:dyDescent="0.3">
      <c r="A131" s="5">
        <v>44562</v>
      </c>
      <c r="B131">
        <v>302001</v>
      </c>
      <c r="C131" s="3">
        <v>79.05</v>
      </c>
      <c r="D131" t="s">
        <v>67</v>
      </c>
      <c r="E131" s="3">
        <v>18.47</v>
      </c>
    </row>
    <row r="132" spans="1:5" x14ac:dyDescent="0.3">
      <c r="A132" s="5">
        <v>44562</v>
      </c>
      <c r="B132">
        <v>226001</v>
      </c>
      <c r="C132" s="3">
        <v>67.599999999999994</v>
      </c>
      <c r="D132" t="s">
        <v>67</v>
      </c>
      <c r="E132" s="3">
        <v>32.71</v>
      </c>
    </row>
    <row r="133" spans="1:5" x14ac:dyDescent="0.3">
      <c r="A133" s="5">
        <v>44562</v>
      </c>
      <c r="B133">
        <v>800008</v>
      </c>
      <c r="C133" s="3">
        <v>55.78</v>
      </c>
      <c r="D133" t="s">
        <v>67</v>
      </c>
      <c r="E133" s="3">
        <v>20.170000000000002</v>
      </c>
    </row>
    <row r="134" spans="1:5" x14ac:dyDescent="0.3">
      <c r="A134" s="5">
        <v>44562</v>
      </c>
      <c r="B134">
        <v>641001</v>
      </c>
      <c r="C134" s="3">
        <v>50.24</v>
      </c>
      <c r="D134" t="s">
        <v>67</v>
      </c>
      <c r="E134" s="3">
        <v>30.53</v>
      </c>
    </row>
    <row r="135" spans="1:5" x14ac:dyDescent="0.3">
      <c r="A135" s="5">
        <v>44562</v>
      </c>
      <c r="B135">
        <v>160017</v>
      </c>
      <c r="C135" s="3">
        <v>36.57</v>
      </c>
      <c r="D135" t="s">
        <v>67</v>
      </c>
      <c r="E135" s="3">
        <v>32.97</v>
      </c>
    </row>
    <row r="136" spans="1:5" x14ac:dyDescent="0.3">
      <c r="A136" s="5">
        <v>44562</v>
      </c>
      <c r="B136">
        <v>122001</v>
      </c>
      <c r="C136" s="3">
        <v>27.89</v>
      </c>
      <c r="D136" t="s">
        <v>67</v>
      </c>
      <c r="E136" s="3">
        <v>27.41</v>
      </c>
    </row>
    <row r="137" spans="1:5" x14ac:dyDescent="0.3">
      <c r="A137" s="5">
        <v>44562</v>
      </c>
      <c r="B137">
        <v>492001</v>
      </c>
      <c r="C137" s="3">
        <v>17.55</v>
      </c>
      <c r="D137" t="s">
        <v>67</v>
      </c>
      <c r="E137" s="3">
        <v>20.309999999999999</v>
      </c>
    </row>
    <row r="138" spans="1:5" x14ac:dyDescent="0.3">
      <c r="A138" s="5">
        <v>44593</v>
      </c>
      <c r="B138">
        <v>400001</v>
      </c>
      <c r="C138" s="3">
        <v>328.6</v>
      </c>
      <c r="D138" t="s">
        <v>67</v>
      </c>
      <c r="E138" s="3">
        <v>27.42</v>
      </c>
    </row>
    <row r="139" spans="1:5" x14ac:dyDescent="0.3">
      <c r="A139" s="5">
        <v>44593</v>
      </c>
      <c r="B139">
        <v>110001</v>
      </c>
      <c r="C139" s="3">
        <v>277.3</v>
      </c>
      <c r="D139" t="s">
        <v>67</v>
      </c>
      <c r="E139" s="3">
        <v>30.36</v>
      </c>
    </row>
    <row r="140" spans="1:5" x14ac:dyDescent="0.3">
      <c r="A140" s="5">
        <v>44593</v>
      </c>
      <c r="B140">
        <v>700001</v>
      </c>
      <c r="C140" s="3">
        <v>255.04</v>
      </c>
      <c r="D140" t="s">
        <v>67</v>
      </c>
      <c r="E140" s="3">
        <v>31.02</v>
      </c>
    </row>
    <row r="141" spans="1:5" x14ac:dyDescent="0.3">
      <c r="A141" s="5">
        <v>44593</v>
      </c>
      <c r="B141">
        <v>560001</v>
      </c>
      <c r="C141" s="3">
        <v>224.3</v>
      </c>
      <c r="D141" t="s">
        <v>67</v>
      </c>
      <c r="E141" s="3">
        <v>30.34</v>
      </c>
    </row>
    <row r="142" spans="1:5" x14ac:dyDescent="0.3">
      <c r="A142" s="5">
        <v>44593</v>
      </c>
      <c r="B142">
        <v>600001</v>
      </c>
      <c r="C142" s="3">
        <v>191.44</v>
      </c>
      <c r="D142" t="s">
        <v>67</v>
      </c>
      <c r="E142" s="3">
        <v>21.66</v>
      </c>
    </row>
    <row r="143" spans="1:5" x14ac:dyDescent="0.3">
      <c r="A143" s="5">
        <v>44593</v>
      </c>
      <c r="B143">
        <v>500001</v>
      </c>
      <c r="C143" s="3">
        <v>170.66</v>
      </c>
      <c r="D143" t="s">
        <v>67</v>
      </c>
      <c r="E143" s="3">
        <v>23.47</v>
      </c>
    </row>
    <row r="144" spans="1:5" x14ac:dyDescent="0.3">
      <c r="A144" s="5">
        <v>44593</v>
      </c>
      <c r="B144">
        <v>411001</v>
      </c>
      <c r="C144" s="3">
        <v>162.18</v>
      </c>
      <c r="D144" t="s">
        <v>67</v>
      </c>
      <c r="E144" s="3">
        <v>32.57</v>
      </c>
    </row>
    <row r="145" spans="1:5" x14ac:dyDescent="0.3">
      <c r="A145" s="5">
        <v>44593</v>
      </c>
      <c r="B145">
        <v>380001</v>
      </c>
      <c r="C145" s="3">
        <v>126.35</v>
      </c>
      <c r="D145" t="s">
        <v>67</v>
      </c>
      <c r="E145" s="3">
        <v>27.25</v>
      </c>
    </row>
    <row r="146" spans="1:5" x14ac:dyDescent="0.3">
      <c r="A146" s="5">
        <v>44593</v>
      </c>
      <c r="B146">
        <v>302001</v>
      </c>
      <c r="C146" s="3">
        <v>90.74</v>
      </c>
      <c r="D146" t="s">
        <v>67</v>
      </c>
      <c r="E146" s="3">
        <v>31.9</v>
      </c>
    </row>
    <row r="147" spans="1:5" x14ac:dyDescent="0.3">
      <c r="A147" s="5">
        <v>44593</v>
      </c>
      <c r="B147">
        <v>226001</v>
      </c>
      <c r="C147" s="3">
        <v>77.59</v>
      </c>
      <c r="D147" t="s">
        <v>67</v>
      </c>
      <c r="E147" s="3">
        <v>17.329999999999998</v>
      </c>
    </row>
    <row r="148" spans="1:5" x14ac:dyDescent="0.3">
      <c r="A148" s="5">
        <v>44593</v>
      </c>
      <c r="B148">
        <v>800008</v>
      </c>
      <c r="C148" s="3">
        <v>64.02</v>
      </c>
      <c r="D148" t="s">
        <v>67</v>
      </c>
      <c r="E148" s="3">
        <v>31.64</v>
      </c>
    </row>
    <row r="149" spans="1:5" x14ac:dyDescent="0.3">
      <c r="A149" s="5">
        <v>44593</v>
      </c>
      <c r="B149">
        <v>641001</v>
      </c>
      <c r="C149" s="3">
        <v>57.66</v>
      </c>
      <c r="D149" t="s">
        <v>67</v>
      </c>
      <c r="E149" s="3">
        <v>29.09</v>
      </c>
    </row>
    <row r="150" spans="1:5" x14ac:dyDescent="0.3">
      <c r="A150" s="5">
        <v>44593</v>
      </c>
      <c r="B150">
        <v>160017</v>
      </c>
      <c r="C150" s="3">
        <v>41.98</v>
      </c>
      <c r="D150" t="s">
        <v>67</v>
      </c>
      <c r="E150" s="3">
        <v>29.39</v>
      </c>
    </row>
    <row r="151" spans="1:5" x14ac:dyDescent="0.3">
      <c r="A151" s="5">
        <v>44593</v>
      </c>
      <c r="B151">
        <v>122001</v>
      </c>
      <c r="C151" s="3">
        <v>32.01</v>
      </c>
      <c r="D151" t="s">
        <v>67</v>
      </c>
      <c r="E151" s="3">
        <v>19.87</v>
      </c>
    </row>
    <row r="152" spans="1:5" x14ac:dyDescent="0.3">
      <c r="A152" s="5">
        <v>44593</v>
      </c>
      <c r="B152">
        <v>492001</v>
      </c>
      <c r="C152" s="3">
        <v>20.14</v>
      </c>
      <c r="D152" t="s">
        <v>67</v>
      </c>
      <c r="E152" s="3">
        <v>26.89</v>
      </c>
    </row>
    <row r="153" spans="1:5" x14ac:dyDescent="0.3">
      <c r="A153" s="5">
        <v>44621</v>
      </c>
      <c r="B153">
        <v>400001</v>
      </c>
      <c r="C153" s="3">
        <v>305.81</v>
      </c>
      <c r="D153" t="s">
        <v>67</v>
      </c>
      <c r="E153" s="3">
        <v>32.14</v>
      </c>
    </row>
    <row r="154" spans="1:5" x14ac:dyDescent="0.3">
      <c r="A154" s="5">
        <v>44621</v>
      </c>
      <c r="B154">
        <v>110001</v>
      </c>
      <c r="C154" s="3">
        <v>258.07</v>
      </c>
      <c r="D154" t="s">
        <v>67</v>
      </c>
      <c r="E154" s="3">
        <v>31.97</v>
      </c>
    </row>
    <row r="155" spans="1:5" x14ac:dyDescent="0.3">
      <c r="A155" s="5">
        <v>44621</v>
      </c>
      <c r="B155">
        <v>700001</v>
      </c>
      <c r="C155" s="3">
        <v>237.35</v>
      </c>
      <c r="D155" t="s">
        <v>67</v>
      </c>
      <c r="E155" s="3">
        <v>19.64</v>
      </c>
    </row>
    <row r="156" spans="1:5" x14ac:dyDescent="0.3">
      <c r="A156" s="5">
        <v>44621</v>
      </c>
      <c r="B156">
        <v>560001</v>
      </c>
      <c r="C156" s="3">
        <v>208.74</v>
      </c>
      <c r="D156" t="s">
        <v>67</v>
      </c>
      <c r="E156" s="3">
        <v>28.13</v>
      </c>
    </row>
    <row r="157" spans="1:5" x14ac:dyDescent="0.3">
      <c r="A157" s="5">
        <v>44621</v>
      </c>
      <c r="B157">
        <v>600001</v>
      </c>
      <c r="C157" s="3">
        <v>178.16</v>
      </c>
      <c r="D157" t="s">
        <v>67</v>
      </c>
      <c r="E157" s="3">
        <v>24.17</v>
      </c>
    </row>
    <row r="158" spans="1:5" x14ac:dyDescent="0.3">
      <c r="A158" s="5">
        <v>44621</v>
      </c>
      <c r="B158">
        <v>500001</v>
      </c>
      <c r="C158" s="3">
        <v>158.83000000000001</v>
      </c>
      <c r="D158" t="s">
        <v>67</v>
      </c>
      <c r="E158" s="3">
        <v>31.95</v>
      </c>
    </row>
    <row r="159" spans="1:5" x14ac:dyDescent="0.3">
      <c r="A159" s="5">
        <v>44621</v>
      </c>
      <c r="B159">
        <v>411001</v>
      </c>
      <c r="C159" s="3">
        <v>150.93</v>
      </c>
      <c r="D159" t="s">
        <v>67</v>
      </c>
      <c r="E159" s="3">
        <v>28.19</v>
      </c>
    </row>
    <row r="160" spans="1:5" x14ac:dyDescent="0.3">
      <c r="A160" s="5">
        <v>44621</v>
      </c>
      <c r="B160">
        <v>380001</v>
      </c>
      <c r="C160" s="3">
        <v>117.59</v>
      </c>
      <c r="D160" t="s">
        <v>67</v>
      </c>
      <c r="E160" s="3">
        <v>20.420000000000002</v>
      </c>
    </row>
    <row r="161" spans="1:5" x14ac:dyDescent="0.3">
      <c r="A161" s="5">
        <v>44621</v>
      </c>
      <c r="B161">
        <v>302001</v>
      </c>
      <c r="C161" s="3">
        <v>84.44</v>
      </c>
      <c r="D161" t="s">
        <v>67</v>
      </c>
      <c r="E161" s="3">
        <v>26.67</v>
      </c>
    </row>
    <row r="162" spans="1:5" x14ac:dyDescent="0.3">
      <c r="A162" s="5">
        <v>44621</v>
      </c>
      <c r="B162">
        <v>226001</v>
      </c>
      <c r="C162" s="3">
        <v>72.209999999999994</v>
      </c>
      <c r="D162" t="s">
        <v>67</v>
      </c>
      <c r="E162" s="3">
        <v>24.99</v>
      </c>
    </row>
    <row r="163" spans="1:5" x14ac:dyDescent="0.3">
      <c r="A163" s="5">
        <v>44621</v>
      </c>
      <c r="B163">
        <v>800008</v>
      </c>
      <c r="C163" s="3">
        <v>59.58</v>
      </c>
      <c r="D163" t="s">
        <v>67</v>
      </c>
      <c r="E163" s="3">
        <v>25.96</v>
      </c>
    </row>
    <row r="164" spans="1:5" x14ac:dyDescent="0.3">
      <c r="A164" s="5">
        <v>44621</v>
      </c>
      <c r="B164">
        <v>641001</v>
      </c>
      <c r="C164" s="3">
        <v>53.67</v>
      </c>
      <c r="D164" t="s">
        <v>67</v>
      </c>
      <c r="E164" s="3">
        <v>18.309999999999999</v>
      </c>
    </row>
    <row r="165" spans="1:5" x14ac:dyDescent="0.3">
      <c r="A165" s="5">
        <v>44621</v>
      </c>
      <c r="B165">
        <v>160017</v>
      </c>
      <c r="C165" s="3">
        <v>39.07</v>
      </c>
      <c r="D165" t="s">
        <v>67</v>
      </c>
      <c r="E165">
        <v>26</v>
      </c>
    </row>
    <row r="166" spans="1:5" x14ac:dyDescent="0.3">
      <c r="A166" s="5">
        <v>44621</v>
      </c>
      <c r="B166">
        <v>122001</v>
      </c>
      <c r="C166" s="3">
        <v>29.79</v>
      </c>
      <c r="D166" t="s">
        <v>67</v>
      </c>
      <c r="E166">
        <v>31</v>
      </c>
    </row>
    <row r="167" spans="1:5" x14ac:dyDescent="0.3">
      <c r="A167" s="5">
        <v>44621</v>
      </c>
      <c r="B167">
        <v>492001</v>
      </c>
      <c r="C167" s="3">
        <v>18.739999999999998</v>
      </c>
      <c r="D167" t="s">
        <v>67</v>
      </c>
      <c r="E167" s="3">
        <v>25.32</v>
      </c>
    </row>
    <row r="168" spans="1:5" x14ac:dyDescent="0.3">
      <c r="A168" s="5">
        <v>44652</v>
      </c>
      <c r="B168">
        <v>400001</v>
      </c>
      <c r="C168" s="3">
        <v>324.26</v>
      </c>
      <c r="D168" t="s">
        <v>67</v>
      </c>
      <c r="E168" s="3">
        <v>28.26</v>
      </c>
    </row>
    <row r="169" spans="1:5" x14ac:dyDescent="0.3">
      <c r="A169" s="5">
        <v>44652</v>
      </c>
      <c r="B169">
        <v>110001</v>
      </c>
      <c r="C169" s="3">
        <v>273.63</v>
      </c>
      <c r="D169" t="s">
        <v>67</v>
      </c>
      <c r="E169" s="3">
        <v>30.41</v>
      </c>
    </row>
    <row r="170" spans="1:5" x14ac:dyDescent="0.3">
      <c r="A170" s="5">
        <v>44652</v>
      </c>
      <c r="B170">
        <v>700001</v>
      </c>
      <c r="C170" s="3">
        <v>251.67</v>
      </c>
      <c r="D170" t="s">
        <v>67</v>
      </c>
      <c r="E170">
        <v>27</v>
      </c>
    </row>
    <row r="171" spans="1:5" x14ac:dyDescent="0.3">
      <c r="A171" s="5">
        <v>44652</v>
      </c>
      <c r="B171">
        <v>560001</v>
      </c>
      <c r="C171" s="3">
        <v>221.33</v>
      </c>
      <c r="D171" t="s">
        <v>67</v>
      </c>
      <c r="E171" s="3">
        <v>26.36</v>
      </c>
    </row>
    <row r="172" spans="1:5" x14ac:dyDescent="0.3">
      <c r="A172" s="5">
        <v>44652</v>
      </c>
      <c r="B172">
        <v>600001</v>
      </c>
      <c r="C172" s="3">
        <v>188.91</v>
      </c>
      <c r="D172" t="s">
        <v>67</v>
      </c>
      <c r="E172" s="3">
        <v>32.229999999999997</v>
      </c>
    </row>
    <row r="173" spans="1:5" x14ac:dyDescent="0.3">
      <c r="A173" s="5">
        <v>44652</v>
      </c>
      <c r="B173">
        <v>500001</v>
      </c>
      <c r="C173" s="3">
        <v>168.41</v>
      </c>
      <c r="D173" t="s">
        <v>67</v>
      </c>
      <c r="E173" s="3">
        <v>29.48</v>
      </c>
    </row>
    <row r="174" spans="1:5" x14ac:dyDescent="0.3">
      <c r="A174" s="5">
        <v>44652</v>
      </c>
      <c r="B174">
        <v>411001</v>
      </c>
      <c r="C174" s="3">
        <v>160.04</v>
      </c>
      <c r="D174" t="s">
        <v>67</v>
      </c>
      <c r="E174" s="3">
        <v>19.73</v>
      </c>
    </row>
    <row r="175" spans="1:5" x14ac:dyDescent="0.3">
      <c r="A175" s="5">
        <v>44652</v>
      </c>
      <c r="B175">
        <v>380001</v>
      </c>
      <c r="C175" s="3">
        <v>124.68</v>
      </c>
      <c r="D175" t="s">
        <v>67</v>
      </c>
      <c r="E175" s="3">
        <v>28.14</v>
      </c>
    </row>
    <row r="176" spans="1:5" x14ac:dyDescent="0.3">
      <c r="A176" s="5">
        <v>44652</v>
      </c>
      <c r="B176">
        <v>302001</v>
      </c>
      <c r="C176" s="3">
        <v>89.54</v>
      </c>
      <c r="D176" t="s">
        <v>67</v>
      </c>
      <c r="E176" s="3">
        <v>30.37</v>
      </c>
    </row>
    <row r="177" spans="1:5" x14ac:dyDescent="0.3">
      <c r="A177" s="5">
        <v>44652</v>
      </c>
      <c r="B177">
        <v>226001</v>
      </c>
      <c r="C177" s="3">
        <v>76.569999999999993</v>
      </c>
      <c r="D177" t="s">
        <v>67</v>
      </c>
      <c r="E177" s="3">
        <v>27.86</v>
      </c>
    </row>
    <row r="178" spans="1:5" x14ac:dyDescent="0.3">
      <c r="A178" s="5">
        <v>44652</v>
      </c>
      <c r="B178">
        <v>800008</v>
      </c>
      <c r="C178" s="3">
        <v>63.18</v>
      </c>
      <c r="D178" t="s">
        <v>67</v>
      </c>
      <c r="E178" s="3">
        <v>28.65</v>
      </c>
    </row>
    <row r="179" spans="1:5" x14ac:dyDescent="0.3">
      <c r="A179" s="5">
        <v>44652</v>
      </c>
      <c r="B179">
        <v>641001</v>
      </c>
      <c r="C179" s="3">
        <v>56.9</v>
      </c>
      <c r="D179" t="s">
        <v>67</v>
      </c>
      <c r="E179" s="3">
        <v>28.8</v>
      </c>
    </row>
    <row r="180" spans="1:5" x14ac:dyDescent="0.3">
      <c r="A180" s="5">
        <v>44652</v>
      </c>
      <c r="B180">
        <v>160017</v>
      </c>
      <c r="C180" s="3">
        <v>41.42</v>
      </c>
      <c r="D180" t="s">
        <v>67</v>
      </c>
      <c r="E180" s="3">
        <v>17.34</v>
      </c>
    </row>
    <row r="181" spans="1:5" x14ac:dyDescent="0.3">
      <c r="A181" s="5">
        <v>44652</v>
      </c>
      <c r="B181">
        <v>122001</v>
      </c>
      <c r="C181" s="3">
        <v>31.59</v>
      </c>
      <c r="D181" t="s">
        <v>67</v>
      </c>
      <c r="E181" s="3">
        <v>25.59</v>
      </c>
    </row>
    <row r="182" spans="1:5" x14ac:dyDescent="0.3">
      <c r="A182" s="5">
        <v>44652</v>
      </c>
      <c r="B182">
        <v>492001</v>
      </c>
      <c r="C182" s="3">
        <v>19.87</v>
      </c>
      <c r="D182" t="s">
        <v>67</v>
      </c>
      <c r="E182" s="3">
        <v>23.98</v>
      </c>
    </row>
    <row r="183" spans="1:5" x14ac:dyDescent="0.3">
      <c r="A183" s="5">
        <v>44713</v>
      </c>
      <c r="B183">
        <v>400001</v>
      </c>
      <c r="C183" s="3">
        <v>308</v>
      </c>
      <c r="D183" t="s">
        <v>67</v>
      </c>
      <c r="E183" s="3">
        <v>25.79</v>
      </c>
    </row>
    <row r="184" spans="1:5" x14ac:dyDescent="0.3">
      <c r="A184" s="5">
        <v>44713</v>
      </c>
      <c r="B184">
        <v>110001</v>
      </c>
      <c r="C184" s="3">
        <v>253.61</v>
      </c>
      <c r="D184" t="s">
        <v>67</v>
      </c>
      <c r="E184" s="3">
        <v>29.72</v>
      </c>
    </row>
    <row r="185" spans="1:5" x14ac:dyDescent="0.3">
      <c r="A185" s="5">
        <v>44713</v>
      </c>
      <c r="B185">
        <v>700001</v>
      </c>
      <c r="C185" s="3">
        <v>235.88</v>
      </c>
      <c r="D185" t="s">
        <v>67</v>
      </c>
      <c r="E185" s="3">
        <v>28.19</v>
      </c>
    </row>
    <row r="186" spans="1:5" x14ac:dyDescent="0.3">
      <c r="A186" s="5">
        <v>44713</v>
      </c>
      <c r="B186">
        <v>560001</v>
      </c>
      <c r="C186" s="3">
        <v>211.24</v>
      </c>
      <c r="D186" t="s">
        <v>67</v>
      </c>
      <c r="E186" s="3">
        <v>34.450000000000003</v>
      </c>
    </row>
    <row r="187" spans="1:5" x14ac:dyDescent="0.3">
      <c r="A187" s="5">
        <v>44713</v>
      </c>
      <c r="B187">
        <v>600001</v>
      </c>
      <c r="C187" s="3">
        <v>174.99</v>
      </c>
      <c r="D187" t="s">
        <v>67</v>
      </c>
      <c r="E187" s="3">
        <v>31.83</v>
      </c>
    </row>
    <row r="188" spans="1:5" x14ac:dyDescent="0.3">
      <c r="A188" s="5">
        <v>44713</v>
      </c>
      <c r="B188">
        <v>500001</v>
      </c>
      <c r="C188" s="3">
        <v>157.63999999999999</v>
      </c>
      <c r="D188" t="s">
        <v>67</v>
      </c>
      <c r="E188" s="3">
        <v>31.38</v>
      </c>
    </row>
    <row r="189" spans="1:5" x14ac:dyDescent="0.3">
      <c r="A189" s="5">
        <v>44713</v>
      </c>
      <c r="B189">
        <v>411001</v>
      </c>
      <c r="C189" s="3">
        <v>152.13</v>
      </c>
      <c r="D189" t="s">
        <v>67</v>
      </c>
      <c r="E189" s="3">
        <v>34.69</v>
      </c>
    </row>
    <row r="190" spans="1:5" x14ac:dyDescent="0.3">
      <c r="A190" s="5">
        <v>44713</v>
      </c>
      <c r="B190">
        <v>380001</v>
      </c>
      <c r="C190" s="3">
        <v>115.47</v>
      </c>
      <c r="D190" t="s">
        <v>67</v>
      </c>
      <c r="E190" s="3">
        <v>30.83</v>
      </c>
    </row>
    <row r="191" spans="1:5" x14ac:dyDescent="0.3">
      <c r="A191" s="5">
        <v>44713</v>
      </c>
      <c r="B191">
        <v>302001</v>
      </c>
      <c r="C191" s="3">
        <v>85.72</v>
      </c>
      <c r="D191" t="s">
        <v>67</v>
      </c>
      <c r="E191" s="3">
        <v>18.84</v>
      </c>
    </row>
    <row r="192" spans="1:5" x14ac:dyDescent="0.3">
      <c r="A192" s="5">
        <v>44713</v>
      </c>
      <c r="B192">
        <v>226001</v>
      </c>
      <c r="C192" s="3">
        <v>73.7</v>
      </c>
      <c r="D192" t="s">
        <v>67</v>
      </c>
      <c r="E192" s="3">
        <v>33.049999999999997</v>
      </c>
    </row>
    <row r="193" spans="1:5" x14ac:dyDescent="0.3">
      <c r="A193" s="5">
        <v>44713</v>
      </c>
      <c r="B193">
        <v>800008</v>
      </c>
      <c r="C193" s="3">
        <v>60.5</v>
      </c>
      <c r="D193" t="s">
        <v>67</v>
      </c>
      <c r="E193" s="3">
        <v>20.51</v>
      </c>
    </row>
    <row r="194" spans="1:5" x14ac:dyDescent="0.3">
      <c r="A194" s="5">
        <v>44713</v>
      </c>
      <c r="B194">
        <v>641001</v>
      </c>
      <c r="C194" s="3">
        <v>53.6</v>
      </c>
      <c r="D194" t="s">
        <v>67</v>
      </c>
      <c r="E194" s="3">
        <v>30.84</v>
      </c>
    </row>
    <row r="195" spans="1:5" x14ac:dyDescent="0.3">
      <c r="A195" s="5">
        <v>44713</v>
      </c>
      <c r="B195">
        <v>160017</v>
      </c>
      <c r="C195" s="3">
        <v>39.020000000000003</v>
      </c>
      <c r="D195" t="s">
        <v>67</v>
      </c>
      <c r="E195" s="3">
        <v>33.35</v>
      </c>
    </row>
    <row r="196" spans="1:5" x14ac:dyDescent="0.3">
      <c r="A196" s="5">
        <v>44713</v>
      </c>
      <c r="B196">
        <v>122001</v>
      </c>
      <c r="C196" s="3">
        <v>30.35</v>
      </c>
      <c r="D196" t="s">
        <v>67</v>
      </c>
      <c r="E196" s="3">
        <v>27.73</v>
      </c>
    </row>
    <row r="197" spans="1:5" x14ac:dyDescent="0.3">
      <c r="A197" s="5">
        <v>44713</v>
      </c>
      <c r="B197">
        <v>492001</v>
      </c>
      <c r="C197" s="3">
        <v>18.920000000000002</v>
      </c>
      <c r="D197" t="s">
        <v>67</v>
      </c>
      <c r="E197" s="3">
        <v>20.64</v>
      </c>
    </row>
    <row r="198" spans="1:5" x14ac:dyDescent="0.3">
      <c r="A198" s="5">
        <v>44743</v>
      </c>
      <c r="B198">
        <v>400001</v>
      </c>
      <c r="C198" s="3">
        <v>348.85</v>
      </c>
      <c r="D198" t="s">
        <v>67</v>
      </c>
      <c r="E198" s="3">
        <v>27.91</v>
      </c>
    </row>
    <row r="199" spans="1:5" x14ac:dyDescent="0.3">
      <c r="A199" s="5">
        <v>44743</v>
      </c>
      <c r="B199">
        <v>110001</v>
      </c>
      <c r="C199" s="3">
        <v>287.25</v>
      </c>
      <c r="D199" t="s">
        <v>67</v>
      </c>
      <c r="E199">
        <v>31</v>
      </c>
    </row>
    <row r="200" spans="1:5" x14ac:dyDescent="0.3">
      <c r="A200" s="5">
        <v>44743</v>
      </c>
      <c r="B200">
        <v>700001</v>
      </c>
      <c r="C200" s="3">
        <v>267.16000000000003</v>
      </c>
      <c r="D200" t="s">
        <v>67</v>
      </c>
      <c r="E200" s="3">
        <v>31.46</v>
      </c>
    </row>
    <row r="201" spans="1:5" x14ac:dyDescent="0.3">
      <c r="A201" s="5">
        <v>44743</v>
      </c>
      <c r="B201">
        <v>560001</v>
      </c>
      <c r="C201" s="3">
        <v>239.26</v>
      </c>
      <c r="D201" t="s">
        <v>67</v>
      </c>
      <c r="E201">
        <v>31</v>
      </c>
    </row>
    <row r="202" spans="1:5" x14ac:dyDescent="0.3">
      <c r="A202" s="5">
        <v>44743</v>
      </c>
      <c r="B202">
        <v>600001</v>
      </c>
      <c r="C202" s="3">
        <v>198.2</v>
      </c>
      <c r="D202" t="s">
        <v>67</v>
      </c>
      <c r="E202" s="3">
        <v>22.28</v>
      </c>
    </row>
    <row r="203" spans="1:5" x14ac:dyDescent="0.3">
      <c r="A203" s="5">
        <v>44743</v>
      </c>
      <c r="B203">
        <v>500001</v>
      </c>
      <c r="C203" s="3">
        <v>178.56</v>
      </c>
      <c r="D203" t="s">
        <v>67</v>
      </c>
      <c r="E203" s="3">
        <v>23.92</v>
      </c>
    </row>
    <row r="204" spans="1:5" x14ac:dyDescent="0.3">
      <c r="A204" s="5">
        <v>44743</v>
      </c>
      <c r="B204">
        <v>411001</v>
      </c>
      <c r="C204" s="3">
        <v>172.31</v>
      </c>
      <c r="D204" t="s">
        <v>67</v>
      </c>
      <c r="E204" s="3">
        <v>33.14</v>
      </c>
    </row>
    <row r="205" spans="1:5" x14ac:dyDescent="0.3">
      <c r="A205" s="5">
        <v>44743</v>
      </c>
      <c r="B205">
        <v>380001</v>
      </c>
      <c r="C205" s="3">
        <v>130.79</v>
      </c>
      <c r="D205" t="s">
        <v>67</v>
      </c>
      <c r="E205" s="3">
        <v>27.73</v>
      </c>
    </row>
    <row r="206" spans="1:5" x14ac:dyDescent="0.3">
      <c r="A206" s="5">
        <v>44743</v>
      </c>
      <c r="B206">
        <v>302001</v>
      </c>
      <c r="C206" s="3">
        <v>97.09</v>
      </c>
      <c r="D206" t="s">
        <v>67</v>
      </c>
      <c r="E206" s="3">
        <v>32.479999999999997</v>
      </c>
    </row>
    <row r="207" spans="1:5" x14ac:dyDescent="0.3">
      <c r="A207" s="5">
        <v>44743</v>
      </c>
      <c r="B207">
        <v>226001</v>
      </c>
      <c r="C207" s="3">
        <v>83.47</v>
      </c>
      <c r="D207" t="s">
        <v>67</v>
      </c>
      <c r="E207" s="3">
        <v>17.899999999999999</v>
      </c>
    </row>
    <row r="208" spans="1:5" x14ac:dyDescent="0.3">
      <c r="A208" s="5">
        <v>44743</v>
      </c>
      <c r="B208">
        <v>800008</v>
      </c>
      <c r="C208" s="3">
        <v>68.52</v>
      </c>
      <c r="D208" t="s">
        <v>67</v>
      </c>
      <c r="E208" s="3">
        <v>32.24</v>
      </c>
    </row>
    <row r="209" spans="1:5" x14ac:dyDescent="0.3">
      <c r="A209" s="5">
        <v>44743</v>
      </c>
      <c r="B209">
        <v>641001</v>
      </c>
      <c r="C209" s="3">
        <v>60.71</v>
      </c>
      <c r="D209" t="s">
        <v>67</v>
      </c>
      <c r="E209" s="3">
        <v>29.72</v>
      </c>
    </row>
    <row r="210" spans="1:5" x14ac:dyDescent="0.3">
      <c r="A210" s="5">
        <v>44743</v>
      </c>
      <c r="B210">
        <v>160017</v>
      </c>
      <c r="C210" s="3">
        <v>44.19</v>
      </c>
      <c r="D210" t="s">
        <v>67</v>
      </c>
      <c r="E210" s="3">
        <v>29.83</v>
      </c>
    </row>
    <row r="211" spans="1:5" x14ac:dyDescent="0.3">
      <c r="A211" s="5">
        <v>44743</v>
      </c>
      <c r="B211">
        <v>122001</v>
      </c>
      <c r="C211" s="3">
        <v>34.369999999999997</v>
      </c>
      <c r="D211" t="s">
        <v>67</v>
      </c>
      <c r="E211" s="3">
        <v>20.51</v>
      </c>
    </row>
    <row r="212" spans="1:5" x14ac:dyDescent="0.3">
      <c r="A212" s="5">
        <v>44743</v>
      </c>
      <c r="B212">
        <v>492001</v>
      </c>
      <c r="C212" s="3">
        <v>21.43</v>
      </c>
      <c r="D212" t="s">
        <v>67</v>
      </c>
      <c r="E212" s="3">
        <v>27.41</v>
      </c>
    </row>
    <row r="213" spans="1:5" x14ac:dyDescent="0.3">
      <c r="A213" s="5">
        <v>44774</v>
      </c>
      <c r="B213">
        <v>400001</v>
      </c>
      <c r="C213" s="3">
        <v>333.45</v>
      </c>
      <c r="D213" t="s">
        <v>67</v>
      </c>
      <c r="E213" s="3">
        <v>32.630000000000003</v>
      </c>
    </row>
    <row r="214" spans="1:5" x14ac:dyDescent="0.3">
      <c r="A214" s="5">
        <v>44774</v>
      </c>
      <c r="B214">
        <v>110001</v>
      </c>
      <c r="C214" s="3">
        <v>274.57</v>
      </c>
      <c r="D214" t="s">
        <v>67</v>
      </c>
      <c r="E214" s="3">
        <v>32.43</v>
      </c>
    </row>
    <row r="215" spans="1:5" x14ac:dyDescent="0.3">
      <c r="A215" s="5">
        <v>44774</v>
      </c>
      <c r="B215">
        <v>700001</v>
      </c>
      <c r="C215" s="3">
        <v>255.37</v>
      </c>
      <c r="D215" t="s">
        <v>67</v>
      </c>
      <c r="E215" s="3">
        <v>20.010000000000002</v>
      </c>
    </row>
    <row r="216" spans="1:5" x14ac:dyDescent="0.3">
      <c r="A216" s="5">
        <v>44774</v>
      </c>
      <c r="B216">
        <v>560001</v>
      </c>
      <c r="C216" s="3">
        <v>228.7</v>
      </c>
      <c r="D216" t="s">
        <v>67</v>
      </c>
      <c r="E216" s="3">
        <v>28.48</v>
      </c>
    </row>
    <row r="217" spans="1:5" x14ac:dyDescent="0.3">
      <c r="A217" s="5">
        <v>44774</v>
      </c>
      <c r="B217">
        <v>600001</v>
      </c>
      <c r="C217" s="3">
        <v>189.45</v>
      </c>
      <c r="D217" t="s">
        <v>67</v>
      </c>
      <c r="E217" s="3">
        <v>24.5</v>
      </c>
    </row>
    <row r="218" spans="1:5" x14ac:dyDescent="0.3">
      <c r="A218" s="5">
        <v>44774</v>
      </c>
      <c r="B218">
        <v>500001</v>
      </c>
      <c r="C218" s="3">
        <v>170.67</v>
      </c>
      <c r="D218" t="s">
        <v>67</v>
      </c>
      <c r="E218" s="3">
        <v>32.33</v>
      </c>
    </row>
    <row r="219" spans="1:5" x14ac:dyDescent="0.3">
      <c r="A219" s="5">
        <v>44774</v>
      </c>
      <c r="B219">
        <v>411001</v>
      </c>
      <c r="C219" s="3">
        <v>164.7</v>
      </c>
      <c r="D219" t="s">
        <v>67</v>
      </c>
      <c r="E219" s="3">
        <v>28.62</v>
      </c>
    </row>
    <row r="220" spans="1:5" x14ac:dyDescent="0.3">
      <c r="A220" s="5">
        <v>44774</v>
      </c>
      <c r="B220">
        <v>380001</v>
      </c>
      <c r="C220" s="3">
        <v>125.02</v>
      </c>
      <c r="D220" t="s">
        <v>67</v>
      </c>
      <c r="E220" s="3">
        <v>20.76</v>
      </c>
    </row>
    <row r="221" spans="1:5" x14ac:dyDescent="0.3">
      <c r="A221" s="5">
        <v>44774</v>
      </c>
      <c r="B221">
        <v>302001</v>
      </c>
      <c r="C221" s="3">
        <v>92.8</v>
      </c>
      <c r="D221" t="s">
        <v>67</v>
      </c>
      <c r="E221" s="3">
        <v>27.06</v>
      </c>
    </row>
    <row r="222" spans="1:5" x14ac:dyDescent="0.3">
      <c r="A222" s="5">
        <v>44774</v>
      </c>
      <c r="B222">
        <v>226001</v>
      </c>
      <c r="C222" s="3">
        <v>79.790000000000006</v>
      </c>
      <c r="D222" t="s">
        <v>67</v>
      </c>
      <c r="E222" s="3">
        <v>25.32</v>
      </c>
    </row>
    <row r="223" spans="1:5" x14ac:dyDescent="0.3">
      <c r="A223" s="5">
        <v>44774</v>
      </c>
      <c r="B223">
        <v>800008</v>
      </c>
      <c r="C223" s="3">
        <v>65.5</v>
      </c>
      <c r="D223" t="s">
        <v>67</v>
      </c>
      <c r="E223" s="3">
        <v>26.26</v>
      </c>
    </row>
    <row r="224" spans="1:5" x14ac:dyDescent="0.3">
      <c r="A224" s="5">
        <v>44774</v>
      </c>
      <c r="B224">
        <v>641001</v>
      </c>
      <c r="C224" s="3">
        <v>58.03</v>
      </c>
      <c r="D224" t="s">
        <v>67</v>
      </c>
      <c r="E224" s="3">
        <v>18.68</v>
      </c>
    </row>
    <row r="225" spans="1:5" x14ac:dyDescent="0.3">
      <c r="A225" s="5">
        <v>44774</v>
      </c>
      <c r="B225">
        <v>160017</v>
      </c>
      <c r="C225" s="3">
        <v>42.24</v>
      </c>
      <c r="D225" t="s">
        <v>67</v>
      </c>
      <c r="E225" s="3">
        <v>26.35</v>
      </c>
    </row>
    <row r="226" spans="1:5" x14ac:dyDescent="0.3">
      <c r="A226" s="5">
        <v>44774</v>
      </c>
      <c r="B226">
        <v>122001</v>
      </c>
      <c r="C226" s="3">
        <v>32.85</v>
      </c>
      <c r="D226" t="s">
        <v>67</v>
      </c>
      <c r="E226" s="3">
        <v>31.41</v>
      </c>
    </row>
    <row r="227" spans="1:5" x14ac:dyDescent="0.3">
      <c r="A227" s="5">
        <v>44774</v>
      </c>
      <c r="B227">
        <v>492001</v>
      </c>
      <c r="C227" s="3">
        <v>20.48</v>
      </c>
      <c r="D227" t="s">
        <v>67</v>
      </c>
      <c r="E227" s="3">
        <v>25.61</v>
      </c>
    </row>
    <row r="228" spans="1:5" x14ac:dyDescent="0.3">
      <c r="A228" s="5">
        <v>44805</v>
      </c>
      <c r="B228">
        <v>400001</v>
      </c>
      <c r="C228" s="3">
        <v>349.97</v>
      </c>
      <c r="D228" t="s">
        <v>67</v>
      </c>
      <c r="E228" s="3">
        <v>28.82</v>
      </c>
    </row>
    <row r="229" spans="1:5" x14ac:dyDescent="0.3">
      <c r="A229" s="5">
        <v>44805</v>
      </c>
      <c r="B229">
        <v>110001</v>
      </c>
      <c r="C229" s="3">
        <v>288.17</v>
      </c>
      <c r="D229" t="s">
        <v>67</v>
      </c>
      <c r="E229" s="3">
        <v>31.02</v>
      </c>
    </row>
    <row r="230" spans="1:5" x14ac:dyDescent="0.3">
      <c r="A230" s="5">
        <v>44805</v>
      </c>
      <c r="B230">
        <v>700001</v>
      </c>
      <c r="C230" s="3">
        <v>268.02</v>
      </c>
      <c r="D230" t="s">
        <v>67</v>
      </c>
      <c r="E230" s="3">
        <v>27.51</v>
      </c>
    </row>
    <row r="231" spans="1:5" x14ac:dyDescent="0.3">
      <c r="A231" s="5">
        <v>44805</v>
      </c>
      <c r="B231">
        <v>560001</v>
      </c>
      <c r="C231" s="3">
        <v>240.03</v>
      </c>
      <c r="D231" t="s">
        <v>67</v>
      </c>
      <c r="E231" s="3">
        <v>26.86</v>
      </c>
    </row>
    <row r="232" spans="1:5" x14ac:dyDescent="0.3">
      <c r="A232" s="5">
        <v>44805</v>
      </c>
      <c r="B232">
        <v>600001</v>
      </c>
      <c r="C232" s="3">
        <v>198.83</v>
      </c>
      <c r="D232" t="s">
        <v>67</v>
      </c>
      <c r="E232" s="3">
        <v>32.840000000000003</v>
      </c>
    </row>
    <row r="233" spans="1:5" x14ac:dyDescent="0.3">
      <c r="A233" s="5">
        <v>44805</v>
      </c>
      <c r="B233">
        <v>500001</v>
      </c>
      <c r="C233" s="3">
        <v>179.13</v>
      </c>
      <c r="D233" t="s">
        <v>67</v>
      </c>
      <c r="E233" s="3">
        <v>29.95</v>
      </c>
    </row>
    <row r="234" spans="1:5" x14ac:dyDescent="0.3">
      <c r="A234" s="5">
        <v>44805</v>
      </c>
      <c r="B234">
        <v>411001</v>
      </c>
      <c r="C234" s="3">
        <v>172.86</v>
      </c>
      <c r="D234" t="s">
        <v>67</v>
      </c>
      <c r="E234" s="3">
        <v>20.34</v>
      </c>
    </row>
    <row r="235" spans="1:5" x14ac:dyDescent="0.3">
      <c r="A235" s="5">
        <v>44805</v>
      </c>
      <c r="B235">
        <v>380001</v>
      </c>
      <c r="C235" s="3">
        <v>131.21</v>
      </c>
      <c r="D235" t="s">
        <v>67</v>
      </c>
      <c r="E235" s="3">
        <v>28.71</v>
      </c>
    </row>
    <row r="236" spans="1:5" x14ac:dyDescent="0.3">
      <c r="A236" s="5">
        <v>44805</v>
      </c>
      <c r="B236">
        <v>302001</v>
      </c>
      <c r="C236" s="3">
        <v>97.4</v>
      </c>
      <c r="D236" t="s">
        <v>67</v>
      </c>
      <c r="E236" s="3">
        <v>30.93</v>
      </c>
    </row>
    <row r="237" spans="1:5" x14ac:dyDescent="0.3">
      <c r="A237" s="5">
        <v>44805</v>
      </c>
      <c r="B237">
        <v>226001</v>
      </c>
      <c r="C237" s="3">
        <v>83.74</v>
      </c>
      <c r="D237" t="s">
        <v>67</v>
      </c>
      <c r="E237" s="3">
        <v>28.36</v>
      </c>
    </row>
    <row r="238" spans="1:5" x14ac:dyDescent="0.3">
      <c r="A238" s="5">
        <v>44805</v>
      </c>
      <c r="B238">
        <v>800008</v>
      </c>
      <c r="C238" s="3">
        <v>68.739999999999995</v>
      </c>
      <c r="D238" t="s">
        <v>67</v>
      </c>
      <c r="E238" s="3">
        <v>29.16</v>
      </c>
    </row>
    <row r="239" spans="1:5" x14ac:dyDescent="0.3">
      <c r="A239" s="5">
        <v>44805</v>
      </c>
      <c r="B239">
        <v>641001</v>
      </c>
      <c r="C239" s="3">
        <v>60.9</v>
      </c>
      <c r="D239" t="s">
        <v>67</v>
      </c>
      <c r="E239" s="3">
        <v>29.26</v>
      </c>
    </row>
    <row r="240" spans="1:5" x14ac:dyDescent="0.3">
      <c r="A240" s="5">
        <v>44805</v>
      </c>
      <c r="B240">
        <v>160017</v>
      </c>
      <c r="C240" s="3">
        <v>44.33</v>
      </c>
      <c r="D240" t="s">
        <v>67</v>
      </c>
      <c r="E240" s="3">
        <v>17.809999999999999</v>
      </c>
    </row>
    <row r="241" spans="1:5" x14ac:dyDescent="0.3">
      <c r="A241" s="5">
        <v>44805</v>
      </c>
      <c r="B241">
        <v>122001</v>
      </c>
      <c r="C241" s="3">
        <v>34.479999999999997</v>
      </c>
      <c r="D241" t="s">
        <v>67</v>
      </c>
      <c r="E241" s="3">
        <v>26.09</v>
      </c>
    </row>
    <row r="242" spans="1:5" x14ac:dyDescent="0.3">
      <c r="A242" s="5">
        <v>44805</v>
      </c>
      <c r="B242">
        <v>492001</v>
      </c>
      <c r="C242" s="3">
        <v>45433</v>
      </c>
      <c r="D242" t="s">
        <v>67</v>
      </c>
      <c r="E242" s="3">
        <v>24.4</v>
      </c>
    </row>
    <row r="243" spans="1:5" x14ac:dyDescent="0.3">
      <c r="A243" s="5">
        <v>44562</v>
      </c>
      <c r="B243">
        <v>400001</v>
      </c>
      <c r="C243" s="3">
        <v>286.29000000000002</v>
      </c>
      <c r="D243" t="s">
        <v>68</v>
      </c>
      <c r="E243" s="3">
        <v>33.96</v>
      </c>
    </row>
    <row r="244" spans="1:5" x14ac:dyDescent="0.3">
      <c r="A244" s="5">
        <v>44562</v>
      </c>
      <c r="B244">
        <v>110001</v>
      </c>
      <c r="C244" s="3">
        <v>241.59</v>
      </c>
      <c r="D244" t="s">
        <v>68</v>
      </c>
      <c r="E244" s="3">
        <v>35.770000000000003</v>
      </c>
    </row>
    <row r="245" spans="1:5" x14ac:dyDescent="0.3">
      <c r="A245" s="5">
        <v>44562</v>
      </c>
      <c r="B245">
        <v>700001</v>
      </c>
      <c r="C245" s="3">
        <v>222.19</v>
      </c>
      <c r="D245" t="s">
        <v>68</v>
      </c>
      <c r="E245" s="3">
        <v>38.08</v>
      </c>
    </row>
    <row r="246" spans="1:5" x14ac:dyDescent="0.3">
      <c r="A246" s="5">
        <v>44562</v>
      </c>
      <c r="B246">
        <v>560001</v>
      </c>
      <c r="C246" s="3">
        <v>195.41</v>
      </c>
      <c r="D246" t="s">
        <v>68</v>
      </c>
      <c r="E246" s="3">
        <v>33.01</v>
      </c>
    </row>
    <row r="247" spans="1:5" x14ac:dyDescent="0.3">
      <c r="A247" s="5">
        <v>44562</v>
      </c>
      <c r="B247">
        <v>600001</v>
      </c>
      <c r="C247" s="3">
        <v>166.78</v>
      </c>
      <c r="D247" t="s">
        <v>68</v>
      </c>
      <c r="E247" s="3">
        <v>35.89</v>
      </c>
    </row>
    <row r="248" spans="1:5" x14ac:dyDescent="0.3">
      <c r="A248" s="5">
        <v>44562</v>
      </c>
      <c r="B248">
        <v>500001</v>
      </c>
      <c r="C248" s="3">
        <v>148.68</v>
      </c>
      <c r="D248" t="s">
        <v>68</v>
      </c>
      <c r="E248" s="3">
        <v>34.049999999999997</v>
      </c>
    </row>
    <row r="249" spans="1:5" x14ac:dyDescent="0.3">
      <c r="A249" s="5">
        <v>44562</v>
      </c>
      <c r="B249">
        <v>411001</v>
      </c>
      <c r="C249" s="3">
        <v>141.30000000000001</v>
      </c>
      <c r="D249" t="s">
        <v>68</v>
      </c>
      <c r="E249" s="3">
        <v>31.34</v>
      </c>
    </row>
    <row r="250" spans="1:5" x14ac:dyDescent="0.3">
      <c r="A250" s="5">
        <v>44562</v>
      </c>
      <c r="B250">
        <v>380001</v>
      </c>
      <c r="C250" s="3">
        <v>110.08</v>
      </c>
      <c r="D250" t="s">
        <v>68</v>
      </c>
      <c r="E250" s="3">
        <v>32.08</v>
      </c>
    </row>
    <row r="251" spans="1:5" x14ac:dyDescent="0.3">
      <c r="A251" s="5">
        <v>44562</v>
      </c>
      <c r="B251">
        <v>302001</v>
      </c>
      <c r="C251" s="3">
        <v>79.05</v>
      </c>
      <c r="D251" t="s">
        <v>68</v>
      </c>
      <c r="E251" s="3">
        <v>34.92</v>
      </c>
    </row>
    <row r="252" spans="1:5" x14ac:dyDescent="0.3">
      <c r="A252" s="5">
        <v>44562</v>
      </c>
      <c r="B252">
        <v>226001</v>
      </c>
      <c r="C252" s="3">
        <v>67.599999999999994</v>
      </c>
      <c r="D252" t="s">
        <v>68</v>
      </c>
      <c r="E252" s="3">
        <v>31.28</v>
      </c>
    </row>
    <row r="253" spans="1:5" x14ac:dyDescent="0.3">
      <c r="A253" s="5">
        <v>44562</v>
      </c>
      <c r="B253">
        <v>800008</v>
      </c>
      <c r="C253" s="3">
        <v>55.78</v>
      </c>
      <c r="D253" t="s">
        <v>68</v>
      </c>
      <c r="E253" s="3">
        <v>34.18</v>
      </c>
    </row>
    <row r="254" spans="1:5" x14ac:dyDescent="0.3">
      <c r="A254" s="5">
        <v>44562</v>
      </c>
      <c r="B254">
        <v>641001</v>
      </c>
      <c r="C254" s="3">
        <v>50.24</v>
      </c>
      <c r="D254" t="s">
        <v>68</v>
      </c>
      <c r="E254" s="3">
        <v>36.64</v>
      </c>
    </row>
    <row r="255" spans="1:5" x14ac:dyDescent="0.3">
      <c r="A255" s="5">
        <v>44562</v>
      </c>
      <c r="B255">
        <v>160017</v>
      </c>
      <c r="C255" s="3">
        <v>36.57</v>
      </c>
      <c r="D255" t="s">
        <v>68</v>
      </c>
      <c r="E255" s="3">
        <v>32.49</v>
      </c>
    </row>
    <row r="256" spans="1:5" x14ac:dyDescent="0.3">
      <c r="A256" s="5">
        <v>44562</v>
      </c>
      <c r="B256">
        <v>122001</v>
      </c>
      <c r="C256" s="3">
        <v>27.89</v>
      </c>
      <c r="D256" t="s">
        <v>68</v>
      </c>
      <c r="E256" s="3">
        <v>35.33</v>
      </c>
    </row>
    <row r="257" spans="1:5" x14ac:dyDescent="0.3">
      <c r="A257" s="5">
        <v>44562</v>
      </c>
      <c r="B257">
        <v>492001</v>
      </c>
      <c r="C257" s="3">
        <v>17.55</v>
      </c>
      <c r="D257" t="s">
        <v>68</v>
      </c>
      <c r="E257" s="3">
        <v>36.4</v>
      </c>
    </row>
    <row r="258" spans="1:5" x14ac:dyDescent="0.3">
      <c r="A258" s="5">
        <v>44593</v>
      </c>
      <c r="B258">
        <v>400001</v>
      </c>
      <c r="C258" s="3">
        <v>328.6</v>
      </c>
      <c r="D258" t="s">
        <v>68</v>
      </c>
      <c r="E258" s="3">
        <v>36.83</v>
      </c>
    </row>
    <row r="259" spans="1:5" x14ac:dyDescent="0.3">
      <c r="A259" s="5">
        <v>44593</v>
      </c>
      <c r="B259">
        <v>110001</v>
      </c>
      <c r="C259" s="3">
        <v>277.3</v>
      </c>
      <c r="D259" t="s">
        <v>68</v>
      </c>
      <c r="E259" s="3">
        <v>34.01</v>
      </c>
    </row>
    <row r="260" spans="1:5" x14ac:dyDescent="0.3">
      <c r="A260" s="5">
        <v>44593</v>
      </c>
      <c r="B260">
        <v>700001</v>
      </c>
      <c r="C260" s="3">
        <v>255.04</v>
      </c>
      <c r="D260" t="s">
        <v>68</v>
      </c>
      <c r="E260" s="3">
        <v>36.01</v>
      </c>
    </row>
    <row r="261" spans="1:5" x14ac:dyDescent="0.3">
      <c r="A261" s="5">
        <v>44593</v>
      </c>
      <c r="B261">
        <v>560001</v>
      </c>
      <c r="C261" s="3">
        <v>224.3</v>
      </c>
      <c r="D261" t="s">
        <v>68</v>
      </c>
      <c r="E261" s="3">
        <v>32.01</v>
      </c>
    </row>
    <row r="262" spans="1:5" x14ac:dyDescent="0.3">
      <c r="A262" s="5">
        <v>44593</v>
      </c>
      <c r="B262">
        <v>600001</v>
      </c>
      <c r="C262" s="3">
        <v>191.44</v>
      </c>
      <c r="D262" t="s">
        <v>68</v>
      </c>
      <c r="E262" s="3">
        <v>31.77</v>
      </c>
    </row>
    <row r="263" spans="1:5" x14ac:dyDescent="0.3">
      <c r="A263" s="5">
        <v>44593</v>
      </c>
      <c r="B263">
        <v>500001</v>
      </c>
      <c r="C263" s="3">
        <v>170.66</v>
      </c>
      <c r="D263" t="s">
        <v>68</v>
      </c>
      <c r="E263" s="3">
        <v>38.65</v>
      </c>
    </row>
    <row r="264" spans="1:5" x14ac:dyDescent="0.3">
      <c r="A264" s="5">
        <v>44593</v>
      </c>
      <c r="B264">
        <v>411001</v>
      </c>
      <c r="C264" s="3">
        <v>162.18</v>
      </c>
      <c r="D264" t="s">
        <v>68</v>
      </c>
      <c r="E264" s="3">
        <v>33.9</v>
      </c>
    </row>
    <row r="265" spans="1:5" x14ac:dyDescent="0.3">
      <c r="A265" s="5">
        <v>44593</v>
      </c>
      <c r="B265">
        <v>380001</v>
      </c>
      <c r="C265" s="3">
        <v>126.35</v>
      </c>
      <c r="D265" t="s">
        <v>68</v>
      </c>
      <c r="E265" s="3">
        <v>39.9</v>
      </c>
    </row>
    <row r="266" spans="1:5" x14ac:dyDescent="0.3">
      <c r="A266" s="5">
        <v>44593</v>
      </c>
      <c r="B266">
        <v>302001</v>
      </c>
      <c r="C266" s="3">
        <v>90.74</v>
      </c>
      <c r="D266" t="s">
        <v>68</v>
      </c>
      <c r="E266" s="3">
        <v>33.520000000000003</v>
      </c>
    </row>
    <row r="267" spans="1:5" x14ac:dyDescent="0.3">
      <c r="A267" s="5">
        <v>44593</v>
      </c>
      <c r="B267">
        <v>226001</v>
      </c>
      <c r="C267" s="3">
        <v>77.59</v>
      </c>
      <c r="D267" t="s">
        <v>68</v>
      </c>
      <c r="E267" s="3">
        <v>36.25</v>
      </c>
    </row>
    <row r="268" spans="1:5" x14ac:dyDescent="0.3">
      <c r="A268" s="5">
        <v>44593</v>
      </c>
      <c r="B268">
        <v>800008</v>
      </c>
      <c r="C268" s="3">
        <v>64.02</v>
      </c>
      <c r="D268" t="s">
        <v>68</v>
      </c>
      <c r="E268" s="3">
        <v>31.56</v>
      </c>
    </row>
    <row r="269" spans="1:5" x14ac:dyDescent="0.3">
      <c r="A269" s="5">
        <v>44593</v>
      </c>
      <c r="B269">
        <v>641001</v>
      </c>
      <c r="C269" s="3">
        <v>57.66</v>
      </c>
      <c r="D269" t="s">
        <v>68</v>
      </c>
      <c r="E269" s="3">
        <v>33.119999999999997</v>
      </c>
    </row>
    <row r="270" spans="1:5" x14ac:dyDescent="0.3">
      <c r="A270" s="5">
        <v>44593</v>
      </c>
      <c r="B270">
        <v>160017</v>
      </c>
      <c r="C270" s="3">
        <v>41.98</v>
      </c>
      <c r="D270" t="s">
        <v>68</v>
      </c>
      <c r="E270" s="3">
        <v>35.369999999999997</v>
      </c>
    </row>
    <row r="271" spans="1:5" x14ac:dyDescent="0.3">
      <c r="A271" s="5">
        <v>44593</v>
      </c>
      <c r="B271">
        <v>122001</v>
      </c>
      <c r="C271" s="3">
        <v>32.01</v>
      </c>
      <c r="D271" t="s">
        <v>68</v>
      </c>
      <c r="E271" s="3">
        <v>33.47</v>
      </c>
    </row>
    <row r="272" spans="1:5" x14ac:dyDescent="0.3">
      <c r="A272" s="5">
        <v>44593</v>
      </c>
      <c r="B272">
        <v>492001</v>
      </c>
      <c r="C272" s="3">
        <v>20.14</v>
      </c>
      <c r="D272" t="s">
        <v>68</v>
      </c>
      <c r="E272" s="3">
        <v>35.36</v>
      </c>
    </row>
    <row r="273" spans="1:5" x14ac:dyDescent="0.3">
      <c r="A273" s="5">
        <v>44621</v>
      </c>
      <c r="B273">
        <v>400001</v>
      </c>
      <c r="C273" s="3">
        <v>305.81</v>
      </c>
      <c r="D273" t="s">
        <v>68</v>
      </c>
      <c r="E273" s="3">
        <v>30.23</v>
      </c>
    </row>
    <row r="274" spans="1:5" x14ac:dyDescent="0.3">
      <c r="A274" s="5">
        <v>44621</v>
      </c>
      <c r="B274">
        <v>110001</v>
      </c>
      <c r="C274" s="3">
        <v>258.07</v>
      </c>
      <c r="D274" t="s">
        <v>68</v>
      </c>
      <c r="E274" s="3">
        <v>33.159999999999997</v>
      </c>
    </row>
    <row r="275" spans="1:5" x14ac:dyDescent="0.3">
      <c r="A275" s="5">
        <v>44621</v>
      </c>
      <c r="B275">
        <v>700001</v>
      </c>
      <c r="C275" s="3">
        <v>237.35</v>
      </c>
      <c r="D275" t="s">
        <v>68</v>
      </c>
      <c r="E275" s="3">
        <v>35.97</v>
      </c>
    </row>
    <row r="276" spans="1:5" x14ac:dyDescent="0.3">
      <c r="A276" s="5">
        <v>44621</v>
      </c>
      <c r="B276">
        <v>560001</v>
      </c>
      <c r="C276" s="3">
        <v>208.74</v>
      </c>
      <c r="D276" t="s">
        <v>68</v>
      </c>
      <c r="E276" s="3">
        <v>33.78</v>
      </c>
    </row>
    <row r="277" spans="1:5" x14ac:dyDescent="0.3">
      <c r="A277" s="5">
        <v>44621</v>
      </c>
      <c r="B277">
        <v>600001</v>
      </c>
      <c r="C277" s="3">
        <v>178.16</v>
      </c>
      <c r="D277" t="s">
        <v>68</v>
      </c>
      <c r="E277" s="3">
        <v>39.75</v>
      </c>
    </row>
    <row r="278" spans="1:5" x14ac:dyDescent="0.3">
      <c r="A278" s="5">
        <v>44621</v>
      </c>
      <c r="B278">
        <v>500001</v>
      </c>
      <c r="C278" s="3">
        <v>158.83000000000001</v>
      </c>
      <c r="D278" t="s">
        <v>68</v>
      </c>
      <c r="E278" s="3">
        <v>32.130000000000003</v>
      </c>
    </row>
    <row r="279" spans="1:5" x14ac:dyDescent="0.3">
      <c r="A279" s="5">
        <v>44621</v>
      </c>
      <c r="B279">
        <v>411001</v>
      </c>
      <c r="C279" s="3">
        <v>150.93</v>
      </c>
      <c r="D279" t="s">
        <v>68</v>
      </c>
      <c r="E279" s="3">
        <v>31.64</v>
      </c>
    </row>
    <row r="280" spans="1:5" x14ac:dyDescent="0.3">
      <c r="A280" s="5">
        <v>44621</v>
      </c>
      <c r="B280">
        <v>380001</v>
      </c>
      <c r="C280" s="3">
        <v>117.59</v>
      </c>
      <c r="D280" t="s">
        <v>68</v>
      </c>
      <c r="E280" s="3">
        <v>37.880000000000003</v>
      </c>
    </row>
    <row r="281" spans="1:5" x14ac:dyDescent="0.3">
      <c r="A281" s="5">
        <v>44621</v>
      </c>
      <c r="B281">
        <v>302001</v>
      </c>
      <c r="C281" s="3">
        <v>84.44</v>
      </c>
      <c r="D281" t="s">
        <v>68</v>
      </c>
      <c r="E281" s="3">
        <v>36.97</v>
      </c>
    </row>
    <row r="282" spans="1:5" x14ac:dyDescent="0.3">
      <c r="A282" s="5">
        <v>44621</v>
      </c>
      <c r="B282">
        <v>226001</v>
      </c>
      <c r="C282" s="3">
        <v>72.209999999999994</v>
      </c>
      <c r="D282" t="s">
        <v>68</v>
      </c>
      <c r="E282" s="3">
        <v>37.79</v>
      </c>
    </row>
    <row r="283" spans="1:5" x14ac:dyDescent="0.3">
      <c r="A283" s="5">
        <v>44621</v>
      </c>
      <c r="B283">
        <v>800008</v>
      </c>
      <c r="C283" s="3">
        <v>59.58</v>
      </c>
      <c r="D283" t="s">
        <v>68</v>
      </c>
      <c r="E283" s="3">
        <v>39.39</v>
      </c>
    </row>
    <row r="284" spans="1:5" x14ac:dyDescent="0.3">
      <c r="A284" s="5">
        <v>44621</v>
      </c>
      <c r="B284">
        <v>641001</v>
      </c>
      <c r="C284" s="3">
        <v>53.67</v>
      </c>
      <c r="D284" t="s">
        <v>68</v>
      </c>
      <c r="E284" s="3">
        <v>32.85</v>
      </c>
    </row>
    <row r="285" spans="1:5" x14ac:dyDescent="0.3">
      <c r="A285" s="5">
        <v>44621</v>
      </c>
      <c r="B285">
        <v>160017</v>
      </c>
      <c r="C285" s="3">
        <v>39.07</v>
      </c>
      <c r="D285" t="s">
        <v>68</v>
      </c>
      <c r="E285" s="3">
        <v>35.119999999999997</v>
      </c>
    </row>
    <row r="286" spans="1:5" x14ac:dyDescent="0.3">
      <c r="A286" s="5">
        <v>44621</v>
      </c>
      <c r="B286">
        <v>122001</v>
      </c>
      <c r="C286" s="3">
        <v>29.79</v>
      </c>
      <c r="D286" t="s">
        <v>68</v>
      </c>
      <c r="E286" s="3">
        <v>33.909999999999997</v>
      </c>
    </row>
    <row r="287" spans="1:5" x14ac:dyDescent="0.3">
      <c r="A287" s="5">
        <v>44621</v>
      </c>
      <c r="B287">
        <v>492001</v>
      </c>
      <c r="C287" s="3">
        <v>18.739999999999998</v>
      </c>
      <c r="D287" t="s">
        <v>68</v>
      </c>
      <c r="E287" s="3">
        <v>39.01</v>
      </c>
    </row>
    <row r="288" spans="1:5" x14ac:dyDescent="0.3">
      <c r="A288" s="5">
        <v>44652</v>
      </c>
      <c r="B288">
        <v>400001</v>
      </c>
      <c r="C288" s="3">
        <v>324.26</v>
      </c>
      <c r="D288" t="s">
        <v>68</v>
      </c>
      <c r="E288" s="3">
        <v>32.22</v>
      </c>
    </row>
    <row r="289" spans="1:5" x14ac:dyDescent="0.3">
      <c r="A289" s="5">
        <v>44652</v>
      </c>
      <c r="B289">
        <v>110001</v>
      </c>
      <c r="C289" s="3">
        <v>273.63</v>
      </c>
      <c r="D289" t="s">
        <v>68</v>
      </c>
      <c r="E289" s="3">
        <v>35.81</v>
      </c>
    </row>
    <row r="290" spans="1:5" x14ac:dyDescent="0.3">
      <c r="A290" s="5">
        <v>44652</v>
      </c>
      <c r="B290">
        <v>700001</v>
      </c>
      <c r="C290" s="3">
        <v>251.67</v>
      </c>
      <c r="D290" t="s">
        <v>68</v>
      </c>
      <c r="E290" s="3">
        <v>38.01</v>
      </c>
    </row>
    <row r="291" spans="1:5" x14ac:dyDescent="0.3">
      <c r="A291" s="5">
        <v>44652</v>
      </c>
      <c r="B291">
        <v>560001</v>
      </c>
      <c r="C291" s="3">
        <v>221.33</v>
      </c>
      <c r="D291" t="s">
        <v>68</v>
      </c>
      <c r="E291" s="3">
        <v>35.26</v>
      </c>
    </row>
    <row r="292" spans="1:5" x14ac:dyDescent="0.3">
      <c r="A292" s="5">
        <v>44652</v>
      </c>
      <c r="B292">
        <v>600001</v>
      </c>
      <c r="C292" s="3">
        <v>188.91</v>
      </c>
      <c r="D292" t="s">
        <v>68</v>
      </c>
      <c r="E292" s="3">
        <v>33.15</v>
      </c>
    </row>
    <row r="293" spans="1:5" x14ac:dyDescent="0.3">
      <c r="A293" s="5">
        <v>44652</v>
      </c>
      <c r="B293">
        <v>500001</v>
      </c>
      <c r="C293" s="3">
        <v>168.41</v>
      </c>
      <c r="D293" t="s">
        <v>68</v>
      </c>
      <c r="E293" s="3">
        <v>36.01</v>
      </c>
    </row>
    <row r="294" spans="1:5" x14ac:dyDescent="0.3">
      <c r="A294" s="5">
        <v>44652</v>
      </c>
      <c r="B294">
        <v>411001</v>
      </c>
      <c r="C294" s="3">
        <v>160.04</v>
      </c>
      <c r="D294" t="s">
        <v>68</v>
      </c>
      <c r="E294" s="3">
        <v>37.08</v>
      </c>
    </row>
    <row r="295" spans="1:5" x14ac:dyDescent="0.3">
      <c r="A295" s="5">
        <v>44652</v>
      </c>
      <c r="B295">
        <v>380001</v>
      </c>
      <c r="C295" s="3">
        <v>124.68</v>
      </c>
      <c r="D295" t="s">
        <v>68</v>
      </c>
      <c r="E295" s="3">
        <v>35.130000000000003</v>
      </c>
    </row>
    <row r="296" spans="1:5" x14ac:dyDescent="0.3">
      <c r="A296" s="5">
        <v>44652</v>
      </c>
      <c r="B296">
        <v>302001</v>
      </c>
      <c r="C296" s="3">
        <v>89.54</v>
      </c>
      <c r="D296" t="s">
        <v>68</v>
      </c>
      <c r="E296" s="3">
        <v>33.229999999999997</v>
      </c>
    </row>
    <row r="297" spans="1:5" x14ac:dyDescent="0.3">
      <c r="A297" s="5">
        <v>44652</v>
      </c>
      <c r="B297">
        <v>226001</v>
      </c>
      <c r="C297" s="3">
        <v>76.569999999999993</v>
      </c>
      <c r="D297" t="s">
        <v>68</v>
      </c>
      <c r="E297" s="3">
        <v>37.19</v>
      </c>
    </row>
    <row r="298" spans="1:5" x14ac:dyDescent="0.3">
      <c r="A298" s="5">
        <v>44652</v>
      </c>
      <c r="B298">
        <v>800008</v>
      </c>
      <c r="C298" s="3">
        <v>63.18</v>
      </c>
      <c r="D298" t="s">
        <v>68</v>
      </c>
      <c r="E298" s="3">
        <v>35.35</v>
      </c>
    </row>
    <row r="299" spans="1:5" x14ac:dyDescent="0.3">
      <c r="A299" s="5">
        <v>44652</v>
      </c>
      <c r="B299">
        <v>641001</v>
      </c>
      <c r="C299" s="3">
        <v>56.9</v>
      </c>
      <c r="D299" t="s">
        <v>68</v>
      </c>
      <c r="E299" s="3">
        <v>37.29</v>
      </c>
    </row>
    <row r="300" spans="1:5" x14ac:dyDescent="0.3">
      <c r="A300" s="5">
        <v>44652</v>
      </c>
      <c r="B300">
        <v>160017</v>
      </c>
      <c r="C300" s="3">
        <v>41.42</v>
      </c>
      <c r="D300" t="s">
        <v>68</v>
      </c>
      <c r="E300" s="3">
        <v>40.369999999999997</v>
      </c>
    </row>
    <row r="301" spans="1:5" x14ac:dyDescent="0.3">
      <c r="A301" s="5">
        <v>44652</v>
      </c>
      <c r="B301">
        <v>122001</v>
      </c>
      <c r="C301" s="3">
        <v>31.59</v>
      </c>
      <c r="D301" t="s">
        <v>68</v>
      </c>
      <c r="E301" s="3">
        <v>36.74</v>
      </c>
    </row>
    <row r="302" spans="1:5" x14ac:dyDescent="0.3">
      <c r="A302" s="5">
        <v>44652</v>
      </c>
      <c r="B302">
        <v>492001</v>
      </c>
      <c r="C302" s="3">
        <v>19.87</v>
      </c>
      <c r="D302" t="s">
        <v>68</v>
      </c>
      <c r="E302" s="3">
        <v>37.270000000000003</v>
      </c>
    </row>
    <row r="303" spans="1:5" x14ac:dyDescent="0.3">
      <c r="A303" s="5">
        <v>44713</v>
      </c>
      <c r="B303">
        <v>400001</v>
      </c>
      <c r="C303" s="3">
        <v>308</v>
      </c>
      <c r="D303" t="s">
        <v>68</v>
      </c>
      <c r="E303" s="3">
        <v>34.409999999999997</v>
      </c>
    </row>
    <row r="304" spans="1:5" x14ac:dyDescent="0.3">
      <c r="A304" s="5">
        <v>44713</v>
      </c>
      <c r="B304">
        <v>110001</v>
      </c>
      <c r="C304" s="3">
        <v>253.61</v>
      </c>
      <c r="D304" t="s">
        <v>68</v>
      </c>
      <c r="E304" s="3">
        <v>36.229999999999997</v>
      </c>
    </row>
    <row r="305" spans="1:5" x14ac:dyDescent="0.3">
      <c r="A305" s="5">
        <v>44713</v>
      </c>
      <c r="B305">
        <v>700001</v>
      </c>
      <c r="C305" s="3">
        <v>235.88</v>
      </c>
      <c r="D305" t="s">
        <v>68</v>
      </c>
      <c r="E305" s="3">
        <v>38.549999999999997</v>
      </c>
    </row>
    <row r="306" spans="1:5" x14ac:dyDescent="0.3">
      <c r="A306" s="5">
        <v>44713</v>
      </c>
      <c r="B306">
        <v>560001</v>
      </c>
      <c r="C306" s="3">
        <v>211.24</v>
      </c>
      <c r="D306" t="s">
        <v>68</v>
      </c>
      <c r="E306" s="3">
        <v>33.479999999999997</v>
      </c>
    </row>
    <row r="307" spans="1:5" x14ac:dyDescent="0.3">
      <c r="A307" s="5">
        <v>44713</v>
      </c>
      <c r="B307">
        <v>600001</v>
      </c>
      <c r="C307" s="3">
        <v>174.99</v>
      </c>
      <c r="D307" t="s">
        <v>68</v>
      </c>
      <c r="E307" s="3">
        <v>36.33</v>
      </c>
    </row>
    <row r="308" spans="1:5" x14ac:dyDescent="0.3">
      <c r="A308" s="5">
        <v>44713</v>
      </c>
      <c r="B308">
        <v>500001</v>
      </c>
      <c r="C308" s="3">
        <v>157.63999999999999</v>
      </c>
      <c r="D308" t="s">
        <v>68</v>
      </c>
      <c r="E308" s="3">
        <v>34.549999999999997</v>
      </c>
    </row>
    <row r="309" spans="1:5" x14ac:dyDescent="0.3">
      <c r="A309" s="5">
        <v>44713</v>
      </c>
      <c r="B309">
        <v>411001</v>
      </c>
      <c r="C309" s="3">
        <v>152.13</v>
      </c>
      <c r="D309" t="s">
        <v>68</v>
      </c>
      <c r="E309" s="3">
        <v>31.69</v>
      </c>
    </row>
    <row r="310" spans="1:5" x14ac:dyDescent="0.3">
      <c r="A310" s="5">
        <v>44713</v>
      </c>
      <c r="B310">
        <v>380001</v>
      </c>
      <c r="C310" s="3">
        <v>115.47</v>
      </c>
      <c r="D310" t="s">
        <v>68</v>
      </c>
      <c r="E310" s="3">
        <v>32.479999999999997</v>
      </c>
    </row>
    <row r="311" spans="1:5" x14ac:dyDescent="0.3">
      <c r="A311" s="5">
        <v>44713</v>
      </c>
      <c r="B311">
        <v>302001</v>
      </c>
      <c r="C311" s="3">
        <v>85.72</v>
      </c>
      <c r="D311" t="s">
        <v>68</v>
      </c>
      <c r="E311" s="3">
        <v>35.619999999999997</v>
      </c>
    </row>
    <row r="312" spans="1:5" x14ac:dyDescent="0.3">
      <c r="A312" s="5">
        <v>44713</v>
      </c>
      <c r="B312">
        <v>226001</v>
      </c>
      <c r="C312" s="3">
        <v>73.7</v>
      </c>
      <c r="D312" t="s">
        <v>68</v>
      </c>
      <c r="E312" s="3">
        <v>31.61</v>
      </c>
    </row>
    <row r="313" spans="1:5" x14ac:dyDescent="0.3">
      <c r="A313" s="5">
        <v>44713</v>
      </c>
      <c r="B313">
        <v>800008</v>
      </c>
      <c r="C313" s="3">
        <v>60.5</v>
      </c>
      <c r="D313" t="s">
        <v>68</v>
      </c>
      <c r="E313" s="3">
        <v>34.75</v>
      </c>
    </row>
    <row r="314" spans="1:5" x14ac:dyDescent="0.3">
      <c r="A314" s="5">
        <v>44713</v>
      </c>
      <c r="B314">
        <v>641001</v>
      </c>
      <c r="C314" s="3">
        <v>53.6</v>
      </c>
      <c r="D314" t="s">
        <v>68</v>
      </c>
      <c r="E314" s="3">
        <v>37.01</v>
      </c>
    </row>
    <row r="315" spans="1:5" x14ac:dyDescent="0.3">
      <c r="A315" s="5">
        <v>44713</v>
      </c>
      <c r="B315">
        <v>160017</v>
      </c>
      <c r="C315" s="3">
        <v>39.020000000000003</v>
      </c>
      <c r="D315" t="s">
        <v>68</v>
      </c>
      <c r="E315" s="3">
        <v>32.86</v>
      </c>
    </row>
    <row r="316" spans="1:5" x14ac:dyDescent="0.3">
      <c r="A316" s="5">
        <v>44713</v>
      </c>
      <c r="B316">
        <v>122001</v>
      </c>
      <c r="C316" s="3">
        <v>30.35</v>
      </c>
      <c r="D316" t="s">
        <v>68</v>
      </c>
      <c r="E316" s="3">
        <v>35.74</v>
      </c>
    </row>
    <row r="317" spans="1:5" x14ac:dyDescent="0.3">
      <c r="A317" s="5">
        <v>44713</v>
      </c>
      <c r="B317">
        <v>492001</v>
      </c>
      <c r="C317" s="3">
        <v>18.920000000000002</v>
      </c>
      <c r="D317" t="s">
        <v>68</v>
      </c>
      <c r="E317">
        <v>37</v>
      </c>
    </row>
    <row r="318" spans="1:5" x14ac:dyDescent="0.3">
      <c r="A318" s="5">
        <v>44743</v>
      </c>
      <c r="B318">
        <v>400001</v>
      </c>
      <c r="C318" s="3">
        <v>348.85</v>
      </c>
      <c r="D318" t="s">
        <v>68</v>
      </c>
      <c r="E318" s="3">
        <v>37.49</v>
      </c>
    </row>
    <row r="319" spans="1:5" x14ac:dyDescent="0.3">
      <c r="A319" s="5">
        <v>44743</v>
      </c>
      <c r="B319">
        <v>110001</v>
      </c>
      <c r="C319" s="3">
        <v>287.25</v>
      </c>
      <c r="D319" t="s">
        <v>68</v>
      </c>
      <c r="E319" s="3">
        <v>34.72</v>
      </c>
    </row>
    <row r="320" spans="1:5" x14ac:dyDescent="0.3">
      <c r="A320" s="5">
        <v>44743</v>
      </c>
      <c r="B320">
        <v>700001</v>
      </c>
      <c r="C320" s="3">
        <v>267.16000000000003</v>
      </c>
      <c r="D320" t="s">
        <v>68</v>
      </c>
      <c r="E320" s="3">
        <v>36.53</v>
      </c>
    </row>
    <row r="321" spans="1:5" x14ac:dyDescent="0.3">
      <c r="A321" s="5">
        <v>44743</v>
      </c>
      <c r="B321">
        <v>560001</v>
      </c>
      <c r="C321" s="3">
        <v>239.26</v>
      </c>
      <c r="D321" t="s">
        <v>68</v>
      </c>
      <c r="E321" s="3">
        <v>32.700000000000003</v>
      </c>
    </row>
    <row r="322" spans="1:5" x14ac:dyDescent="0.3">
      <c r="A322" s="5">
        <v>44743</v>
      </c>
      <c r="B322">
        <v>600001</v>
      </c>
      <c r="C322" s="3">
        <v>198.2</v>
      </c>
      <c r="D322" t="s">
        <v>68</v>
      </c>
      <c r="E322" s="3">
        <v>32.68</v>
      </c>
    </row>
    <row r="323" spans="1:5" x14ac:dyDescent="0.3">
      <c r="A323" s="5">
        <v>44743</v>
      </c>
      <c r="B323">
        <v>500001</v>
      </c>
      <c r="C323" s="3">
        <v>178.56</v>
      </c>
      <c r="D323" t="s">
        <v>68</v>
      </c>
      <c r="E323" s="3">
        <v>39.39</v>
      </c>
    </row>
    <row r="324" spans="1:5" x14ac:dyDescent="0.3">
      <c r="A324" s="5">
        <v>44743</v>
      </c>
      <c r="B324">
        <v>411001</v>
      </c>
      <c r="C324" s="3">
        <v>172.31</v>
      </c>
      <c r="D324" t="s">
        <v>68</v>
      </c>
      <c r="E324" s="3">
        <v>34.49</v>
      </c>
    </row>
    <row r="325" spans="1:5" x14ac:dyDescent="0.3">
      <c r="A325" s="5">
        <v>44743</v>
      </c>
      <c r="B325">
        <v>380001</v>
      </c>
      <c r="C325" s="3">
        <v>130.79</v>
      </c>
      <c r="D325" t="s">
        <v>68</v>
      </c>
      <c r="E325" s="3">
        <v>40.6</v>
      </c>
    </row>
    <row r="326" spans="1:5" x14ac:dyDescent="0.3">
      <c r="A326" s="5">
        <v>44743</v>
      </c>
      <c r="B326">
        <v>302001</v>
      </c>
      <c r="C326" s="3">
        <v>97.09</v>
      </c>
      <c r="D326" t="s">
        <v>68</v>
      </c>
      <c r="E326" s="3">
        <v>34.130000000000003</v>
      </c>
    </row>
    <row r="327" spans="1:5" x14ac:dyDescent="0.3">
      <c r="A327" s="5">
        <v>44743</v>
      </c>
      <c r="B327">
        <v>226001</v>
      </c>
      <c r="C327" s="3">
        <v>83.47</v>
      </c>
      <c r="D327" t="s">
        <v>68</v>
      </c>
      <c r="E327" s="3">
        <v>37.450000000000003</v>
      </c>
    </row>
    <row r="328" spans="1:5" x14ac:dyDescent="0.3">
      <c r="A328" s="5">
        <v>44743</v>
      </c>
      <c r="B328">
        <v>800008</v>
      </c>
      <c r="C328" s="3">
        <v>68.52</v>
      </c>
      <c r="D328" t="s">
        <v>68</v>
      </c>
      <c r="E328" s="3">
        <v>32.159999999999997</v>
      </c>
    </row>
    <row r="329" spans="1:5" x14ac:dyDescent="0.3">
      <c r="A329" s="5">
        <v>44743</v>
      </c>
      <c r="B329">
        <v>641001</v>
      </c>
      <c r="C329" s="3">
        <v>60.71</v>
      </c>
      <c r="D329" t="s">
        <v>68</v>
      </c>
      <c r="E329" s="3">
        <v>33.83</v>
      </c>
    </row>
    <row r="330" spans="1:5" x14ac:dyDescent="0.3">
      <c r="A330" s="5">
        <v>44743</v>
      </c>
      <c r="B330">
        <v>160017</v>
      </c>
      <c r="C330" s="3">
        <v>44.19</v>
      </c>
      <c r="D330" t="s">
        <v>68</v>
      </c>
      <c r="E330" s="3">
        <v>35.9</v>
      </c>
    </row>
    <row r="331" spans="1:5" x14ac:dyDescent="0.3">
      <c r="A331" s="5">
        <v>44743</v>
      </c>
      <c r="B331">
        <v>122001</v>
      </c>
      <c r="C331" s="3">
        <v>34.369999999999997</v>
      </c>
      <c r="D331" t="s">
        <v>68</v>
      </c>
      <c r="E331" s="3">
        <v>34.54</v>
      </c>
    </row>
    <row r="332" spans="1:5" x14ac:dyDescent="0.3">
      <c r="A332" s="5">
        <v>44743</v>
      </c>
      <c r="B332">
        <v>492001</v>
      </c>
      <c r="C332" s="3">
        <v>21.43</v>
      </c>
      <c r="D332" t="s">
        <v>68</v>
      </c>
      <c r="E332" s="3">
        <v>36.04</v>
      </c>
    </row>
    <row r="333" spans="1:5" x14ac:dyDescent="0.3">
      <c r="A333" s="5">
        <v>44774</v>
      </c>
      <c r="B333">
        <v>400001</v>
      </c>
      <c r="C333" s="3">
        <v>333.45</v>
      </c>
      <c r="D333" t="s">
        <v>68</v>
      </c>
      <c r="E333" s="3">
        <v>30.69</v>
      </c>
    </row>
    <row r="334" spans="1:5" x14ac:dyDescent="0.3">
      <c r="A334" s="5">
        <v>44774</v>
      </c>
      <c r="B334">
        <v>110001</v>
      </c>
      <c r="C334" s="3">
        <v>274.57</v>
      </c>
      <c r="D334" t="s">
        <v>68</v>
      </c>
      <c r="E334" s="3">
        <v>33.630000000000003</v>
      </c>
    </row>
    <row r="335" spans="1:5" x14ac:dyDescent="0.3">
      <c r="A335" s="5">
        <v>44774</v>
      </c>
      <c r="B335">
        <v>700001</v>
      </c>
      <c r="C335" s="3">
        <v>255.37</v>
      </c>
      <c r="D335" t="s">
        <v>68</v>
      </c>
      <c r="E335" s="3">
        <v>36.64</v>
      </c>
    </row>
    <row r="336" spans="1:5" x14ac:dyDescent="0.3">
      <c r="A336" s="5">
        <v>44774</v>
      </c>
      <c r="B336">
        <v>560001</v>
      </c>
      <c r="C336" s="3">
        <v>228.7</v>
      </c>
      <c r="D336" t="s">
        <v>68</v>
      </c>
      <c r="E336" s="3">
        <v>34.200000000000003</v>
      </c>
    </row>
    <row r="337" spans="1:5" x14ac:dyDescent="0.3">
      <c r="A337" s="5">
        <v>44774</v>
      </c>
      <c r="B337">
        <v>600001</v>
      </c>
      <c r="C337" s="3">
        <v>189.45</v>
      </c>
      <c r="D337" t="s">
        <v>68</v>
      </c>
      <c r="E337" s="3">
        <v>40.299999999999997</v>
      </c>
    </row>
    <row r="338" spans="1:5" x14ac:dyDescent="0.3">
      <c r="A338" s="5">
        <v>44774</v>
      </c>
      <c r="B338">
        <v>500001</v>
      </c>
      <c r="C338" s="3">
        <v>170.67</v>
      </c>
      <c r="D338" t="s">
        <v>68</v>
      </c>
      <c r="E338" s="3">
        <v>32.520000000000003</v>
      </c>
    </row>
    <row r="339" spans="1:5" x14ac:dyDescent="0.3">
      <c r="A339" s="5">
        <v>44774</v>
      </c>
      <c r="B339">
        <v>411001</v>
      </c>
      <c r="C339" s="3">
        <v>164.7</v>
      </c>
      <c r="D339" t="s">
        <v>68</v>
      </c>
      <c r="E339" s="3">
        <v>32.119999999999997</v>
      </c>
    </row>
    <row r="340" spans="1:5" x14ac:dyDescent="0.3">
      <c r="A340" s="5">
        <v>44774</v>
      </c>
      <c r="B340">
        <v>380001</v>
      </c>
      <c r="C340" s="3">
        <v>125.02</v>
      </c>
      <c r="D340" t="s">
        <v>68</v>
      </c>
      <c r="E340" s="3">
        <v>38.5</v>
      </c>
    </row>
    <row r="341" spans="1:5" x14ac:dyDescent="0.3">
      <c r="A341" s="5">
        <v>44774</v>
      </c>
      <c r="B341">
        <v>302001</v>
      </c>
      <c r="C341" s="3">
        <v>92.8</v>
      </c>
      <c r="D341" t="s">
        <v>68</v>
      </c>
      <c r="E341" s="3">
        <v>37.51</v>
      </c>
    </row>
    <row r="342" spans="1:5" x14ac:dyDescent="0.3">
      <c r="A342" s="5">
        <v>44774</v>
      </c>
      <c r="B342">
        <v>226001</v>
      </c>
      <c r="C342" s="3">
        <v>79.790000000000006</v>
      </c>
      <c r="D342" t="s">
        <v>68</v>
      </c>
      <c r="E342" s="3">
        <v>38.28</v>
      </c>
    </row>
    <row r="343" spans="1:5" x14ac:dyDescent="0.3">
      <c r="A343" s="5">
        <v>44774</v>
      </c>
      <c r="B343">
        <v>800008</v>
      </c>
      <c r="C343" s="3">
        <v>65.5</v>
      </c>
      <c r="D343" t="s">
        <v>68</v>
      </c>
      <c r="E343" s="3">
        <v>39.85</v>
      </c>
    </row>
    <row r="344" spans="1:5" x14ac:dyDescent="0.3">
      <c r="A344" s="5">
        <v>44774</v>
      </c>
      <c r="B344">
        <v>641001</v>
      </c>
      <c r="C344" s="3">
        <v>58.03</v>
      </c>
      <c r="D344" t="s">
        <v>68</v>
      </c>
      <c r="E344" s="3">
        <v>33.520000000000003</v>
      </c>
    </row>
    <row r="345" spans="1:5" x14ac:dyDescent="0.3">
      <c r="A345" s="5">
        <v>44774</v>
      </c>
      <c r="B345">
        <v>160017</v>
      </c>
      <c r="C345" s="3">
        <v>42.24</v>
      </c>
      <c r="D345" t="s">
        <v>68</v>
      </c>
      <c r="E345" s="3">
        <v>35.590000000000003</v>
      </c>
    </row>
    <row r="346" spans="1:5" x14ac:dyDescent="0.3">
      <c r="A346" s="5">
        <v>44774</v>
      </c>
      <c r="B346">
        <v>122001</v>
      </c>
      <c r="C346" s="3">
        <v>32.85</v>
      </c>
      <c r="D346" t="s">
        <v>68</v>
      </c>
      <c r="E346" s="3">
        <v>34.36</v>
      </c>
    </row>
    <row r="347" spans="1:5" x14ac:dyDescent="0.3">
      <c r="A347" s="5">
        <v>44774</v>
      </c>
      <c r="B347">
        <v>492001</v>
      </c>
      <c r="C347" s="3">
        <v>20.48</v>
      </c>
      <c r="D347" t="s">
        <v>68</v>
      </c>
      <c r="E347" s="3">
        <v>39.46</v>
      </c>
    </row>
    <row r="348" spans="1:5" x14ac:dyDescent="0.3">
      <c r="A348" s="5">
        <v>44805</v>
      </c>
      <c r="B348">
        <v>400001</v>
      </c>
      <c r="C348" s="3">
        <v>349.97</v>
      </c>
      <c r="D348" t="s">
        <v>68</v>
      </c>
      <c r="E348" s="3">
        <v>32.86</v>
      </c>
    </row>
    <row r="349" spans="1:5" x14ac:dyDescent="0.3">
      <c r="A349" s="5">
        <v>44805</v>
      </c>
      <c r="B349">
        <v>110001</v>
      </c>
      <c r="C349" s="3">
        <v>288.17</v>
      </c>
      <c r="D349" t="s">
        <v>68</v>
      </c>
      <c r="E349" s="3">
        <v>36.53</v>
      </c>
    </row>
    <row r="350" spans="1:5" x14ac:dyDescent="0.3">
      <c r="A350" s="5">
        <v>44805</v>
      </c>
      <c r="B350">
        <v>700001</v>
      </c>
      <c r="C350" s="3">
        <v>268.02</v>
      </c>
      <c r="D350" t="s">
        <v>68</v>
      </c>
      <c r="E350" s="3">
        <v>38.729999999999997</v>
      </c>
    </row>
    <row r="351" spans="1:5" x14ac:dyDescent="0.3">
      <c r="A351" s="5">
        <v>44805</v>
      </c>
      <c r="B351">
        <v>560001</v>
      </c>
      <c r="C351" s="3">
        <v>240.03</v>
      </c>
      <c r="D351" t="s">
        <v>68</v>
      </c>
      <c r="E351" s="3">
        <v>35.93</v>
      </c>
    </row>
    <row r="352" spans="1:5" x14ac:dyDescent="0.3">
      <c r="A352" s="5">
        <v>44805</v>
      </c>
      <c r="B352">
        <v>600001</v>
      </c>
      <c r="C352" s="3">
        <v>198.83</v>
      </c>
      <c r="D352" t="s">
        <v>68</v>
      </c>
      <c r="E352" s="3">
        <v>33.770000000000003</v>
      </c>
    </row>
    <row r="353" spans="1:5" x14ac:dyDescent="0.3">
      <c r="A353" s="5">
        <v>44805</v>
      </c>
      <c r="B353">
        <v>500001</v>
      </c>
      <c r="C353" s="3">
        <v>179.13</v>
      </c>
      <c r="D353" t="s">
        <v>68</v>
      </c>
      <c r="E353" s="3">
        <v>36.590000000000003</v>
      </c>
    </row>
    <row r="354" spans="1:5" x14ac:dyDescent="0.3">
      <c r="A354" s="5">
        <v>44805</v>
      </c>
      <c r="B354">
        <v>411001</v>
      </c>
      <c r="C354" s="3">
        <v>172.86</v>
      </c>
      <c r="D354" t="s">
        <v>68</v>
      </c>
      <c r="E354" s="3">
        <v>38.229999999999997</v>
      </c>
    </row>
    <row r="355" spans="1:5" x14ac:dyDescent="0.3">
      <c r="A355" s="5">
        <v>44805</v>
      </c>
      <c r="B355">
        <v>380001</v>
      </c>
      <c r="C355" s="3">
        <v>131.21</v>
      </c>
      <c r="D355" t="s">
        <v>68</v>
      </c>
      <c r="E355" s="3">
        <v>35.840000000000003</v>
      </c>
    </row>
    <row r="356" spans="1:5" x14ac:dyDescent="0.3">
      <c r="A356" s="5">
        <v>44805</v>
      </c>
      <c r="B356">
        <v>302001</v>
      </c>
      <c r="C356" s="3">
        <v>97.4</v>
      </c>
      <c r="D356" t="s">
        <v>68</v>
      </c>
      <c r="E356" s="3">
        <v>33.85</v>
      </c>
    </row>
    <row r="357" spans="1:5" x14ac:dyDescent="0.3">
      <c r="A357" s="5">
        <v>44805</v>
      </c>
      <c r="B357">
        <v>226001</v>
      </c>
      <c r="C357" s="3">
        <v>83.74</v>
      </c>
      <c r="D357" t="s">
        <v>68</v>
      </c>
      <c r="E357" s="3">
        <v>37.85</v>
      </c>
    </row>
    <row r="358" spans="1:5" x14ac:dyDescent="0.3">
      <c r="A358" s="5">
        <v>44805</v>
      </c>
      <c r="B358">
        <v>800008</v>
      </c>
      <c r="C358" s="3">
        <v>68.739999999999995</v>
      </c>
      <c r="D358" t="s">
        <v>68</v>
      </c>
      <c r="E358" s="3">
        <v>35.979999999999997</v>
      </c>
    </row>
    <row r="359" spans="1:5" x14ac:dyDescent="0.3">
      <c r="A359" s="5">
        <v>44805</v>
      </c>
      <c r="B359">
        <v>641001</v>
      </c>
      <c r="C359" s="3">
        <v>60.9</v>
      </c>
      <c r="D359" t="s">
        <v>68</v>
      </c>
      <c r="E359" s="3">
        <v>37.880000000000003</v>
      </c>
    </row>
    <row r="360" spans="1:5" x14ac:dyDescent="0.3">
      <c r="A360" s="5">
        <v>44805</v>
      </c>
      <c r="B360">
        <v>160017</v>
      </c>
      <c r="C360" s="3">
        <v>44.33</v>
      </c>
      <c r="D360" t="s">
        <v>68</v>
      </c>
      <c r="E360" s="3">
        <v>41.46</v>
      </c>
    </row>
    <row r="361" spans="1:5" x14ac:dyDescent="0.3">
      <c r="A361" s="5">
        <v>44805</v>
      </c>
      <c r="B361">
        <v>122001</v>
      </c>
      <c r="C361" s="3">
        <v>34.479999999999997</v>
      </c>
      <c r="D361" t="s">
        <v>68</v>
      </c>
      <c r="E361" s="3">
        <v>37.46</v>
      </c>
    </row>
    <row r="362" spans="1:5" x14ac:dyDescent="0.3">
      <c r="A362" s="5">
        <v>44805</v>
      </c>
      <c r="B362">
        <v>492001</v>
      </c>
      <c r="C362" s="3">
        <v>45433</v>
      </c>
      <c r="D362" t="s">
        <v>68</v>
      </c>
      <c r="E362" s="3">
        <v>37.92</v>
      </c>
    </row>
    <row r="363" spans="1:5" x14ac:dyDescent="0.3">
      <c r="A363" s="5">
        <v>44562</v>
      </c>
      <c r="B363">
        <v>400001</v>
      </c>
      <c r="C363" s="3">
        <v>286.29000000000002</v>
      </c>
      <c r="D363" t="s">
        <v>69</v>
      </c>
      <c r="E363" s="3">
        <v>11.87</v>
      </c>
    </row>
    <row r="364" spans="1:5" x14ac:dyDescent="0.3">
      <c r="A364" s="5">
        <v>44562</v>
      </c>
      <c r="B364">
        <v>110001</v>
      </c>
      <c r="C364" s="3">
        <v>241.59</v>
      </c>
      <c r="D364" t="s">
        <v>69</v>
      </c>
      <c r="E364" s="3">
        <v>10.64</v>
      </c>
    </row>
    <row r="365" spans="1:5" x14ac:dyDescent="0.3">
      <c r="A365" s="5">
        <v>44562</v>
      </c>
      <c r="B365">
        <v>700001</v>
      </c>
      <c r="C365" s="3">
        <v>222.19</v>
      </c>
      <c r="D365" t="s">
        <v>69</v>
      </c>
      <c r="E365" s="3">
        <v>9.5299999999999994</v>
      </c>
    </row>
    <row r="366" spans="1:5" x14ac:dyDescent="0.3">
      <c r="A366" s="5">
        <v>44562</v>
      </c>
      <c r="B366">
        <v>560001</v>
      </c>
      <c r="C366" s="3">
        <v>195.41</v>
      </c>
      <c r="D366" t="s">
        <v>69</v>
      </c>
      <c r="E366" s="3">
        <v>8.42</v>
      </c>
    </row>
    <row r="367" spans="1:5" x14ac:dyDescent="0.3">
      <c r="A367" s="5">
        <v>44562</v>
      </c>
      <c r="B367">
        <v>600001</v>
      </c>
      <c r="C367" s="3">
        <v>166.78</v>
      </c>
      <c r="D367" t="s">
        <v>69</v>
      </c>
      <c r="E367" s="3">
        <v>7.17</v>
      </c>
    </row>
    <row r="368" spans="1:5" x14ac:dyDescent="0.3">
      <c r="A368" s="5">
        <v>44562</v>
      </c>
      <c r="B368">
        <v>500001</v>
      </c>
      <c r="C368" s="3">
        <v>148.68</v>
      </c>
      <c r="D368" t="s">
        <v>69</v>
      </c>
      <c r="E368" s="3">
        <v>8.67</v>
      </c>
    </row>
    <row r="369" spans="1:5" x14ac:dyDescent="0.3">
      <c r="A369" s="5">
        <v>44562</v>
      </c>
      <c r="B369">
        <v>411001</v>
      </c>
      <c r="C369" s="3">
        <v>141.30000000000001</v>
      </c>
      <c r="D369" t="s">
        <v>69</v>
      </c>
      <c r="E369" s="3">
        <v>8.76</v>
      </c>
    </row>
    <row r="370" spans="1:5" x14ac:dyDescent="0.3">
      <c r="A370" s="5">
        <v>44562</v>
      </c>
      <c r="B370">
        <v>380001</v>
      </c>
      <c r="C370" s="3">
        <v>110.08</v>
      </c>
      <c r="D370" t="s">
        <v>69</v>
      </c>
      <c r="E370" s="3">
        <v>11.88</v>
      </c>
    </row>
    <row r="371" spans="1:5" x14ac:dyDescent="0.3">
      <c r="A371" s="5">
        <v>44562</v>
      </c>
      <c r="B371">
        <v>302001</v>
      </c>
      <c r="C371" s="3">
        <v>79.05</v>
      </c>
      <c r="D371" t="s">
        <v>69</v>
      </c>
      <c r="E371" s="3">
        <v>12.19</v>
      </c>
    </row>
    <row r="372" spans="1:5" x14ac:dyDescent="0.3">
      <c r="A372" s="5">
        <v>44562</v>
      </c>
      <c r="B372">
        <v>226001</v>
      </c>
      <c r="C372" s="3">
        <v>67.599999999999994</v>
      </c>
      <c r="D372" t="s">
        <v>69</v>
      </c>
      <c r="E372" s="3">
        <v>13.12</v>
      </c>
    </row>
    <row r="373" spans="1:5" x14ac:dyDescent="0.3">
      <c r="A373" s="5">
        <v>44562</v>
      </c>
      <c r="B373">
        <v>800008</v>
      </c>
      <c r="C373" s="3">
        <v>55.78</v>
      </c>
      <c r="D373" t="s">
        <v>69</v>
      </c>
      <c r="E373" s="3">
        <v>12.14</v>
      </c>
    </row>
    <row r="374" spans="1:5" x14ac:dyDescent="0.3">
      <c r="A374" s="5">
        <v>44562</v>
      </c>
      <c r="B374">
        <v>641001</v>
      </c>
      <c r="C374" s="3">
        <v>50.24</v>
      </c>
      <c r="D374" t="s">
        <v>69</v>
      </c>
      <c r="E374" s="3">
        <v>8.24</v>
      </c>
    </row>
    <row r="375" spans="1:5" x14ac:dyDescent="0.3">
      <c r="A375" s="5">
        <v>44562</v>
      </c>
      <c r="B375">
        <v>160017</v>
      </c>
      <c r="C375" s="3">
        <v>36.57</v>
      </c>
      <c r="D375" t="s">
        <v>69</v>
      </c>
      <c r="E375" s="3">
        <v>8.3699999999999992</v>
      </c>
    </row>
    <row r="376" spans="1:5" x14ac:dyDescent="0.3">
      <c r="A376" s="5">
        <v>44562</v>
      </c>
      <c r="B376">
        <v>122001</v>
      </c>
      <c r="C376" s="3">
        <v>27.89</v>
      </c>
      <c r="D376" t="s">
        <v>69</v>
      </c>
      <c r="E376" s="3">
        <v>10.220000000000001</v>
      </c>
    </row>
    <row r="377" spans="1:5" x14ac:dyDescent="0.3">
      <c r="A377" s="5">
        <v>44562</v>
      </c>
      <c r="B377">
        <v>492001</v>
      </c>
      <c r="C377" s="3">
        <v>17.55</v>
      </c>
      <c r="D377" t="s">
        <v>69</v>
      </c>
      <c r="E377" s="3">
        <v>12.36</v>
      </c>
    </row>
    <row r="378" spans="1:5" x14ac:dyDescent="0.3">
      <c r="A378" s="5">
        <v>44593</v>
      </c>
      <c r="B378">
        <v>400001</v>
      </c>
      <c r="C378" s="3">
        <v>328.6</v>
      </c>
      <c r="D378" t="s">
        <v>69</v>
      </c>
      <c r="E378" s="3">
        <v>11.47</v>
      </c>
    </row>
    <row r="379" spans="1:5" x14ac:dyDescent="0.3">
      <c r="A379" s="5">
        <v>44593</v>
      </c>
      <c r="B379">
        <v>110001</v>
      </c>
      <c r="C379" s="3">
        <v>277.3</v>
      </c>
      <c r="D379" t="s">
        <v>69</v>
      </c>
      <c r="E379" s="3">
        <v>8.9</v>
      </c>
    </row>
    <row r="380" spans="1:5" x14ac:dyDescent="0.3">
      <c r="A380" s="5">
        <v>44593</v>
      </c>
      <c r="B380">
        <v>700001</v>
      </c>
      <c r="C380" s="3">
        <v>255.04</v>
      </c>
      <c r="D380" t="s">
        <v>69</v>
      </c>
      <c r="E380" s="3">
        <v>9.77</v>
      </c>
    </row>
    <row r="381" spans="1:5" x14ac:dyDescent="0.3">
      <c r="A381" s="5">
        <v>44593</v>
      </c>
      <c r="B381">
        <v>560001</v>
      </c>
      <c r="C381" s="3">
        <v>224.3</v>
      </c>
      <c r="D381" t="s">
        <v>69</v>
      </c>
      <c r="E381" s="3">
        <v>9.27</v>
      </c>
    </row>
    <row r="382" spans="1:5" x14ac:dyDescent="0.3">
      <c r="A382" s="5">
        <v>44593</v>
      </c>
      <c r="B382">
        <v>600001</v>
      </c>
      <c r="C382" s="3">
        <v>191.44</v>
      </c>
      <c r="D382" t="s">
        <v>69</v>
      </c>
      <c r="E382" s="3">
        <v>9.4</v>
      </c>
    </row>
    <row r="383" spans="1:5" x14ac:dyDescent="0.3">
      <c r="A383" s="5">
        <v>44593</v>
      </c>
      <c r="B383">
        <v>500001</v>
      </c>
      <c r="C383" s="3">
        <v>170.66</v>
      </c>
      <c r="D383" t="s">
        <v>69</v>
      </c>
      <c r="E383" s="3">
        <v>11.52</v>
      </c>
    </row>
    <row r="384" spans="1:5" x14ac:dyDescent="0.3">
      <c r="A384" s="5">
        <v>44593</v>
      </c>
      <c r="B384">
        <v>411001</v>
      </c>
      <c r="C384" s="3">
        <v>162.18</v>
      </c>
      <c r="D384" t="s">
        <v>69</v>
      </c>
      <c r="E384" s="3">
        <v>8.39</v>
      </c>
    </row>
    <row r="385" spans="1:5" x14ac:dyDescent="0.3">
      <c r="A385" s="5">
        <v>44593</v>
      </c>
      <c r="B385">
        <v>380001</v>
      </c>
      <c r="C385" s="3">
        <v>126.35</v>
      </c>
      <c r="D385" t="s">
        <v>69</v>
      </c>
      <c r="E385" s="3">
        <v>8.48</v>
      </c>
    </row>
    <row r="386" spans="1:5" x14ac:dyDescent="0.3">
      <c r="A386" s="5">
        <v>44593</v>
      </c>
      <c r="B386">
        <v>302001</v>
      </c>
      <c r="C386" s="3">
        <v>90.74</v>
      </c>
      <c r="D386" t="s">
        <v>69</v>
      </c>
      <c r="E386" s="3">
        <v>11.18</v>
      </c>
    </row>
    <row r="387" spans="1:5" x14ac:dyDescent="0.3">
      <c r="A387" s="5">
        <v>44593</v>
      </c>
      <c r="B387">
        <v>226001</v>
      </c>
      <c r="C387" s="3">
        <v>77.59</v>
      </c>
      <c r="D387" t="s">
        <v>69</v>
      </c>
      <c r="E387" s="3">
        <v>8.94</v>
      </c>
    </row>
    <row r="388" spans="1:5" x14ac:dyDescent="0.3">
      <c r="A388" s="5">
        <v>44593</v>
      </c>
      <c r="B388">
        <v>800008</v>
      </c>
      <c r="C388" s="3">
        <v>64.02</v>
      </c>
      <c r="D388" t="s">
        <v>69</v>
      </c>
      <c r="E388" s="3">
        <v>10.87</v>
      </c>
    </row>
    <row r="389" spans="1:5" x14ac:dyDescent="0.3">
      <c r="A389" s="5">
        <v>44593</v>
      </c>
      <c r="B389">
        <v>641001</v>
      </c>
      <c r="C389" s="3">
        <v>57.66</v>
      </c>
      <c r="D389" t="s">
        <v>69</v>
      </c>
      <c r="E389" s="3">
        <v>9.68</v>
      </c>
    </row>
    <row r="390" spans="1:5" x14ac:dyDescent="0.3">
      <c r="A390" s="5">
        <v>44593</v>
      </c>
      <c r="B390">
        <v>160017</v>
      </c>
      <c r="C390" s="3">
        <v>41.98</v>
      </c>
      <c r="D390" t="s">
        <v>69</v>
      </c>
      <c r="E390" s="3">
        <v>11.25</v>
      </c>
    </row>
    <row r="391" spans="1:5" x14ac:dyDescent="0.3">
      <c r="A391" s="5">
        <v>44593</v>
      </c>
      <c r="B391">
        <v>122001</v>
      </c>
      <c r="C391" s="3">
        <v>32.01</v>
      </c>
      <c r="D391" t="s">
        <v>69</v>
      </c>
      <c r="E391" s="3">
        <v>8.69</v>
      </c>
    </row>
    <row r="392" spans="1:5" x14ac:dyDescent="0.3">
      <c r="A392" s="5">
        <v>44593</v>
      </c>
      <c r="B392">
        <v>492001</v>
      </c>
      <c r="C392" s="3">
        <v>20.14</v>
      </c>
      <c r="D392" t="s">
        <v>69</v>
      </c>
      <c r="E392" s="3">
        <v>10.25</v>
      </c>
    </row>
    <row r="393" spans="1:5" x14ac:dyDescent="0.3">
      <c r="A393" s="5">
        <v>44621</v>
      </c>
      <c r="B393">
        <v>400001</v>
      </c>
      <c r="C393" s="3">
        <v>305.81</v>
      </c>
      <c r="D393" t="s">
        <v>69</v>
      </c>
      <c r="E393" s="3">
        <v>11.66</v>
      </c>
    </row>
    <row r="394" spans="1:5" x14ac:dyDescent="0.3">
      <c r="A394" s="5">
        <v>44621</v>
      </c>
      <c r="B394">
        <v>110001</v>
      </c>
      <c r="C394" s="3">
        <v>258.07</v>
      </c>
      <c r="D394" t="s">
        <v>69</v>
      </c>
      <c r="E394" s="3">
        <v>7.72</v>
      </c>
    </row>
    <row r="395" spans="1:5" x14ac:dyDescent="0.3">
      <c r="A395" s="5">
        <v>44621</v>
      </c>
      <c r="B395">
        <v>700001</v>
      </c>
      <c r="C395" s="3">
        <v>237.35</v>
      </c>
      <c r="D395" t="s">
        <v>69</v>
      </c>
      <c r="E395" s="3">
        <v>8.8800000000000008</v>
      </c>
    </row>
    <row r="396" spans="1:5" x14ac:dyDescent="0.3">
      <c r="A396" s="5">
        <v>44621</v>
      </c>
      <c r="B396">
        <v>560001</v>
      </c>
      <c r="C396" s="3">
        <v>208.74</v>
      </c>
      <c r="D396" t="s">
        <v>69</v>
      </c>
      <c r="E396" s="3">
        <v>11.17</v>
      </c>
    </row>
    <row r="397" spans="1:5" x14ac:dyDescent="0.3">
      <c r="A397" s="5">
        <v>44621</v>
      </c>
      <c r="B397">
        <v>600001</v>
      </c>
      <c r="C397" s="3">
        <v>178.16</v>
      </c>
      <c r="D397" t="s">
        <v>69</v>
      </c>
      <c r="E397" s="3">
        <v>12.83</v>
      </c>
    </row>
    <row r="398" spans="1:5" x14ac:dyDescent="0.3">
      <c r="A398" s="5">
        <v>44621</v>
      </c>
      <c r="B398">
        <v>500001</v>
      </c>
      <c r="C398" s="3">
        <v>158.83000000000001</v>
      </c>
      <c r="D398" t="s">
        <v>69</v>
      </c>
      <c r="E398" s="3">
        <v>11.53</v>
      </c>
    </row>
    <row r="399" spans="1:5" x14ac:dyDescent="0.3">
      <c r="A399" s="5">
        <v>44621</v>
      </c>
      <c r="B399">
        <v>411001</v>
      </c>
      <c r="C399" s="3">
        <v>150.93</v>
      </c>
      <c r="D399" t="s">
        <v>69</v>
      </c>
      <c r="E399" s="3">
        <v>12.37</v>
      </c>
    </row>
    <row r="400" spans="1:5" x14ac:dyDescent="0.3">
      <c r="A400" s="5">
        <v>44621</v>
      </c>
      <c r="B400">
        <v>380001</v>
      </c>
      <c r="C400" s="3">
        <v>117.59</v>
      </c>
      <c r="D400" t="s">
        <v>69</v>
      </c>
      <c r="E400" s="3">
        <v>10.09</v>
      </c>
    </row>
    <row r="401" spans="1:5" x14ac:dyDescent="0.3">
      <c r="A401" s="5">
        <v>44621</v>
      </c>
      <c r="B401">
        <v>302001</v>
      </c>
      <c r="C401" s="3">
        <v>84.44</v>
      </c>
      <c r="D401" t="s">
        <v>69</v>
      </c>
      <c r="E401" s="3">
        <v>10.65</v>
      </c>
    </row>
    <row r="402" spans="1:5" x14ac:dyDescent="0.3">
      <c r="A402" s="5">
        <v>44621</v>
      </c>
      <c r="B402">
        <v>226001</v>
      </c>
      <c r="C402" s="3">
        <v>72.209999999999994</v>
      </c>
      <c r="D402" t="s">
        <v>69</v>
      </c>
      <c r="E402" s="3">
        <v>8.6999999999999993</v>
      </c>
    </row>
    <row r="403" spans="1:5" x14ac:dyDescent="0.3">
      <c r="A403" s="5">
        <v>44621</v>
      </c>
      <c r="B403">
        <v>800008</v>
      </c>
      <c r="C403" s="3">
        <v>59.58</v>
      </c>
      <c r="D403" t="s">
        <v>69</v>
      </c>
      <c r="E403" s="3">
        <v>10.49</v>
      </c>
    </row>
    <row r="404" spans="1:5" x14ac:dyDescent="0.3">
      <c r="A404" s="5">
        <v>44621</v>
      </c>
      <c r="B404">
        <v>641001</v>
      </c>
      <c r="C404" s="3">
        <v>53.67</v>
      </c>
      <c r="D404" t="s">
        <v>69</v>
      </c>
      <c r="E404" s="3">
        <v>8.2200000000000006</v>
      </c>
    </row>
    <row r="405" spans="1:5" x14ac:dyDescent="0.3">
      <c r="A405" s="5">
        <v>44621</v>
      </c>
      <c r="B405">
        <v>160017</v>
      </c>
      <c r="C405" s="3">
        <v>39.07</v>
      </c>
      <c r="D405" t="s">
        <v>69</v>
      </c>
      <c r="E405" s="3">
        <v>10.5</v>
      </c>
    </row>
    <row r="406" spans="1:5" x14ac:dyDescent="0.3">
      <c r="A406" s="5">
        <v>44621</v>
      </c>
      <c r="B406">
        <v>122001</v>
      </c>
      <c r="C406" s="3">
        <v>29.79</v>
      </c>
      <c r="D406" t="s">
        <v>69</v>
      </c>
      <c r="E406" s="3">
        <v>8.08</v>
      </c>
    </row>
    <row r="407" spans="1:5" x14ac:dyDescent="0.3">
      <c r="A407" s="5">
        <v>44621</v>
      </c>
      <c r="B407">
        <v>492001</v>
      </c>
      <c r="C407" s="3">
        <v>18.739999999999998</v>
      </c>
      <c r="D407" t="s">
        <v>69</v>
      </c>
      <c r="E407" s="3">
        <v>9.49</v>
      </c>
    </row>
    <row r="408" spans="1:5" x14ac:dyDescent="0.3">
      <c r="A408" s="5">
        <v>44652</v>
      </c>
      <c r="B408">
        <v>400001</v>
      </c>
      <c r="C408" s="3">
        <v>324.26</v>
      </c>
      <c r="D408" t="s">
        <v>69</v>
      </c>
      <c r="E408" s="3">
        <v>12.18</v>
      </c>
    </row>
    <row r="409" spans="1:5" x14ac:dyDescent="0.3">
      <c r="A409" s="5">
        <v>44652</v>
      </c>
      <c r="B409">
        <v>110001</v>
      </c>
      <c r="C409" s="3">
        <v>273.63</v>
      </c>
      <c r="D409" t="s">
        <v>69</v>
      </c>
      <c r="E409" s="3">
        <v>9.4600000000000009</v>
      </c>
    </row>
    <row r="410" spans="1:5" x14ac:dyDescent="0.3">
      <c r="A410" s="5">
        <v>44652</v>
      </c>
      <c r="B410">
        <v>700001</v>
      </c>
      <c r="C410" s="3">
        <v>251.67</v>
      </c>
      <c r="D410" t="s">
        <v>69</v>
      </c>
      <c r="E410" s="3">
        <v>9.18</v>
      </c>
    </row>
    <row r="411" spans="1:5" x14ac:dyDescent="0.3">
      <c r="A411" s="5">
        <v>44652</v>
      </c>
      <c r="B411">
        <v>560001</v>
      </c>
      <c r="C411" s="3">
        <v>221.33</v>
      </c>
      <c r="D411" t="s">
        <v>69</v>
      </c>
      <c r="E411" s="3">
        <v>11.46</v>
      </c>
    </row>
    <row r="412" spans="1:5" x14ac:dyDescent="0.3">
      <c r="A412" s="5">
        <v>44652</v>
      </c>
      <c r="B412">
        <v>600001</v>
      </c>
      <c r="C412" s="3">
        <v>188.91</v>
      </c>
      <c r="D412" t="s">
        <v>69</v>
      </c>
      <c r="E412" s="3">
        <v>9.52</v>
      </c>
    </row>
    <row r="413" spans="1:5" x14ac:dyDescent="0.3">
      <c r="A413" s="5">
        <v>44652</v>
      </c>
      <c r="B413">
        <v>500001</v>
      </c>
      <c r="C413" s="3">
        <v>168.41</v>
      </c>
      <c r="D413" t="s">
        <v>69</v>
      </c>
      <c r="E413" s="3">
        <v>9.09</v>
      </c>
    </row>
    <row r="414" spans="1:5" x14ac:dyDescent="0.3">
      <c r="A414" s="5">
        <v>44652</v>
      </c>
      <c r="B414">
        <v>411001</v>
      </c>
      <c r="C414" s="3">
        <v>160.04</v>
      </c>
      <c r="D414" t="s">
        <v>69</v>
      </c>
      <c r="E414" s="3">
        <v>8.02</v>
      </c>
    </row>
    <row r="415" spans="1:5" x14ac:dyDescent="0.3">
      <c r="A415" s="5">
        <v>44652</v>
      </c>
      <c r="B415">
        <v>380001</v>
      </c>
      <c r="C415" s="3">
        <v>124.68</v>
      </c>
      <c r="D415" t="s">
        <v>69</v>
      </c>
      <c r="E415" s="3">
        <v>10.89</v>
      </c>
    </row>
    <row r="416" spans="1:5" x14ac:dyDescent="0.3">
      <c r="A416" s="5">
        <v>44652</v>
      </c>
      <c r="B416">
        <v>302001</v>
      </c>
      <c r="C416" s="3">
        <v>89.54</v>
      </c>
      <c r="D416" t="s">
        <v>69</v>
      </c>
      <c r="E416" s="3">
        <v>12.47</v>
      </c>
    </row>
    <row r="417" spans="1:5" x14ac:dyDescent="0.3">
      <c r="A417" s="5">
        <v>44652</v>
      </c>
      <c r="B417">
        <v>226001</v>
      </c>
      <c r="C417" s="3">
        <v>76.569999999999993</v>
      </c>
      <c r="D417" t="s">
        <v>69</v>
      </c>
      <c r="E417" s="3">
        <v>11.29</v>
      </c>
    </row>
    <row r="418" spans="1:5" x14ac:dyDescent="0.3">
      <c r="A418" s="5">
        <v>44652</v>
      </c>
      <c r="B418">
        <v>800008</v>
      </c>
      <c r="C418" s="3">
        <v>63.18</v>
      </c>
      <c r="D418" t="s">
        <v>69</v>
      </c>
      <c r="E418" s="3">
        <v>11.54</v>
      </c>
    </row>
    <row r="419" spans="1:5" x14ac:dyDescent="0.3">
      <c r="A419" s="5">
        <v>44652</v>
      </c>
      <c r="B419">
        <v>641001</v>
      </c>
      <c r="C419" s="3">
        <v>56.9</v>
      </c>
      <c r="D419" t="s">
        <v>69</v>
      </c>
      <c r="E419" s="3">
        <v>11.35</v>
      </c>
    </row>
    <row r="420" spans="1:5" x14ac:dyDescent="0.3">
      <c r="A420" s="5">
        <v>44652</v>
      </c>
      <c r="B420">
        <v>160017</v>
      </c>
      <c r="C420" s="3">
        <v>41.42</v>
      </c>
      <c r="D420" t="s">
        <v>69</v>
      </c>
      <c r="E420" s="3">
        <v>9.82</v>
      </c>
    </row>
    <row r="421" spans="1:5" x14ac:dyDescent="0.3">
      <c r="A421" s="5">
        <v>44652</v>
      </c>
      <c r="B421">
        <v>122001</v>
      </c>
      <c r="C421" s="3">
        <v>31.59</v>
      </c>
      <c r="D421" t="s">
        <v>69</v>
      </c>
      <c r="E421" s="3">
        <v>10.52</v>
      </c>
    </row>
    <row r="422" spans="1:5" x14ac:dyDescent="0.3">
      <c r="A422" s="5">
        <v>44652</v>
      </c>
      <c r="B422">
        <v>492001</v>
      </c>
      <c r="C422" s="3">
        <v>19.87</v>
      </c>
      <c r="D422" t="s">
        <v>69</v>
      </c>
      <c r="E422" s="3">
        <v>12.31</v>
      </c>
    </row>
    <row r="423" spans="1:5" x14ac:dyDescent="0.3">
      <c r="A423" s="5">
        <v>44713</v>
      </c>
      <c r="B423">
        <v>400001</v>
      </c>
      <c r="C423" s="3">
        <v>308</v>
      </c>
      <c r="D423" t="s">
        <v>69</v>
      </c>
      <c r="E423" s="3">
        <v>12.03</v>
      </c>
    </row>
    <row r="424" spans="1:5" x14ac:dyDescent="0.3">
      <c r="A424" s="5">
        <v>44713</v>
      </c>
      <c r="B424">
        <v>110001</v>
      </c>
      <c r="C424" s="3">
        <v>253.61</v>
      </c>
      <c r="D424" t="s">
        <v>69</v>
      </c>
      <c r="E424" s="3">
        <v>10.78</v>
      </c>
    </row>
    <row r="425" spans="1:5" x14ac:dyDescent="0.3">
      <c r="A425" s="5">
        <v>44713</v>
      </c>
      <c r="B425">
        <v>700001</v>
      </c>
      <c r="C425" s="3">
        <v>235.88</v>
      </c>
      <c r="D425" t="s">
        <v>69</v>
      </c>
      <c r="E425" s="3">
        <v>9.65</v>
      </c>
    </row>
    <row r="426" spans="1:5" x14ac:dyDescent="0.3">
      <c r="A426" s="5">
        <v>44713</v>
      </c>
      <c r="B426">
        <v>560001</v>
      </c>
      <c r="C426" s="3">
        <v>211.24</v>
      </c>
      <c r="D426" t="s">
        <v>69</v>
      </c>
      <c r="E426" s="3">
        <v>8.5399999999999991</v>
      </c>
    </row>
    <row r="427" spans="1:5" x14ac:dyDescent="0.3">
      <c r="A427" s="5">
        <v>44713</v>
      </c>
      <c r="B427">
        <v>600001</v>
      </c>
      <c r="C427" s="3">
        <v>174.99</v>
      </c>
      <c r="D427" t="s">
        <v>69</v>
      </c>
      <c r="E427" s="3">
        <v>7.26</v>
      </c>
    </row>
    <row r="428" spans="1:5" x14ac:dyDescent="0.3">
      <c r="A428" s="5">
        <v>44713</v>
      </c>
      <c r="B428">
        <v>500001</v>
      </c>
      <c r="C428" s="3">
        <v>157.63999999999999</v>
      </c>
      <c r="D428" t="s">
        <v>69</v>
      </c>
      <c r="E428" s="3">
        <v>8.8000000000000007</v>
      </c>
    </row>
    <row r="429" spans="1:5" x14ac:dyDescent="0.3">
      <c r="A429" s="5">
        <v>44713</v>
      </c>
      <c r="B429">
        <v>411001</v>
      </c>
      <c r="C429" s="3">
        <v>152.13</v>
      </c>
      <c r="D429" t="s">
        <v>69</v>
      </c>
      <c r="E429" s="3">
        <v>8.86</v>
      </c>
    </row>
    <row r="430" spans="1:5" x14ac:dyDescent="0.3">
      <c r="A430" s="5">
        <v>44713</v>
      </c>
      <c r="B430">
        <v>380001</v>
      </c>
      <c r="C430" s="3">
        <v>115.47</v>
      </c>
      <c r="D430" t="s">
        <v>69</v>
      </c>
      <c r="E430" s="3">
        <v>12.03</v>
      </c>
    </row>
    <row r="431" spans="1:5" x14ac:dyDescent="0.3">
      <c r="A431" s="5">
        <v>44713</v>
      </c>
      <c r="B431">
        <v>302001</v>
      </c>
      <c r="C431" s="3">
        <v>85.72</v>
      </c>
      <c r="D431" t="s">
        <v>69</v>
      </c>
      <c r="E431" s="3">
        <v>12.43</v>
      </c>
    </row>
    <row r="432" spans="1:5" x14ac:dyDescent="0.3">
      <c r="A432" s="5">
        <v>44713</v>
      </c>
      <c r="B432">
        <v>226001</v>
      </c>
      <c r="C432" s="3">
        <v>73.7</v>
      </c>
      <c r="D432" t="s">
        <v>69</v>
      </c>
      <c r="E432" s="3">
        <v>13.26</v>
      </c>
    </row>
    <row r="433" spans="1:5" x14ac:dyDescent="0.3">
      <c r="A433" s="5">
        <v>44713</v>
      </c>
      <c r="B433">
        <v>800008</v>
      </c>
      <c r="C433" s="3">
        <v>60.5</v>
      </c>
      <c r="D433" t="s">
        <v>69</v>
      </c>
      <c r="E433" s="3">
        <v>12.34</v>
      </c>
    </row>
    <row r="434" spans="1:5" x14ac:dyDescent="0.3">
      <c r="A434" s="5">
        <v>44713</v>
      </c>
      <c r="B434">
        <v>641001</v>
      </c>
      <c r="C434" s="3">
        <v>53.6</v>
      </c>
      <c r="D434" t="s">
        <v>69</v>
      </c>
      <c r="E434" s="3">
        <v>8.32</v>
      </c>
    </row>
    <row r="435" spans="1:5" x14ac:dyDescent="0.3">
      <c r="A435" s="5">
        <v>44713</v>
      </c>
      <c r="B435">
        <v>160017</v>
      </c>
      <c r="C435" s="3">
        <v>39.020000000000003</v>
      </c>
      <c r="D435" t="s">
        <v>69</v>
      </c>
      <c r="E435" s="3">
        <v>8.4700000000000006</v>
      </c>
    </row>
    <row r="436" spans="1:5" x14ac:dyDescent="0.3">
      <c r="A436" s="5">
        <v>44713</v>
      </c>
      <c r="B436">
        <v>122001</v>
      </c>
      <c r="C436" s="3">
        <v>30.35</v>
      </c>
      <c r="D436" t="s">
        <v>69</v>
      </c>
      <c r="E436" s="3">
        <v>10.34</v>
      </c>
    </row>
    <row r="437" spans="1:5" x14ac:dyDescent="0.3">
      <c r="A437" s="5">
        <v>44713</v>
      </c>
      <c r="B437">
        <v>492001</v>
      </c>
      <c r="C437" s="3">
        <v>18.920000000000002</v>
      </c>
      <c r="D437" t="s">
        <v>69</v>
      </c>
      <c r="E437" s="3">
        <v>12.56</v>
      </c>
    </row>
    <row r="438" spans="1:5" x14ac:dyDescent="0.3">
      <c r="A438" s="5">
        <v>44743</v>
      </c>
      <c r="B438">
        <v>400001</v>
      </c>
      <c r="C438" s="3">
        <v>348.85</v>
      </c>
      <c r="D438" t="s">
        <v>69</v>
      </c>
      <c r="E438" s="3">
        <v>11.67</v>
      </c>
    </row>
    <row r="439" spans="1:5" x14ac:dyDescent="0.3">
      <c r="A439" s="5">
        <v>44743</v>
      </c>
      <c r="B439">
        <v>110001</v>
      </c>
      <c r="C439" s="3">
        <v>287.25</v>
      </c>
      <c r="D439" t="s">
        <v>69</v>
      </c>
      <c r="E439" s="3">
        <v>9.09</v>
      </c>
    </row>
    <row r="440" spans="1:5" x14ac:dyDescent="0.3">
      <c r="A440" s="5">
        <v>44743</v>
      </c>
      <c r="B440">
        <v>700001</v>
      </c>
      <c r="C440" s="3">
        <v>267.16000000000003</v>
      </c>
      <c r="D440" t="s">
        <v>69</v>
      </c>
      <c r="E440" s="3">
        <v>9.91</v>
      </c>
    </row>
    <row r="441" spans="1:5" x14ac:dyDescent="0.3">
      <c r="A441" s="5">
        <v>44743</v>
      </c>
      <c r="B441">
        <v>560001</v>
      </c>
      <c r="C441" s="3">
        <v>239.26</v>
      </c>
      <c r="D441" t="s">
        <v>69</v>
      </c>
      <c r="E441" s="3">
        <v>9.4700000000000006</v>
      </c>
    </row>
    <row r="442" spans="1:5" x14ac:dyDescent="0.3">
      <c r="A442" s="5">
        <v>44743</v>
      </c>
      <c r="B442">
        <v>600001</v>
      </c>
      <c r="C442" s="3">
        <v>198.2</v>
      </c>
      <c r="D442" t="s">
        <v>69</v>
      </c>
      <c r="E442" s="3">
        <v>9.67</v>
      </c>
    </row>
    <row r="443" spans="1:5" x14ac:dyDescent="0.3">
      <c r="A443" s="5">
        <v>44743</v>
      </c>
      <c r="B443">
        <v>500001</v>
      </c>
      <c r="C443" s="3">
        <v>178.56</v>
      </c>
      <c r="D443" t="s">
        <v>69</v>
      </c>
      <c r="E443" s="3">
        <v>11.74</v>
      </c>
    </row>
    <row r="444" spans="1:5" x14ac:dyDescent="0.3">
      <c r="A444" s="5">
        <v>44743</v>
      </c>
      <c r="B444">
        <v>411001</v>
      </c>
      <c r="C444" s="3">
        <v>172.31</v>
      </c>
      <c r="D444" t="s">
        <v>69</v>
      </c>
      <c r="E444" s="3">
        <v>8.5399999999999991</v>
      </c>
    </row>
    <row r="445" spans="1:5" x14ac:dyDescent="0.3">
      <c r="A445" s="5">
        <v>44743</v>
      </c>
      <c r="B445">
        <v>380001</v>
      </c>
      <c r="C445" s="3">
        <v>130.79</v>
      </c>
      <c r="D445" t="s">
        <v>69</v>
      </c>
      <c r="E445" s="3">
        <v>8.6300000000000008</v>
      </c>
    </row>
    <row r="446" spans="1:5" x14ac:dyDescent="0.3">
      <c r="A446" s="5">
        <v>44743</v>
      </c>
      <c r="B446">
        <v>302001</v>
      </c>
      <c r="C446" s="3">
        <v>97.09</v>
      </c>
      <c r="D446" t="s">
        <v>69</v>
      </c>
      <c r="E446" s="3">
        <v>11.38</v>
      </c>
    </row>
    <row r="447" spans="1:5" x14ac:dyDescent="0.3">
      <c r="A447" s="5">
        <v>44743</v>
      </c>
      <c r="B447">
        <v>226001</v>
      </c>
      <c r="C447" s="3">
        <v>83.47</v>
      </c>
      <c r="D447" t="s">
        <v>69</v>
      </c>
      <c r="E447" s="3">
        <v>9.24</v>
      </c>
    </row>
    <row r="448" spans="1:5" x14ac:dyDescent="0.3">
      <c r="A448" s="5">
        <v>44743</v>
      </c>
      <c r="B448">
        <v>800008</v>
      </c>
      <c r="C448" s="3">
        <v>68.52</v>
      </c>
      <c r="D448" t="s">
        <v>69</v>
      </c>
      <c r="E448" s="3">
        <v>11.08</v>
      </c>
    </row>
    <row r="449" spans="1:5" x14ac:dyDescent="0.3">
      <c r="A449" s="5">
        <v>44743</v>
      </c>
      <c r="B449">
        <v>641001</v>
      </c>
      <c r="C449" s="3">
        <v>60.71</v>
      </c>
      <c r="D449" t="s">
        <v>69</v>
      </c>
      <c r="E449" s="3">
        <v>9.89</v>
      </c>
    </row>
    <row r="450" spans="1:5" x14ac:dyDescent="0.3">
      <c r="A450" s="5">
        <v>44743</v>
      </c>
      <c r="B450">
        <v>160017</v>
      </c>
      <c r="C450" s="3">
        <v>44.19</v>
      </c>
      <c r="D450" t="s">
        <v>69</v>
      </c>
      <c r="E450" s="3">
        <v>11.42</v>
      </c>
    </row>
    <row r="451" spans="1:5" x14ac:dyDescent="0.3">
      <c r="A451" s="5">
        <v>44743</v>
      </c>
      <c r="B451">
        <v>122001</v>
      </c>
      <c r="C451" s="3">
        <v>34.369999999999997</v>
      </c>
      <c r="D451" t="s">
        <v>69</v>
      </c>
      <c r="E451" s="3">
        <v>8.9700000000000006</v>
      </c>
    </row>
    <row r="452" spans="1:5" x14ac:dyDescent="0.3">
      <c r="A452" s="5">
        <v>44743</v>
      </c>
      <c r="B452">
        <v>492001</v>
      </c>
      <c r="C452" s="3">
        <v>21.43</v>
      </c>
      <c r="D452" t="s">
        <v>69</v>
      </c>
      <c r="E452" s="3">
        <v>10.45</v>
      </c>
    </row>
    <row r="453" spans="1:5" x14ac:dyDescent="0.3">
      <c r="A453" s="5">
        <v>44774</v>
      </c>
      <c r="B453">
        <v>400001</v>
      </c>
      <c r="C453" s="3">
        <v>333.45</v>
      </c>
      <c r="D453" t="s">
        <v>69</v>
      </c>
      <c r="E453" s="3">
        <v>11.84</v>
      </c>
    </row>
    <row r="454" spans="1:5" x14ac:dyDescent="0.3">
      <c r="A454" s="5">
        <v>44774</v>
      </c>
      <c r="B454">
        <v>110001</v>
      </c>
      <c r="C454" s="3">
        <v>274.57</v>
      </c>
      <c r="D454" t="s">
        <v>69</v>
      </c>
      <c r="E454" s="3">
        <v>7.83</v>
      </c>
    </row>
    <row r="455" spans="1:5" x14ac:dyDescent="0.3">
      <c r="A455" s="5">
        <v>44774</v>
      </c>
      <c r="B455">
        <v>700001</v>
      </c>
      <c r="C455" s="3">
        <v>255.37</v>
      </c>
      <c r="D455" t="s">
        <v>69</v>
      </c>
      <c r="E455" s="3">
        <v>9.0500000000000007</v>
      </c>
    </row>
    <row r="456" spans="1:5" x14ac:dyDescent="0.3">
      <c r="A456" s="5">
        <v>44774</v>
      </c>
      <c r="B456">
        <v>560001</v>
      </c>
      <c r="C456" s="3">
        <v>228.7</v>
      </c>
      <c r="D456" t="s">
        <v>69</v>
      </c>
      <c r="E456" s="3">
        <v>11.31</v>
      </c>
    </row>
    <row r="457" spans="1:5" x14ac:dyDescent="0.3">
      <c r="A457" s="5">
        <v>44774</v>
      </c>
      <c r="B457">
        <v>600001</v>
      </c>
      <c r="C457" s="3">
        <v>189.45</v>
      </c>
      <c r="D457" t="s">
        <v>69</v>
      </c>
      <c r="E457" s="3">
        <v>13.01</v>
      </c>
    </row>
    <row r="458" spans="1:5" x14ac:dyDescent="0.3">
      <c r="A458" s="5">
        <v>44774</v>
      </c>
      <c r="B458">
        <v>500001</v>
      </c>
      <c r="C458" s="3">
        <v>170.67</v>
      </c>
      <c r="D458" t="s">
        <v>69</v>
      </c>
      <c r="E458" s="3">
        <v>11.67</v>
      </c>
    </row>
    <row r="459" spans="1:5" x14ac:dyDescent="0.3">
      <c r="A459" s="5">
        <v>44774</v>
      </c>
      <c r="B459">
        <v>411001</v>
      </c>
      <c r="C459" s="3">
        <v>164.7</v>
      </c>
      <c r="D459" t="s">
        <v>69</v>
      </c>
      <c r="E459" s="3">
        <v>12.56</v>
      </c>
    </row>
    <row r="460" spans="1:5" x14ac:dyDescent="0.3">
      <c r="A460" s="5">
        <v>44774</v>
      </c>
      <c r="B460">
        <v>380001</v>
      </c>
      <c r="C460" s="3">
        <v>125.02</v>
      </c>
      <c r="D460" t="s">
        <v>69</v>
      </c>
      <c r="E460" s="3">
        <v>10.26</v>
      </c>
    </row>
    <row r="461" spans="1:5" x14ac:dyDescent="0.3">
      <c r="A461" s="5">
        <v>44774</v>
      </c>
      <c r="B461">
        <v>302001</v>
      </c>
      <c r="C461" s="3">
        <v>92.8</v>
      </c>
      <c r="D461" t="s">
        <v>69</v>
      </c>
      <c r="E461" s="3">
        <v>10.81</v>
      </c>
    </row>
    <row r="462" spans="1:5" x14ac:dyDescent="0.3">
      <c r="A462" s="5">
        <v>44774</v>
      </c>
      <c r="B462">
        <v>226001</v>
      </c>
      <c r="C462" s="3">
        <v>79.790000000000006</v>
      </c>
      <c r="D462" t="s">
        <v>69</v>
      </c>
      <c r="E462" s="3">
        <v>8.81</v>
      </c>
    </row>
    <row r="463" spans="1:5" x14ac:dyDescent="0.3">
      <c r="A463" s="5">
        <v>44774</v>
      </c>
      <c r="B463">
        <v>800008</v>
      </c>
      <c r="C463" s="3">
        <v>65.5</v>
      </c>
      <c r="D463" t="s">
        <v>69</v>
      </c>
      <c r="E463" s="3">
        <v>10.61</v>
      </c>
    </row>
    <row r="464" spans="1:5" x14ac:dyDescent="0.3">
      <c r="A464" s="5">
        <v>44774</v>
      </c>
      <c r="B464">
        <v>641001</v>
      </c>
      <c r="C464" s="3">
        <v>58.03</v>
      </c>
      <c r="D464" t="s">
        <v>69</v>
      </c>
      <c r="E464" s="3">
        <v>8.39</v>
      </c>
    </row>
    <row r="465" spans="1:5" x14ac:dyDescent="0.3">
      <c r="A465" s="5">
        <v>44774</v>
      </c>
      <c r="B465">
        <v>160017</v>
      </c>
      <c r="C465" s="3">
        <v>42.24</v>
      </c>
      <c r="D465" t="s">
        <v>69</v>
      </c>
      <c r="E465" s="3">
        <v>10.64</v>
      </c>
    </row>
    <row r="466" spans="1:5" x14ac:dyDescent="0.3">
      <c r="A466" s="5">
        <v>44774</v>
      </c>
      <c r="B466">
        <v>122001</v>
      </c>
      <c r="C466" s="3">
        <v>32.85</v>
      </c>
      <c r="D466" t="s">
        <v>69</v>
      </c>
      <c r="E466" s="3">
        <v>8.19</v>
      </c>
    </row>
    <row r="467" spans="1:5" x14ac:dyDescent="0.3">
      <c r="A467" s="5">
        <v>44774</v>
      </c>
      <c r="B467">
        <v>492001</v>
      </c>
      <c r="C467" s="3">
        <v>20.48</v>
      </c>
      <c r="D467" t="s">
        <v>69</v>
      </c>
      <c r="E467" s="3">
        <v>9.6</v>
      </c>
    </row>
    <row r="468" spans="1:5" x14ac:dyDescent="0.3">
      <c r="A468" s="5">
        <v>44805</v>
      </c>
      <c r="B468">
        <v>400001</v>
      </c>
      <c r="C468" s="3">
        <v>349.97</v>
      </c>
      <c r="D468" t="s">
        <v>69</v>
      </c>
      <c r="E468" s="3">
        <v>12.42</v>
      </c>
    </row>
    <row r="469" spans="1:5" x14ac:dyDescent="0.3">
      <c r="A469" s="5">
        <v>44805</v>
      </c>
      <c r="B469">
        <v>110001</v>
      </c>
      <c r="C469" s="3">
        <v>288.17</v>
      </c>
      <c r="D469" t="s">
        <v>69</v>
      </c>
      <c r="E469" s="3">
        <v>9.65</v>
      </c>
    </row>
    <row r="470" spans="1:5" x14ac:dyDescent="0.3">
      <c r="A470" s="5">
        <v>44805</v>
      </c>
      <c r="B470">
        <v>700001</v>
      </c>
      <c r="C470" s="3">
        <v>268.02</v>
      </c>
      <c r="D470" t="s">
        <v>69</v>
      </c>
      <c r="E470" s="3">
        <v>9.35</v>
      </c>
    </row>
    <row r="471" spans="1:5" x14ac:dyDescent="0.3">
      <c r="A471" s="5">
        <v>44805</v>
      </c>
      <c r="B471">
        <v>560001</v>
      </c>
      <c r="C471" s="3">
        <v>240.03</v>
      </c>
      <c r="D471" t="s">
        <v>69</v>
      </c>
      <c r="E471" s="3">
        <v>11.68</v>
      </c>
    </row>
    <row r="472" spans="1:5" x14ac:dyDescent="0.3">
      <c r="A472" s="5">
        <v>44805</v>
      </c>
      <c r="B472">
        <v>600001</v>
      </c>
      <c r="C472" s="3">
        <v>198.83</v>
      </c>
      <c r="D472" t="s">
        <v>69</v>
      </c>
      <c r="E472" s="3">
        <v>9.6999999999999993</v>
      </c>
    </row>
    <row r="473" spans="1:5" x14ac:dyDescent="0.3">
      <c r="A473" s="5">
        <v>44805</v>
      </c>
      <c r="B473">
        <v>500001</v>
      </c>
      <c r="C473" s="3">
        <v>179.13</v>
      </c>
      <c r="D473" t="s">
        <v>69</v>
      </c>
      <c r="E473" s="3">
        <v>9.24</v>
      </c>
    </row>
    <row r="474" spans="1:5" x14ac:dyDescent="0.3">
      <c r="A474" s="5">
        <v>44805</v>
      </c>
      <c r="B474">
        <v>411001</v>
      </c>
      <c r="C474" s="3">
        <v>172.86</v>
      </c>
      <c r="D474" t="s">
        <v>69</v>
      </c>
      <c r="E474" s="3">
        <v>8.27</v>
      </c>
    </row>
    <row r="475" spans="1:5" x14ac:dyDescent="0.3">
      <c r="A475" s="5">
        <v>44805</v>
      </c>
      <c r="B475">
        <v>380001</v>
      </c>
      <c r="C475" s="3">
        <v>131.21</v>
      </c>
      <c r="D475" t="s">
        <v>69</v>
      </c>
      <c r="E475" s="3">
        <v>11.11</v>
      </c>
    </row>
    <row r="476" spans="1:5" x14ac:dyDescent="0.3">
      <c r="A476" s="5">
        <v>44805</v>
      </c>
      <c r="B476">
        <v>302001</v>
      </c>
      <c r="C476" s="3">
        <v>97.4</v>
      </c>
      <c r="D476" t="s">
        <v>69</v>
      </c>
      <c r="E476" s="3">
        <v>12.7</v>
      </c>
    </row>
    <row r="477" spans="1:5" x14ac:dyDescent="0.3">
      <c r="A477" s="5">
        <v>44805</v>
      </c>
      <c r="B477">
        <v>226001</v>
      </c>
      <c r="C477" s="3">
        <v>83.74</v>
      </c>
      <c r="D477" t="s">
        <v>69</v>
      </c>
      <c r="E477" s="3">
        <v>11.49</v>
      </c>
    </row>
    <row r="478" spans="1:5" x14ac:dyDescent="0.3">
      <c r="A478" s="5">
        <v>44805</v>
      </c>
      <c r="B478">
        <v>800008</v>
      </c>
      <c r="C478" s="3">
        <v>68.739999999999995</v>
      </c>
      <c r="D478" t="s">
        <v>69</v>
      </c>
      <c r="E478" s="3">
        <v>11.74</v>
      </c>
    </row>
    <row r="479" spans="1:5" x14ac:dyDescent="0.3">
      <c r="A479" s="5">
        <v>44805</v>
      </c>
      <c r="B479">
        <v>641001</v>
      </c>
      <c r="C479" s="3">
        <v>60.9</v>
      </c>
      <c r="D479" t="s">
        <v>69</v>
      </c>
      <c r="E479" s="3">
        <v>11.53</v>
      </c>
    </row>
    <row r="480" spans="1:5" x14ac:dyDescent="0.3">
      <c r="A480" s="5">
        <v>44805</v>
      </c>
      <c r="B480">
        <v>160017</v>
      </c>
      <c r="C480" s="3">
        <v>44.33</v>
      </c>
      <c r="D480" t="s">
        <v>69</v>
      </c>
      <c r="E480" s="3">
        <v>10.09</v>
      </c>
    </row>
    <row r="481" spans="1:5" x14ac:dyDescent="0.3">
      <c r="A481" s="5">
        <v>44805</v>
      </c>
      <c r="B481">
        <v>122001</v>
      </c>
      <c r="C481" s="3">
        <v>34.479999999999997</v>
      </c>
      <c r="D481" t="s">
        <v>69</v>
      </c>
      <c r="E481" s="3">
        <v>10.73</v>
      </c>
    </row>
    <row r="482" spans="1:5" x14ac:dyDescent="0.3">
      <c r="A482" s="5">
        <v>44805</v>
      </c>
      <c r="B482">
        <v>492001</v>
      </c>
      <c r="C482" s="3">
        <v>45433</v>
      </c>
      <c r="D482" t="s">
        <v>69</v>
      </c>
      <c r="E482" s="3">
        <v>12.52</v>
      </c>
    </row>
    <row r="483" spans="1:5" x14ac:dyDescent="0.3">
      <c r="A483" s="5">
        <v>44562</v>
      </c>
      <c r="B483">
        <v>400001</v>
      </c>
      <c r="C483" s="3">
        <v>286.29000000000002</v>
      </c>
      <c r="D483" t="s">
        <v>70</v>
      </c>
      <c r="E483" s="3">
        <v>7.52</v>
      </c>
    </row>
    <row r="484" spans="1:5" x14ac:dyDescent="0.3">
      <c r="A484" s="5">
        <v>44562</v>
      </c>
      <c r="B484">
        <v>110001</v>
      </c>
      <c r="C484" s="3">
        <v>241.59</v>
      </c>
      <c r="D484" t="s">
        <v>70</v>
      </c>
      <c r="E484" s="3">
        <v>6.57</v>
      </c>
    </row>
    <row r="485" spans="1:5" x14ac:dyDescent="0.3">
      <c r="A485" s="5">
        <v>44562</v>
      </c>
      <c r="B485">
        <v>700001</v>
      </c>
      <c r="C485" s="3">
        <v>222.19</v>
      </c>
      <c r="D485" t="s">
        <v>70</v>
      </c>
      <c r="E485" s="3">
        <v>7.93</v>
      </c>
    </row>
    <row r="486" spans="1:5" x14ac:dyDescent="0.3">
      <c r="A486" s="5">
        <v>44562</v>
      </c>
      <c r="B486">
        <v>560001</v>
      </c>
      <c r="C486" s="3">
        <v>195.41</v>
      </c>
      <c r="D486" t="s">
        <v>70</v>
      </c>
      <c r="E486" s="3">
        <v>5.46</v>
      </c>
    </row>
    <row r="487" spans="1:5" x14ac:dyDescent="0.3">
      <c r="A487" s="5">
        <v>44562</v>
      </c>
      <c r="B487">
        <v>600001</v>
      </c>
      <c r="C487" s="3">
        <v>166.78</v>
      </c>
      <c r="D487" t="s">
        <v>70</v>
      </c>
      <c r="E487" s="3">
        <v>7.03</v>
      </c>
    </row>
    <row r="488" spans="1:5" x14ac:dyDescent="0.3">
      <c r="A488" s="5">
        <v>44562</v>
      </c>
      <c r="B488">
        <v>500001</v>
      </c>
      <c r="C488" s="3">
        <v>148.68</v>
      </c>
      <c r="D488" t="s">
        <v>70</v>
      </c>
      <c r="E488" s="3">
        <v>7.35</v>
      </c>
    </row>
    <row r="489" spans="1:5" x14ac:dyDescent="0.3">
      <c r="A489" s="5">
        <v>44562</v>
      </c>
      <c r="B489">
        <v>411001</v>
      </c>
      <c r="C489" s="3">
        <v>141.30000000000001</v>
      </c>
      <c r="D489" t="s">
        <v>70</v>
      </c>
      <c r="E489" s="3">
        <v>8.4499999999999993</v>
      </c>
    </row>
    <row r="490" spans="1:5" x14ac:dyDescent="0.3">
      <c r="A490" s="5">
        <v>44562</v>
      </c>
      <c r="B490">
        <v>380001</v>
      </c>
      <c r="C490" s="3">
        <v>110.08</v>
      </c>
      <c r="D490" t="s">
        <v>70</v>
      </c>
      <c r="E490" s="3">
        <v>6.54</v>
      </c>
    </row>
    <row r="491" spans="1:5" x14ac:dyDescent="0.3">
      <c r="A491" s="5">
        <v>44562</v>
      </c>
      <c r="B491">
        <v>302001</v>
      </c>
      <c r="C491" s="3">
        <v>79.05</v>
      </c>
      <c r="D491" t="s">
        <v>70</v>
      </c>
      <c r="E491" s="3">
        <v>6.32</v>
      </c>
    </row>
    <row r="492" spans="1:5" x14ac:dyDescent="0.3">
      <c r="A492" s="5">
        <v>44562</v>
      </c>
      <c r="B492">
        <v>226001</v>
      </c>
      <c r="C492" s="3">
        <v>67.599999999999994</v>
      </c>
      <c r="D492" t="s">
        <v>70</v>
      </c>
      <c r="E492" s="3">
        <v>5.35</v>
      </c>
    </row>
    <row r="493" spans="1:5" x14ac:dyDescent="0.3">
      <c r="A493" s="5">
        <v>44562</v>
      </c>
      <c r="B493">
        <v>800008</v>
      </c>
      <c r="C493" s="3">
        <v>55.78</v>
      </c>
      <c r="D493" t="s">
        <v>70</v>
      </c>
      <c r="E493" s="3">
        <v>7.36</v>
      </c>
    </row>
    <row r="494" spans="1:5" x14ac:dyDescent="0.3">
      <c r="A494" s="5">
        <v>44562</v>
      </c>
      <c r="B494">
        <v>641001</v>
      </c>
      <c r="C494" s="3">
        <v>50.24</v>
      </c>
      <c r="D494" t="s">
        <v>70</v>
      </c>
      <c r="E494" s="3">
        <v>9.02</v>
      </c>
    </row>
    <row r="495" spans="1:5" x14ac:dyDescent="0.3">
      <c r="A495" s="5">
        <v>44562</v>
      </c>
      <c r="B495">
        <v>160017</v>
      </c>
      <c r="C495" s="3">
        <v>36.57</v>
      </c>
      <c r="D495" t="s">
        <v>70</v>
      </c>
      <c r="E495" s="3">
        <v>8.81</v>
      </c>
    </row>
    <row r="496" spans="1:5" x14ac:dyDescent="0.3">
      <c r="A496" s="5">
        <v>44562</v>
      </c>
      <c r="B496">
        <v>122001</v>
      </c>
      <c r="C496" s="3">
        <v>27.89</v>
      </c>
      <c r="D496" t="s">
        <v>70</v>
      </c>
      <c r="E496" s="3">
        <v>7.97</v>
      </c>
    </row>
    <row r="497" spans="1:5" x14ac:dyDescent="0.3">
      <c r="A497" s="5">
        <v>44562</v>
      </c>
      <c r="B497">
        <v>492001</v>
      </c>
      <c r="C497" s="3">
        <v>17.55</v>
      </c>
      <c r="D497" t="s">
        <v>70</v>
      </c>
      <c r="E497" s="3">
        <v>6.58</v>
      </c>
    </row>
    <row r="498" spans="1:5" x14ac:dyDescent="0.3">
      <c r="A498" s="5">
        <v>44593</v>
      </c>
      <c r="B498">
        <v>400001</v>
      </c>
      <c r="C498" s="3">
        <v>328.6</v>
      </c>
      <c r="D498" t="s">
        <v>70</v>
      </c>
      <c r="E498" s="3">
        <v>5.66</v>
      </c>
    </row>
    <row r="499" spans="1:5" x14ac:dyDescent="0.3">
      <c r="A499" s="5">
        <v>44593</v>
      </c>
      <c r="B499">
        <v>110001</v>
      </c>
      <c r="C499" s="3">
        <v>277.3</v>
      </c>
      <c r="D499" t="s">
        <v>70</v>
      </c>
      <c r="E499" s="3">
        <v>7.19</v>
      </c>
    </row>
    <row r="500" spans="1:5" x14ac:dyDescent="0.3">
      <c r="A500" s="5">
        <v>44593</v>
      </c>
      <c r="B500">
        <v>700001</v>
      </c>
      <c r="C500" s="3">
        <v>255.04</v>
      </c>
      <c r="D500" t="s">
        <v>70</v>
      </c>
      <c r="E500" s="3">
        <v>7.72</v>
      </c>
    </row>
    <row r="501" spans="1:5" x14ac:dyDescent="0.3">
      <c r="A501" s="5">
        <v>44593</v>
      </c>
      <c r="B501">
        <v>560001</v>
      </c>
      <c r="C501" s="3">
        <v>224.3</v>
      </c>
      <c r="D501" t="s">
        <v>70</v>
      </c>
      <c r="E501" s="3">
        <v>7.4</v>
      </c>
    </row>
    <row r="502" spans="1:5" x14ac:dyDescent="0.3">
      <c r="A502" s="5">
        <v>44593</v>
      </c>
      <c r="B502">
        <v>600001</v>
      </c>
      <c r="C502" s="3">
        <v>191.44</v>
      </c>
      <c r="D502" t="s">
        <v>70</v>
      </c>
      <c r="E502" s="3">
        <v>7.97</v>
      </c>
    </row>
    <row r="503" spans="1:5" x14ac:dyDescent="0.3">
      <c r="A503" s="5">
        <v>44593</v>
      </c>
      <c r="B503">
        <v>500001</v>
      </c>
      <c r="C503" s="3">
        <v>170.66</v>
      </c>
      <c r="D503" t="s">
        <v>70</v>
      </c>
      <c r="E503" s="3">
        <v>6.16</v>
      </c>
    </row>
    <row r="504" spans="1:5" x14ac:dyDescent="0.3">
      <c r="A504" s="5">
        <v>44593</v>
      </c>
      <c r="B504">
        <v>411001</v>
      </c>
      <c r="C504" s="3">
        <v>162.18</v>
      </c>
      <c r="D504" t="s">
        <v>70</v>
      </c>
      <c r="E504" s="3">
        <v>7.47</v>
      </c>
    </row>
    <row r="505" spans="1:5" x14ac:dyDescent="0.3">
      <c r="A505" s="5">
        <v>44593</v>
      </c>
      <c r="B505">
        <v>380001</v>
      </c>
      <c r="C505" s="3">
        <v>126.35</v>
      </c>
      <c r="D505" t="s">
        <v>70</v>
      </c>
      <c r="E505" s="3">
        <v>8.0399999999999991</v>
      </c>
    </row>
    <row r="506" spans="1:5" x14ac:dyDescent="0.3">
      <c r="A506" s="5">
        <v>44593</v>
      </c>
      <c r="B506">
        <v>302001</v>
      </c>
      <c r="C506" s="3">
        <v>90.74</v>
      </c>
      <c r="D506" t="s">
        <v>70</v>
      </c>
      <c r="E506" s="3">
        <v>6.13</v>
      </c>
    </row>
    <row r="507" spans="1:5" x14ac:dyDescent="0.3">
      <c r="A507" s="5">
        <v>44593</v>
      </c>
      <c r="B507">
        <v>226001</v>
      </c>
      <c r="C507" s="3">
        <v>77.59</v>
      </c>
      <c r="D507" t="s">
        <v>70</v>
      </c>
      <c r="E507" s="3">
        <v>5.55</v>
      </c>
    </row>
    <row r="508" spans="1:5" x14ac:dyDescent="0.3">
      <c r="A508" s="5">
        <v>44593</v>
      </c>
      <c r="B508">
        <v>800008</v>
      </c>
      <c r="C508" s="3">
        <v>64.02</v>
      </c>
      <c r="D508" t="s">
        <v>70</v>
      </c>
      <c r="E508" s="3">
        <v>7.63</v>
      </c>
    </row>
    <row r="509" spans="1:5" x14ac:dyDescent="0.3">
      <c r="A509" s="5">
        <v>44593</v>
      </c>
      <c r="B509">
        <v>641001</v>
      </c>
      <c r="C509" s="3">
        <v>57.66</v>
      </c>
      <c r="D509" t="s">
        <v>70</v>
      </c>
      <c r="E509" s="3">
        <v>7.4</v>
      </c>
    </row>
    <row r="510" spans="1:5" x14ac:dyDescent="0.3">
      <c r="A510" s="5">
        <v>44593</v>
      </c>
      <c r="B510">
        <v>160017</v>
      </c>
      <c r="C510" s="3">
        <v>41.98</v>
      </c>
      <c r="D510" t="s">
        <v>70</v>
      </c>
      <c r="E510" s="3">
        <v>8.8800000000000008</v>
      </c>
    </row>
    <row r="511" spans="1:5" x14ac:dyDescent="0.3">
      <c r="A511" s="5">
        <v>44593</v>
      </c>
      <c r="B511">
        <v>122001</v>
      </c>
      <c r="C511" s="3">
        <v>32.01</v>
      </c>
      <c r="D511" t="s">
        <v>70</v>
      </c>
      <c r="E511" s="3">
        <v>8.4499999999999993</v>
      </c>
    </row>
    <row r="512" spans="1:5" x14ac:dyDescent="0.3">
      <c r="A512" s="5">
        <v>44593</v>
      </c>
      <c r="B512">
        <v>492001</v>
      </c>
      <c r="C512" s="3">
        <v>20.14</v>
      </c>
      <c r="D512" t="s">
        <v>70</v>
      </c>
      <c r="E512" s="3">
        <v>6.51</v>
      </c>
    </row>
    <row r="513" spans="1:5" x14ac:dyDescent="0.3">
      <c r="A513" s="5">
        <v>44621</v>
      </c>
      <c r="B513">
        <v>400001</v>
      </c>
      <c r="C513" s="3">
        <v>305.81</v>
      </c>
      <c r="D513" t="s">
        <v>70</v>
      </c>
      <c r="E513" s="3">
        <v>7.24</v>
      </c>
    </row>
    <row r="514" spans="1:5" x14ac:dyDescent="0.3">
      <c r="A514" s="5">
        <v>44621</v>
      </c>
      <c r="B514">
        <v>110001</v>
      </c>
      <c r="C514" s="3">
        <v>258.07</v>
      </c>
      <c r="D514" t="s">
        <v>70</v>
      </c>
      <c r="E514" s="3">
        <v>8.17</v>
      </c>
    </row>
    <row r="515" spans="1:5" x14ac:dyDescent="0.3">
      <c r="A515" s="5">
        <v>44621</v>
      </c>
      <c r="B515">
        <v>700001</v>
      </c>
      <c r="C515" s="3">
        <v>237.35</v>
      </c>
      <c r="D515" t="s">
        <v>70</v>
      </c>
      <c r="E515" s="3">
        <v>7.15</v>
      </c>
    </row>
    <row r="516" spans="1:5" x14ac:dyDescent="0.3">
      <c r="A516" s="5">
        <v>44621</v>
      </c>
      <c r="B516">
        <v>560001</v>
      </c>
      <c r="C516" s="3">
        <v>208.74</v>
      </c>
      <c r="D516" t="s">
        <v>70</v>
      </c>
      <c r="E516" s="3">
        <v>6.86</v>
      </c>
    </row>
    <row r="517" spans="1:5" x14ac:dyDescent="0.3">
      <c r="A517" s="5">
        <v>44621</v>
      </c>
      <c r="B517">
        <v>600001</v>
      </c>
      <c r="C517" s="3">
        <v>178.16</v>
      </c>
      <c r="D517" t="s">
        <v>70</v>
      </c>
      <c r="E517" s="3">
        <v>6.13</v>
      </c>
    </row>
    <row r="518" spans="1:5" x14ac:dyDescent="0.3">
      <c r="A518" s="5">
        <v>44621</v>
      </c>
      <c r="B518">
        <v>500001</v>
      </c>
      <c r="C518" s="3">
        <v>158.83000000000001</v>
      </c>
      <c r="D518" t="s">
        <v>70</v>
      </c>
      <c r="E518" s="3">
        <v>6.79</v>
      </c>
    </row>
    <row r="519" spans="1:5" x14ac:dyDescent="0.3">
      <c r="A519" s="5">
        <v>44621</v>
      </c>
      <c r="B519">
        <v>411001</v>
      </c>
      <c r="C519" s="3">
        <v>150.93</v>
      </c>
      <c r="D519" t="s">
        <v>70</v>
      </c>
      <c r="E519" s="3">
        <v>7.37</v>
      </c>
    </row>
    <row r="520" spans="1:5" x14ac:dyDescent="0.3">
      <c r="A520" s="5">
        <v>44621</v>
      </c>
      <c r="B520">
        <v>380001</v>
      </c>
      <c r="C520" s="3">
        <v>117.59</v>
      </c>
      <c r="D520" t="s">
        <v>70</v>
      </c>
      <c r="E520" s="3">
        <v>6.99</v>
      </c>
    </row>
    <row r="521" spans="1:5" x14ac:dyDescent="0.3">
      <c r="A521" s="5">
        <v>44621</v>
      </c>
      <c r="B521">
        <v>302001</v>
      </c>
      <c r="C521" s="3">
        <v>84.44</v>
      </c>
      <c r="D521" t="s">
        <v>70</v>
      </c>
      <c r="E521" s="3">
        <v>5.46</v>
      </c>
    </row>
    <row r="522" spans="1:5" x14ac:dyDescent="0.3">
      <c r="A522" s="5">
        <v>44621</v>
      </c>
      <c r="B522">
        <v>226001</v>
      </c>
      <c r="C522" s="3">
        <v>72.209999999999994</v>
      </c>
      <c r="D522" t="s">
        <v>70</v>
      </c>
      <c r="E522" s="3">
        <v>7.84</v>
      </c>
    </row>
    <row r="523" spans="1:5" x14ac:dyDescent="0.3">
      <c r="A523" s="5">
        <v>44621</v>
      </c>
      <c r="B523">
        <v>800008</v>
      </c>
      <c r="C523" s="3">
        <v>59.58</v>
      </c>
      <c r="D523" t="s">
        <v>70</v>
      </c>
      <c r="E523" s="3">
        <v>6.33</v>
      </c>
    </row>
    <row r="524" spans="1:5" x14ac:dyDescent="0.3">
      <c r="A524" s="5">
        <v>44621</v>
      </c>
      <c r="B524">
        <v>641001</v>
      </c>
      <c r="C524" s="3">
        <v>53.67</v>
      </c>
      <c r="D524" t="s">
        <v>70</v>
      </c>
      <c r="E524" s="3">
        <v>8.73</v>
      </c>
    </row>
    <row r="525" spans="1:5" x14ac:dyDescent="0.3">
      <c r="A525" s="5">
        <v>44621</v>
      </c>
      <c r="B525">
        <v>160017</v>
      </c>
      <c r="C525" s="3">
        <v>39.07</v>
      </c>
      <c r="D525" t="s">
        <v>70</v>
      </c>
      <c r="E525" s="3">
        <v>9.15</v>
      </c>
    </row>
    <row r="526" spans="1:5" x14ac:dyDescent="0.3">
      <c r="A526" s="5">
        <v>44621</v>
      </c>
      <c r="B526">
        <v>122001</v>
      </c>
      <c r="C526" s="3">
        <v>29.79</v>
      </c>
      <c r="D526" t="s">
        <v>70</v>
      </c>
      <c r="E526" s="3">
        <v>6.75</v>
      </c>
    </row>
    <row r="527" spans="1:5" x14ac:dyDescent="0.3">
      <c r="A527" s="5">
        <v>44621</v>
      </c>
      <c r="B527">
        <v>492001</v>
      </c>
      <c r="C527" s="3">
        <v>18.739999999999998</v>
      </c>
      <c r="D527" t="s">
        <v>70</v>
      </c>
      <c r="E527" s="3">
        <v>7.7</v>
      </c>
    </row>
    <row r="528" spans="1:5" x14ac:dyDescent="0.3">
      <c r="A528" s="5">
        <v>44652</v>
      </c>
      <c r="B528">
        <v>400001</v>
      </c>
      <c r="C528" s="3">
        <v>324.26</v>
      </c>
      <c r="D528" t="s">
        <v>70</v>
      </c>
      <c r="E528" s="3">
        <v>7.22</v>
      </c>
    </row>
    <row r="529" spans="1:5" x14ac:dyDescent="0.3">
      <c r="A529" s="5">
        <v>44652</v>
      </c>
      <c r="B529">
        <v>110001</v>
      </c>
      <c r="C529" s="3">
        <v>273.63</v>
      </c>
      <c r="D529" t="s">
        <v>70</v>
      </c>
      <c r="E529" s="3">
        <v>5.86</v>
      </c>
    </row>
    <row r="530" spans="1:5" x14ac:dyDescent="0.3">
      <c r="A530" s="5">
        <v>44652</v>
      </c>
      <c r="B530">
        <v>700001</v>
      </c>
      <c r="C530" s="3">
        <v>251.67</v>
      </c>
      <c r="D530" t="s">
        <v>70</v>
      </c>
      <c r="E530" s="3">
        <v>6.4</v>
      </c>
    </row>
    <row r="531" spans="1:5" x14ac:dyDescent="0.3">
      <c r="A531" s="5">
        <v>44652</v>
      </c>
      <c r="B531">
        <v>560001</v>
      </c>
      <c r="C531" s="3">
        <v>221.33</v>
      </c>
      <c r="D531" t="s">
        <v>70</v>
      </c>
      <c r="E531" s="3">
        <v>7.79</v>
      </c>
    </row>
    <row r="532" spans="1:5" x14ac:dyDescent="0.3">
      <c r="A532" s="5">
        <v>44652</v>
      </c>
      <c r="B532">
        <v>600001</v>
      </c>
      <c r="C532" s="3">
        <v>188.91</v>
      </c>
      <c r="D532" t="s">
        <v>70</v>
      </c>
      <c r="E532" s="3">
        <v>7.67</v>
      </c>
    </row>
    <row r="533" spans="1:5" x14ac:dyDescent="0.3">
      <c r="A533" s="5">
        <v>44652</v>
      </c>
      <c r="B533">
        <v>500001</v>
      </c>
      <c r="C533" s="3">
        <v>168.41</v>
      </c>
      <c r="D533" t="s">
        <v>70</v>
      </c>
      <c r="E533" s="3">
        <v>8.82</v>
      </c>
    </row>
    <row r="534" spans="1:5" x14ac:dyDescent="0.3">
      <c r="A534" s="5">
        <v>44652</v>
      </c>
      <c r="B534">
        <v>411001</v>
      </c>
      <c r="C534" s="3">
        <v>160.04</v>
      </c>
      <c r="D534" t="s">
        <v>70</v>
      </c>
      <c r="E534" s="3">
        <v>6.47</v>
      </c>
    </row>
    <row r="535" spans="1:5" x14ac:dyDescent="0.3">
      <c r="A535" s="5">
        <v>44652</v>
      </c>
      <c r="B535">
        <v>380001</v>
      </c>
      <c r="C535" s="3">
        <v>124.68</v>
      </c>
      <c r="D535" t="s">
        <v>70</v>
      </c>
      <c r="E535" s="3">
        <v>6.64</v>
      </c>
    </row>
    <row r="536" spans="1:5" x14ac:dyDescent="0.3">
      <c r="A536" s="5">
        <v>44652</v>
      </c>
      <c r="B536">
        <v>302001</v>
      </c>
      <c r="C536" s="3">
        <v>89.54</v>
      </c>
      <c r="D536" t="s">
        <v>70</v>
      </c>
      <c r="E536" s="3">
        <v>7.06</v>
      </c>
    </row>
    <row r="537" spans="1:5" x14ac:dyDescent="0.3">
      <c r="A537" s="5">
        <v>44652</v>
      </c>
      <c r="B537">
        <v>226001</v>
      </c>
      <c r="C537" s="3">
        <v>76.569999999999993</v>
      </c>
      <c r="D537" t="s">
        <v>70</v>
      </c>
      <c r="E537" s="3">
        <v>6.33</v>
      </c>
    </row>
    <row r="538" spans="1:5" x14ac:dyDescent="0.3">
      <c r="A538" s="5">
        <v>44652</v>
      </c>
      <c r="B538">
        <v>800008</v>
      </c>
      <c r="C538" s="3">
        <v>63.18</v>
      </c>
      <c r="D538" t="s">
        <v>70</v>
      </c>
      <c r="E538" s="3">
        <v>5.77</v>
      </c>
    </row>
    <row r="539" spans="1:5" x14ac:dyDescent="0.3">
      <c r="A539" s="5">
        <v>44652</v>
      </c>
      <c r="B539">
        <v>641001</v>
      </c>
      <c r="C539" s="3">
        <v>56.9</v>
      </c>
      <c r="D539" t="s">
        <v>70</v>
      </c>
      <c r="E539" s="3">
        <v>7.11</v>
      </c>
    </row>
    <row r="540" spans="1:5" x14ac:dyDescent="0.3">
      <c r="A540" s="5">
        <v>44652</v>
      </c>
      <c r="B540">
        <v>160017</v>
      </c>
      <c r="C540" s="3">
        <v>41.42</v>
      </c>
      <c r="D540" t="s">
        <v>70</v>
      </c>
      <c r="E540" s="3">
        <v>7.16</v>
      </c>
    </row>
    <row r="541" spans="1:5" x14ac:dyDescent="0.3">
      <c r="A541" s="5">
        <v>44652</v>
      </c>
      <c r="B541">
        <v>122001</v>
      </c>
      <c r="C541" s="3">
        <v>31.59</v>
      </c>
      <c r="D541" t="s">
        <v>70</v>
      </c>
      <c r="E541" s="3">
        <v>7.16</v>
      </c>
    </row>
    <row r="542" spans="1:5" x14ac:dyDescent="0.3">
      <c r="A542" s="5">
        <v>44652</v>
      </c>
      <c r="B542">
        <v>492001</v>
      </c>
      <c r="C542" s="3">
        <v>19.87</v>
      </c>
      <c r="D542" t="s">
        <v>70</v>
      </c>
      <c r="E542" s="3">
        <v>7.7</v>
      </c>
    </row>
    <row r="543" spans="1:5" x14ac:dyDescent="0.3">
      <c r="A543" s="5">
        <v>44713</v>
      </c>
      <c r="B543">
        <v>400001</v>
      </c>
      <c r="C543" s="3">
        <v>308</v>
      </c>
      <c r="D543" t="s">
        <v>70</v>
      </c>
      <c r="E543" s="3">
        <v>7.62</v>
      </c>
    </row>
    <row r="544" spans="1:5" x14ac:dyDescent="0.3">
      <c r="A544" s="5">
        <v>44713</v>
      </c>
      <c r="B544">
        <v>110001</v>
      </c>
      <c r="C544" s="3">
        <v>253.61</v>
      </c>
      <c r="D544" t="s">
        <v>70</v>
      </c>
      <c r="E544" s="3">
        <v>6.66</v>
      </c>
    </row>
    <row r="545" spans="1:5" x14ac:dyDescent="0.3">
      <c r="A545" s="5">
        <v>44713</v>
      </c>
      <c r="B545">
        <v>700001</v>
      </c>
      <c r="C545" s="3">
        <v>235.88</v>
      </c>
      <c r="D545" t="s">
        <v>70</v>
      </c>
      <c r="E545" s="3">
        <v>8.0299999999999994</v>
      </c>
    </row>
    <row r="546" spans="1:5" x14ac:dyDescent="0.3">
      <c r="A546" s="5">
        <v>44713</v>
      </c>
      <c r="B546">
        <v>560001</v>
      </c>
      <c r="C546" s="3">
        <v>211.24</v>
      </c>
      <c r="D546" t="s">
        <v>70</v>
      </c>
      <c r="E546" s="3">
        <v>5.54</v>
      </c>
    </row>
    <row r="547" spans="1:5" x14ac:dyDescent="0.3">
      <c r="A547" s="5">
        <v>44713</v>
      </c>
      <c r="B547">
        <v>600001</v>
      </c>
      <c r="C547" s="3">
        <v>174.99</v>
      </c>
      <c r="D547" t="s">
        <v>70</v>
      </c>
      <c r="E547" s="3">
        <v>7.12</v>
      </c>
    </row>
    <row r="548" spans="1:5" x14ac:dyDescent="0.3">
      <c r="A548" s="5">
        <v>44713</v>
      </c>
      <c r="B548">
        <v>500001</v>
      </c>
      <c r="C548" s="3">
        <v>157.63999999999999</v>
      </c>
      <c r="D548" t="s">
        <v>70</v>
      </c>
      <c r="E548" s="3">
        <v>7.46</v>
      </c>
    </row>
    <row r="549" spans="1:5" x14ac:dyDescent="0.3">
      <c r="A549" s="5">
        <v>44713</v>
      </c>
      <c r="B549">
        <v>411001</v>
      </c>
      <c r="C549" s="3">
        <v>152.13</v>
      </c>
      <c r="D549" t="s">
        <v>70</v>
      </c>
      <c r="E549" s="3">
        <v>8.5399999999999991</v>
      </c>
    </row>
    <row r="550" spans="1:5" x14ac:dyDescent="0.3">
      <c r="A550" s="5">
        <v>44713</v>
      </c>
      <c r="B550">
        <v>380001</v>
      </c>
      <c r="C550" s="3">
        <v>115.47</v>
      </c>
      <c r="D550" t="s">
        <v>70</v>
      </c>
      <c r="E550" s="3">
        <v>6.62</v>
      </c>
    </row>
    <row r="551" spans="1:5" x14ac:dyDescent="0.3">
      <c r="A551" s="5">
        <v>44713</v>
      </c>
      <c r="B551">
        <v>302001</v>
      </c>
      <c r="C551" s="3">
        <v>85.72</v>
      </c>
      <c r="D551" t="s">
        <v>70</v>
      </c>
      <c r="E551" s="3">
        <v>6.45</v>
      </c>
    </row>
    <row r="552" spans="1:5" x14ac:dyDescent="0.3">
      <c r="A552" s="5">
        <v>44713</v>
      </c>
      <c r="B552">
        <v>226001</v>
      </c>
      <c r="C552" s="3">
        <v>73.7</v>
      </c>
      <c r="D552" t="s">
        <v>70</v>
      </c>
      <c r="E552" s="3">
        <v>5.41</v>
      </c>
    </row>
    <row r="553" spans="1:5" x14ac:dyDescent="0.3">
      <c r="A553" s="5">
        <v>44713</v>
      </c>
      <c r="B553">
        <v>800008</v>
      </c>
      <c r="C553" s="3">
        <v>60.5</v>
      </c>
      <c r="D553" t="s">
        <v>70</v>
      </c>
      <c r="E553" s="3">
        <v>7.48</v>
      </c>
    </row>
    <row r="554" spans="1:5" x14ac:dyDescent="0.3">
      <c r="A554" s="5">
        <v>44713</v>
      </c>
      <c r="B554">
        <v>641001</v>
      </c>
      <c r="C554" s="3">
        <v>53.6</v>
      </c>
      <c r="D554" t="s">
        <v>70</v>
      </c>
      <c r="E554" s="3">
        <v>9.11</v>
      </c>
    </row>
    <row r="555" spans="1:5" x14ac:dyDescent="0.3">
      <c r="A555" s="5">
        <v>44713</v>
      </c>
      <c r="B555">
        <v>160017</v>
      </c>
      <c r="C555" s="3">
        <v>39.020000000000003</v>
      </c>
      <c r="D555" t="s">
        <v>70</v>
      </c>
      <c r="E555" s="3">
        <v>8.91</v>
      </c>
    </row>
    <row r="556" spans="1:5" x14ac:dyDescent="0.3">
      <c r="A556" s="5">
        <v>44713</v>
      </c>
      <c r="B556">
        <v>122001</v>
      </c>
      <c r="C556" s="3">
        <v>30.35</v>
      </c>
      <c r="D556" t="s">
        <v>70</v>
      </c>
      <c r="E556" s="3">
        <v>8.06</v>
      </c>
    </row>
    <row r="557" spans="1:5" x14ac:dyDescent="0.3">
      <c r="A557" s="5">
        <v>44713</v>
      </c>
      <c r="B557">
        <v>492001</v>
      </c>
      <c r="C557" s="3">
        <v>18.920000000000002</v>
      </c>
      <c r="D557" t="s">
        <v>70</v>
      </c>
      <c r="E557" s="3">
        <v>6.69</v>
      </c>
    </row>
    <row r="558" spans="1:5" x14ac:dyDescent="0.3">
      <c r="A558" s="5">
        <v>44743</v>
      </c>
      <c r="B558">
        <v>400001</v>
      </c>
      <c r="C558" s="3">
        <v>348.85</v>
      </c>
      <c r="D558" t="s">
        <v>70</v>
      </c>
      <c r="E558" s="3">
        <v>5.76</v>
      </c>
    </row>
    <row r="559" spans="1:5" x14ac:dyDescent="0.3">
      <c r="A559" s="5">
        <v>44743</v>
      </c>
      <c r="B559">
        <v>110001</v>
      </c>
      <c r="C559" s="3">
        <v>287.25</v>
      </c>
      <c r="D559" t="s">
        <v>70</v>
      </c>
      <c r="E559" s="3">
        <v>7.34</v>
      </c>
    </row>
    <row r="560" spans="1:5" x14ac:dyDescent="0.3">
      <c r="A560" s="5">
        <v>44743</v>
      </c>
      <c r="B560">
        <v>700001</v>
      </c>
      <c r="C560" s="3">
        <v>267.16000000000003</v>
      </c>
      <c r="D560" t="s">
        <v>70</v>
      </c>
      <c r="E560" s="3">
        <v>7.83</v>
      </c>
    </row>
    <row r="561" spans="1:5" x14ac:dyDescent="0.3">
      <c r="A561" s="5">
        <v>44743</v>
      </c>
      <c r="B561">
        <v>560001</v>
      </c>
      <c r="C561" s="3">
        <v>239.26</v>
      </c>
      <c r="D561" t="s">
        <v>70</v>
      </c>
      <c r="E561" s="3">
        <v>7.56</v>
      </c>
    </row>
    <row r="562" spans="1:5" x14ac:dyDescent="0.3">
      <c r="A562" s="5">
        <v>44743</v>
      </c>
      <c r="B562">
        <v>600001</v>
      </c>
      <c r="C562" s="3">
        <v>198.2</v>
      </c>
      <c r="D562" t="s">
        <v>70</v>
      </c>
      <c r="E562" s="3">
        <v>8.1999999999999993</v>
      </c>
    </row>
    <row r="563" spans="1:5" x14ac:dyDescent="0.3">
      <c r="A563" s="5">
        <v>44743</v>
      </c>
      <c r="B563">
        <v>500001</v>
      </c>
      <c r="C563" s="3">
        <v>178.56</v>
      </c>
      <c r="D563" t="s">
        <v>70</v>
      </c>
      <c r="E563" s="3">
        <v>6.28</v>
      </c>
    </row>
    <row r="564" spans="1:5" x14ac:dyDescent="0.3">
      <c r="A564" s="5">
        <v>44743</v>
      </c>
      <c r="B564">
        <v>411001</v>
      </c>
      <c r="C564" s="3">
        <v>172.31</v>
      </c>
      <c r="D564" t="s">
        <v>70</v>
      </c>
      <c r="E564" s="3">
        <v>7.6</v>
      </c>
    </row>
    <row r="565" spans="1:5" x14ac:dyDescent="0.3">
      <c r="A565" s="5">
        <v>44743</v>
      </c>
      <c r="B565">
        <v>380001</v>
      </c>
      <c r="C565" s="3">
        <v>130.79</v>
      </c>
      <c r="D565" t="s">
        <v>70</v>
      </c>
      <c r="E565" s="3">
        <v>8.18</v>
      </c>
    </row>
    <row r="566" spans="1:5" x14ac:dyDescent="0.3">
      <c r="A566" s="5">
        <v>44743</v>
      </c>
      <c r="B566">
        <v>302001</v>
      </c>
      <c r="C566" s="3">
        <v>97.09</v>
      </c>
      <c r="D566" t="s">
        <v>70</v>
      </c>
      <c r="E566" s="3">
        <v>6.24</v>
      </c>
    </row>
    <row r="567" spans="1:5" x14ac:dyDescent="0.3">
      <c r="A567" s="5">
        <v>44743</v>
      </c>
      <c r="B567">
        <v>226001</v>
      </c>
      <c r="C567" s="3">
        <v>83.47</v>
      </c>
      <c r="D567" t="s">
        <v>70</v>
      </c>
      <c r="E567" s="3">
        <v>5.73</v>
      </c>
    </row>
    <row r="568" spans="1:5" x14ac:dyDescent="0.3">
      <c r="A568" s="5">
        <v>44743</v>
      </c>
      <c r="B568">
        <v>800008</v>
      </c>
      <c r="C568" s="3">
        <v>68.52</v>
      </c>
      <c r="D568" t="s">
        <v>70</v>
      </c>
      <c r="E568" s="3">
        <v>7.77</v>
      </c>
    </row>
    <row r="569" spans="1:5" x14ac:dyDescent="0.3">
      <c r="A569" s="5">
        <v>44743</v>
      </c>
      <c r="B569">
        <v>641001</v>
      </c>
      <c r="C569" s="3">
        <v>60.71</v>
      </c>
      <c r="D569" t="s">
        <v>70</v>
      </c>
      <c r="E569" s="3">
        <v>7.56</v>
      </c>
    </row>
    <row r="570" spans="1:5" x14ac:dyDescent="0.3">
      <c r="A570" s="5">
        <v>44743</v>
      </c>
      <c r="B570">
        <v>160017</v>
      </c>
      <c r="C570" s="3">
        <v>44.19</v>
      </c>
      <c r="D570" t="s">
        <v>70</v>
      </c>
      <c r="E570" s="3">
        <v>9.01</v>
      </c>
    </row>
    <row r="571" spans="1:5" x14ac:dyDescent="0.3">
      <c r="A571" s="5">
        <v>44743</v>
      </c>
      <c r="B571">
        <v>122001</v>
      </c>
      <c r="C571" s="3">
        <v>34.369999999999997</v>
      </c>
      <c r="D571" t="s">
        <v>70</v>
      </c>
      <c r="E571" s="3">
        <v>8.7200000000000006</v>
      </c>
    </row>
    <row r="572" spans="1:5" x14ac:dyDescent="0.3">
      <c r="A572" s="5">
        <v>44743</v>
      </c>
      <c r="B572">
        <v>492001</v>
      </c>
      <c r="C572" s="3">
        <v>21.43</v>
      </c>
      <c r="D572" t="s">
        <v>70</v>
      </c>
      <c r="E572" s="3">
        <v>6.63</v>
      </c>
    </row>
    <row r="573" spans="1:5" x14ac:dyDescent="0.3">
      <c r="A573" s="5">
        <v>44774</v>
      </c>
      <c r="B573">
        <v>400001</v>
      </c>
      <c r="C573" s="3">
        <v>333.45</v>
      </c>
      <c r="D573" t="s">
        <v>70</v>
      </c>
      <c r="E573" s="3">
        <v>7.35</v>
      </c>
    </row>
    <row r="574" spans="1:5" x14ac:dyDescent="0.3">
      <c r="A574" s="5">
        <v>44774</v>
      </c>
      <c r="B574">
        <v>110001</v>
      </c>
      <c r="C574" s="3">
        <v>274.57</v>
      </c>
      <c r="D574" t="s">
        <v>70</v>
      </c>
      <c r="E574" s="3">
        <v>8.2899999999999991</v>
      </c>
    </row>
    <row r="575" spans="1:5" x14ac:dyDescent="0.3">
      <c r="A575" s="5">
        <v>44774</v>
      </c>
      <c r="B575">
        <v>700001</v>
      </c>
      <c r="C575" s="3">
        <v>255.37</v>
      </c>
      <c r="D575" t="s">
        <v>70</v>
      </c>
      <c r="E575" s="3">
        <v>7.28</v>
      </c>
    </row>
    <row r="576" spans="1:5" x14ac:dyDescent="0.3">
      <c r="A576" s="5">
        <v>44774</v>
      </c>
      <c r="B576">
        <v>560001</v>
      </c>
      <c r="C576" s="3">
        <v>228.7</v>
      </c>
      <c r="D576" t="s">
        <v>70</v>
      </c>
      <c r="E576" s="3">
        <v>6.95</v>
      </c>
    </row>
    <row r="577" spans="1:5" x14ac:dyDescent="0.3">
      <c r="A577" s="5">
        <v>44774</v>
      </c>
      <c r="B577">
        <v>600001</v>
      </c>
      <c r="C577" s="3">
        <v>189.45</v>
      </c>
      <c r="D577" t="s">
        <v>70</v>
      </c>
      <c r="E577" s="3">
        <v>6.21</v>
      </c>
    </row>
    <row r="578" spans="1:5" x14ac:dyDescent="0.3">
      <c r="A578" s="5">
        <v>44774</v>
      </c>
      <c r="B578">
        <v>500001</v>
      </c>
      <c r="C578" s="3">
        <v>170.67</v>
      </c>
      <c r="D578" t="s">
        <v>70</v>
      </c>
      <c r="E578" s="3">
        <v>6.87</v>
      </c>
    </row>
    <row r="579" spans="1:5" x14ac:dyDescent="0.3">
      <c r="A579" s="5">
        <v>44774</v>
      </c>
      <c r="B579">
        <v>411001</v>
      </c>
      <c r="C579" s="3">
        <v>164.7</v>
      </c>
      <c r="D579" t="s">
        <v>70</v>
      </c>
      <c r="E579" s="3">
        <v>7.48</v>
      </c>
    </row>
    <row r="580" spans="1:5" x14ac:dyDescent="0.3">
      <c r="A580" s="5">
        <v>44774</v>
      </c>
      <c r="B580">
        <v>380001</v>
      </c>
      <c r="C580" s="3">
        <v>125.02</v>
      </c>
      <c r="D580" t="s">
        <v>70</v>
      </c>
      <c r="E580" s="3">
        <v>7.11</v>
      </c>
    </row>
    <row r="581" spans="1:5" x14ac:dyDescent="0.3">
      <c r="A581" s="5">
        <v>44774</v>
      </c>
      <c r="B581">
        <v>302001</v>
      </c>
      <c r="C581" s="3">
        <v>92.8</v>
      </c>
      <c r="D581" t="s">
        <v>70</v>
      </c>
      <c r="E581" s="3">
        <v>5.54</v>
      </c>
    </row>
    <row r="582" spans="1:5" x14ac:dyDescent="0.3">
      <c r="A582" s="5">
        <v>44774</v>
      </c>
      <c r="B582">
        <v>226001</v>
      </c>
      <c r="C582" s="3">
        <v>79.790000000000006</v>
      </c>
      <c r="D582" t="s">
        <v>70</v>
      </c>
      <c r="E582" s="3">
        <v>7.94</v>
      </c>
    </row>
    <row r="583" spans="1:5" x14ac:dyDescent="0.3">
      <c r="A583" s="5">
        <v>44774</v>
      </c>
      <c r="B583">
        <v>800008</v>
      </c>
      <c r="C583" s="3">
        <v>65.5</v>
      </c>
      <c r="D583" t="s">
        <v>70</v>
      </c>
      <c r="E583" s="3">
        <v>6.4</v>
      </c>
    </row>
    <row r="584" spans="1:5" x14ac:dyDescent="0.3">
      <c r="A584" s="5">
        <v>44774</v>
      </c>
      <c r="B584">
        <v>641001</v>
      </c>
      <c r="C584" s="3">
        <v>58.03</v>
      </c>
      <c r="D584" t="s">
        <v>70</v>
      </c>
      <c r="E584" s="3">
        <v>8.91</v>
      </c>
    </row>
    <row r="585" spans="1:5" x14ac:dyDescent="0.3">
      <c r="A585" s="5">
        <v>44774</v>
      </c>
      <c r="B585">
        <v>160017</v>
      </c>
      <c r="C585" s="3">
        <v>42.24</v>
      </c>
      <c r="D585" t="s">
        <v>70</v>
      </c>
      <c r="E585" s="3">
        <v>9.27</v>
      </c>
    </row>
    <row r="586" spans="1:5" x14ac:dyDescent="0.3">
      <c r="A586" s="5">
        <v>44774</v>
      </c>
      <c r="B586">
        <v>122001</v>
      </c>
      <c r="C586" s="3">
        <v>32.85</v>
      </c>
      <c r="D586" t="s">
        <v>70</v>
      </c>
      <c r="E586" s="3">
        <v>6.84</v>
      </c>
    </row>
    <row r="587" spans="1:5" x14ac:dyDescent="0.3">
      <c r="A587" s="5">
        <v>44774</v>
      </c>
      <c r="B587">
        <v>492001</v>
      </c>
      <c r="C587" s="3">
        <v>20.48</v>
      </c>
      <c r="D587" t="s">
        <v>70</v>
      </c>
      <c r="E587" s="3">
        <v>7.79</v>
      </c>
    </row>
    <row r="588" spans="1:5" x14ac:dyDescent="0.3">
      <c r="A588" s="5">
        <v>44805</v>
      </c>
      <c r="B588">
        <v>400001</v>
      </c>
      <c r="C588" s="3">
        <v>349.97</v>
      </c>
      <c r="D588" t="s">
        <v>70</v>
      </c>
      <c r="E588" s="3">
        <v>7.36</v>
      </c>
    </row>
    <row r="589" spans="1:5" x14ac:dyDescent="0.3">
      <c r="A589" s="5">
        <v>44805</v>
      </c>
      <c r="B589">
        <v>110001</v>
      </c>
      <c r="C589" s="3">
        <v>288.17</v>
      </c>
      <c r="D589" t="s">
        <v>70</v>
      </c>
      <c r="E589" s="3">
        <v>5.98</v>
      </c>
    </row>
    <row r="590" spans="1:5" x14ac:dyDescent="0.3">
      <c r="A590" s="5">
        <v>44805</v>
      </c>
      <c r="B590">
        <v>700001</v>
      </c>
      <c r="C590" s="3">
        <v>268.02</v>
      </c>
      <c r="D590" t="s">
        <v>70</v>
      </c>
      <c r="E590" s="3">
        <v>6.52</v>
      </c>
    </row>
    <row r="591" spans="1:5" x14ac:dyDescent="0.3">
      <c r="A591" s="5">
        <v>44805</v>
      </c>
      <c r="B591">
        <v>560001</v>
      </c>
      <c r="C591" s="3">
        <v>240.03</v>
      </c>
      <c r="D591" t="s">
        <v>70</v>
      </c>
      <c r="E591" s="3">
        <v>7.94</v>
      </c>
    </row>
    <row r="592" spans="1:5" x14ac:dyDescent="0.3">
      <c r="A592" s="5">
        <v>44805</v>
      </c>
      <c r="B592">
        <v>600001</v>
      </c>
      <c r="C592" s="3">
        <v>198.83</v>
      </c>
      <c r="D592" t="s">
        <v>70</v>
      </c>
      <c r="E592" s="3">
        <v>7.81</v>
      </c>
    </row>
    <row r="593" spans="1:5" x14ac:dyDescent="0.3">
      <c r="A593" s="5">
        <v>44805</v>
      </c>
      <c r="B593">
        <v>500001</v>
      </c>
      <c r="C593" s="3">
        <v>179.13</v>
      </c>
      <c r="D593" t="s">
        <v>70</v>
      </c>
      <c r="E593" s="3">
        <v>8.9600000000000009</v>
      </c>
    </row>
    <row r="594" spans="1:5" x14ac:dyDescent="0.3">
      <c r="A594" s="5">
        <v>44805</v>
      </c>
      <c r="B594">
        <v>411001</v>
      </c>
      <c r="C594" s="3">
        <v>172.86</v>
      </c>
      <c r="D594" t="s">
        <v>70</v>
      </c>
      <c r="E594" s="3">
        <v>6.67</v>
      </c>
    </row>
    <row r="595" spans="1:5" x14ac:dyDescent="0.3">
      <c r="A595" s="5">
        <v>44805</v>
      </c>
      <c r="B595">
        <v>380001</v>
      </c>
      <c r="C595" s="3">
        <v>131.21</v>
      </c>
      <c r="D595" t="s">
        <v>70</v>
      </c>
      <c r="E595" s="3">
        <v>6.77</v>
      </c>
    </row>
    <row r="596" spans="1:5" x14ac:dyDescent="0.3">
      <c r="A596" s="5">
        <v>44805</v>
      </c>
      <c r="B596">
        <v>302001</v>
      </c>
      <c r="C596" s="3">
        <v>97.4</v>
      </c>
      <c r="D596" t="s">
        <v>70</v>
      </c>
      <c r="E596" s="3">
        <v>7.19</v>
      </c>
    </row>
    <row r="597" spans="1:5" x14ac:dyDescent="0.3">
      <c r="A597" s="5">
        <v>44805</v>
      </c>
      <c r="B597">
        <v>226001</v>
      </c>
      <c r="C597" s="3">
        <v>83.74</v>
      </c>
      <c r="D597" t="s">
        <v>70</v>
      </c>
      <c r="E597" s="3">
        <v>6.44</v>
      </c>
    </row>
    <row r="598" spans="1:5" x14ac:dyDescent="0.3">
      <c r="A598" s="5">
        <v>44805</v>
      </c>
      <c r="B598">
        <v>800008</v>
      </c>
      <c r="C598" s="3">
        <v>68.739999999999995</v>
      </c>
      <c r="D598" t="s">
        <v>70</v>
      </c>
      <c r="E598" s="3">
        <v>5.87</v>
      </c>
    </row>
    <row r="599" spans="1:5" x14ac:dyDescent="0.3">
      <c r="A599" s="5">
        <v>44805</v>
      </c>
      <c r="B599">
        <v>641001</v>
      </c>
      <c r="C599" s="3">
        <v>60.9</v>
      </c>
      <c r="D599" t="s">
        <v>70</v>
      </c>
      <c r="E599" s="3">
        <v>7.22</v>
      </c>
    </row>
    <row r="600" spans="1:5" x14ac:dyDescent="0.3">
      <c r="A600" s="5">
        <v>44805</v>
      </c>
      <c r="B600">
        <v>160017</v>
      </c>
      <c r="C600" s="3">
        <v>44.33</v>
      </c>
      <c r="D600" t="s">
        <v>70</v>
      </c>
      <c r="E600" s="3">
        <v>7.35</v>
      </c>
    </row>
    <row r="601" spans="1:5" x14ac:dyDescent="0.3">
      <c r="A601" s="5">
        <v>44805</v>
      </c>
      <c r="B601">
        <v>122001</v>
      </c>
      <c r="C601" s="3">
        <v>34.479999999999997</v>
      </c>
      <c r="D601" t="s">
        <v>70</v>
      </c>
      <c r="E601" s="3">
        <v>7.3</v>
      </c>
    </row>
    <row r="602" spans="1:5" x14ac:dyDescent="0.3">
      <c r="A602" s="5">
        <v>44805</v>
      </c>
      <c r="B602">
        <v>492001</v>
      </c>
      <c r="C602" s="3">
        <v>45433</v>
      </c>
      <c r="D602" t="s">
        <v>70</v>
      </c>
      <c r="E602" s="3">
        <v>7.83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A0FB-0A09-40EC-91F0-E2268C02F5F0}">
  <dimension ref="A1:L601"/>
  <sheetViews>
    <sheetView topLeftCell="B1" workbookViewId="0">
      <selection activeCell="L22" sqref="L22"/>
    </sheetView>
  </sheetViews>
  <sheetFormatPr defaultRowHeight="14.4" x14ac:dyDescent="0.3"/>
  <cols>
    <col min="1" max="2" width="21.88671875" customWidth="1"/>
    <col min="3" max="3" width="11" customWidth="1"/>
    <col min="4" max="4" width="16.33203125" customWidth="1"/>
    <col min="5" max="5" width="10.77734375" customWidth="1"/>
    <col min="6" max="6" width="9" customWidth="1"/>
    <col min="9" max="9" width="14.77734375" bestFit="1" customWidth="1"/>
    <col min="10" max="10" width="16.109375" bestFit="1" customWidth="1"/>
    <col min="11" max="11" width="8" bestFit="1" customWidth="1"/>
    <col min="12" max="12" width="12.5546875" bestFit="1" customWidth="1"/>
  </cols>
  <sheetData>
    <row r="1" spans="1:12" x14ac:dyDescent="0.3">
      <c r="A1" s="38" t="s">
        <v>17</v>
      </c>
      <c r="B1" s="38" t="s">
        <v>128</v>
      </c>
      <c r="C1" s="39" t="s">
        <v>0</v>
      </c>
      <c r="D1" s="39" t="s">
        <v>65</v>
      </c>
      <c r="E1" s="40" t="s">
        <v>59</v>
      </c>
      <c r="F1" s="41" t="s">
        <v>66</v>
      </c>
    </row>
    <row r="2" spans="1:12" x14ac:dyDescent="0.3">
      <c r="A2" s="32">
        <v>44562</v>
      </c>
      <c r="B2" s="32" t="str">
        <f>_xlfn.XLOOKUP(A2,Dim_Date!A:A,Dim_Date!C:C,,0,1)</f>
        <v>Before 5G</v>
      </c>
      <c r="C2" s="14">
        <v>400001</v>
      </c>
      <c r="D2" s="33">
        <v>286.29000000000002</v>
      </c>
      <c r="E2" s="14" t="s">
        <v>64</v>
      </c>
      <c r="F2" s="34">
        <v>21.2</v>
      </c>
    </row>
    <row r="3" spans="1:12" x14ac:dyDescent="0.3">
      <c r="A3" s="29">
        <v>44562</v>
      </c>
      <c r="B3" s="32" t="str">
        <f>_xlfn.XLOOKUP(A3,Dim_Date!A:A,Dim_Date!C:C,,0,1)</f>
        <v>Before 5G</v>
      </c>
      <c r="C3" s="13">
        <v>110001</v>
      </c>
      <c r="D3" s="30">
        <v>241.59</v>
      </c>
      <c r="E3" s="13" t="s">
        <v>64</v>
      </c>
      <c r="F3" s="31">
        <v>17.68</v>
      </c>
    </row>
    <row r="4" spans="1:12" x14ac:dyDescent="0.3">
      <c r="A4" s="32">
        <v>44562</v>
      </c>
      <c r="B4" s="32" t="str">
        <f>_xlfn.XLOOKUP(A4,Dim_Date!A:A,Dim_Date!C:C,,0,1)</f>
        <v>Before 5G</v>
      </c>
      <c r="C4" s="14">
        <v>700001</v>
      </c>
      <c r="D4" s="33">
        <v>222.19</v>
      </c>
      <c r="E4" s="14" t="s">
        <v>64</v>
      </c>
      <c r="F4" s="34">
        <v>16.61</v>
      </c>
    </row>
    <row r="5" spans="1:12" x14ac:dyDescent="0.3">
      <c r="A5" s="29">
        <v>44562</v>
      </c>
      <c r="B5" s="32" t="str">
        <f>_xlfn.XLOOKUP(A5,Dim_Date!A:A,Dim_Date!C:C,,0,1)</f>
        <v>Before 5G</v>
      </c>
      <c r="C5" s="13">
        <v>560001</v>
      </c>
      <c r="D5" s="30">
        <v>195.41</v>
      </c>
      <c r="E5" s="13" t="s">
        <v>64</v>
      </c>
      <c r="F5" s="31">
        <v>19.14</v>
      </c>
    </row>
    <row r="6" spans="1:12" x14ac:dyDescent="0.3">
      <c r="A6" s="32">
        <v>44562</v>
      </c>
      <c r="B6" s="32" t="str">
        <f>_xlfn.XLOOKUP(A6,Dim_Date!A:A,Dim_Date!C:C,,0,1)</f>
        <v>Before 5G</v>
      </c>
      <c r="C6" s="14">
        <v>600001</v>
      </c>
      <c r="D6" s="33">
        <v>166.78</v>
      </c>
      <c r="E6" s="14" t="s">
        <v>64</v>
      </c>
      <c r="F6" s="34">
        <v>18.47</v>
      </c>
    </row>
    <row r="7" spans="1:12" x14ac:dyDescent="0.3">
      <c r="A7" s="29">
        <v>44562</v>
      </c>
      <c r="B7" s="32" t="str">
        <f>_xlfn.XLOOKUP(A7,Dim_Date!A:A,Dim_Date!C:C,,0,1)</f>
        <v>Before 5G</v>
      </c>
      <c r="C7" s="13">
        <v>500001</v>
      </c>
      <c r="D7" s="30">
        <v>148.68</v>
      </c>
      <c r="E7" s="13" t="s">
        <v>64</v>
      </c>
      <c r="F7" s="15">
        <v>19</v>
      </c>
    </row>
    <row r="8" spans="1:12" x14ac:dyDescent="0.3">
      <c r="A8" s="32">
        <v>44562</v>
      </c>
      <c r="B8" s="32" t="str">
        <f>_xlfn.XLOOKUP(A8,Dim_Date!A:A,Dim_Date!C:C,,0,1)</f>
        <v>Before 5G</v>
      </c>
      <c r="C8" s="14">
        <v>411001</v>
      </c>
      <c r="D8" s="33">
        <v>141.30000000000001</v>
      </c>
      <c r="E8" s="14" t="s">
        <v>64</v>
      </c>
      <c r="F8" s="34">
        <v>17.14</v>
      </c>
    </row>
    <row r="9" spans="1:12" x14ac:dyDescent="0.3">
      <c r="A9" s="29">
        <v>44562</v>
      </c>
      <c r="B9" s="32" t="str">
        <f>_xlfn.XLOOKUP(A9,Dim_Date!A:A,Dim_Date!C:C,,0,1)</f>
        <v>Before 5G</v>
      </c>
      <c r="C9" s="13">
        <v>380001</v>
      </c>
      <c r="D9" s="30">
        <v>110.08</v>
      </c>
      <c r="E9" s="13" t="s">
        <v>64</v>
      </c>
      <c r="F9" s="31">
        <v>19.05</v>
      </c>
      <c r="I9" s="8" t="s">
        <v>129</v>
      </c>
      <c r="J9" s="8" t="s">
        <v>83</v>
      </c>
    </row>
    <row r="10" spans="1:12" x14ac:dyDescent="0.3">
      <c r="A10" s="32">
        <v>44562</v>
      </c>
      <c r="B10" s="32" t="str">
        <f>_xlfn.XLOOKUP(A10,Dim_Date!A:A,Dim_Date!C:C,,0,1)</f>
        <v>Before 5G</v>
      </c>
      <c r="C10" s="14">
        <v>302001</v>
      </c>
      <c r="D10" s="33">
        <v>79.05</v>
      </c>
      <c r="E10" s="14" t="s">
        <v>64</v>
      </c>
      <c r="F10" s="34">
        <v>28.1</v>
      </c>
      <c r="I10" s="8" t="s">
        <v>81</v>
      </c>
      <c r="J10" t="s">
        <v>22</v>
      </c>
      <c r="K10" t="s">
        <v>27</v>
      </c>
      <c r="L10" t="s">
        <v>82</v>
      </c>
    </row>
    <row r="11" spans="1:12" x14ac:dyDescent="0.3">
      <c r="A11" s="29">
        <v>44562</v>
      </c>
      <c r="B11" s="32" t="str">
        <f>_xlfn.XLOOKUP(A11,Dim_Date!A:A,Dim_Date!C:C,,0,1)</f>
        <v>Before 5G</v>
      </c>
      <c r="C11" s="13">
        <v>226001</v>
      </c>
      <c r="D11" s="30">
        <v>67.599999999999994</v>
      </c>
      <c r="E11" s="13" t="s">
        <v>64</v>
      </c>
      <c r="F11" s="31">
        <v>17.54</v>
      </c>
      <c r="I11" s="10" t="s">
        <v>64</v>
      </c>
      <c r="J11">
        <v>1214.23</v>
      </c>
      <c r="K11">
        <v>1132.97</v>
      </c>
      <c r="L11">
        <v>2347.1999999999998</v>
      </c>
    </row>
    <row r="12" spans="1:12" x14ac:dyDescent="0.3">
      <c r="A12" s="32">
        <v>44562</v>
      </c>
      <c r="B12" s="32" t="str">
        <f>_xlfn.XLOOKUP(A12,Dim_Date!A:A,Dim_Date!C:C,,0,1)</f>
        <v>Before 5G</v>
      </c>
      <c r="C12" s="14">
        <v>800008</v>
      </c>
      <c r="D12" s="33">
        <v>55.78</v>
      </c>
      <c r="E12" s="14" t="s">
        <v>64</v>
      </c>
      <c r="F12" s="34">
        <v>26.15</v>
      </c>
      <c r="I12" s="10" t="s">
        <v>67</v>
      </c>
      <c r="J12">
        <v>1635.5700000000002</v>
      </c>
      <c r="K12">
        <v>1662.8799999999994</v>
      </c>
      <c r="L12">
        <v>3298.45</v>
      </c>
    </row>
    <row r="13" spans="1:12" x14ac:dyDescent="0.3">
      <c r="A13" s="29">
        <v>44562</v>
      </c>
      <c r="B13" s="32" t="str">
        <f>_xlfn.XLOOKUP(A13,Dim_Date!A:A,Dim_Date!C:C,,0,1)</f>
        <v>Before 5G</v>
      </c>
      <c r="C13" s="13">
        <v>641001</v>
      </c>
      <c r="D13" s="30">
        <v>50.24</v>
      </c>
      <c r="E13" s="13" t="s">
        <v>64</v>
      </c>
      <c r="F13" s="31">
        <v>15.57</v>
      </c>
      <c r="I13" s="10" t="s">
        <v>69</v>
      </c>
      <c r="J13">
        <v>613.11999999999989</v>
      </c>
      <c r="K13">
        <v>623.62000000000012</v>
      </c>
      <c r="L13">
        <v>1236.74</v>
      </c>
    </row>
    <row r="14" spans="1:12" x14ac:dyDescent="0.3">
      <c r="A14" s="32">
        <v>44562</v>
      </c>
      <c r="B14" s="32" t="str">
        <f>_xlfn.XLOOKUP(A14,Dim_Date!A:A,Dim_Date!C:C,,0,1)</f>
        <v>Before 5G</v>
      </c>
      <c r="C14" s="14">
        <v>160017</v>
      </c>
      <c r="D14" s="33">
        <v>36.57</v>
      </c>
      <c r="E14" s="14" t="s">
        <v>64</v>
      </c>
      <c r="F14" s="34">
        <v>17.36</v>
      </c>
      <c r="I14" s="10" t="s">
        <v>70</v>
      </c>
      <c r="J14">
        <v>430.24</v>
      </c>
      <c r="K14">
        <v>437.55</v>
      </c>
      <c r="L14">
        <v>867.79</v>
      </c>
    </row>
    <row r="15" spans="1:12" x14ac:dyDescent="0.3">
      <c r="A15" s="29">
        <v>44562</v>
      </c>
      <c r="B15" s="32" t="str">
        <f>_xlfn.XLOOKUP(A15,Dim_Date!A:A,Dim_Date!C:C,,0,1)</f>
        <v>Before 5G</v>
      </c>
      <c r="C15" s="13">
        <v>122001</v>
      </c>
      <c r="D15" s="30">
        <v>27.89</v>
      </c>
      <c r="E15" s="13" t="s">
        <v>64</v>
      </c>
      <c r="F15" s="31">
        <v>19.07</v>
      </c>
      <c r="I15" s="10" t="s">
        <v>68</v>
      </c>
      <c r="J15">
        <v>2106.84</v>
      </c>
      <c r="K15">
        <v>2143.0099999999998</v>
      </c>
      <c r="L15">
        <v>4249.8500000000004</v>
      </c>
    </row>
    <row r="16" spans="1:12" x14ac:dyDescent="0.3">
      <c r="A16" s="32">
        <v>44562</v>
      </c>
      <c r="B16" s="32" t="str">
        <f>_xlfn.XLOOKUP(A16,Dim_Date!A:A,Dim_Date!C:C,,0,1)</f>
        <v>Before 5G</v>
      </c>
      <c r="C16" s="14">
        <v>492001</v>
      </c>
      <c r="D16" s="33">
        <v>17.55</v>
      </c>
      <c r="E16" s="14" t="s">
        <v>64</v>
      </c>
      <c r="F16" s="34">
        <v>24.35</v>
      </c>
      <c r="I16" s="10" t="s">
        <v>82</v>
      </c>
      <c r="J16">
        <v>6000</v>
      </c>
      <c r="K16">
        <v>6000.0299999999988</v>
      </c>
      <c r="L16">
        <v>12000.029999999999</v>
      </c>
    </row>
    <row r="17" spans="1:6" x14ac:dyDescent="0.3">
      <c r="A17" s="29">
        <v>44593</v>
      </c>
      <c r="B17" s="32" t="str">
        <f>_xlfn.XLOOKUP(A17,Dim_Date!A:A,Dim_Date!C:C,,0,1)</f>
        <v>Before 5G</v>
      </c>
      <c r="C17" s="13">
        <v>400001</v>
      </c>
      <c r="D17" s="30">
        <v>328.6</v>
      </c>
      <c r="E17" s="13" t="s">
        <v>64</v>
      </c>
      <c r="F17" s="31">
        <v>18.62</v>
      </c>
    </row>
    <row r="18" spans="1:6" x14ac:dyDescent="0.3">
      <c r="A18" s="32">
        <v>44593</v>
      </c>
      <c r="B18" s="32" t="str">
        <f>_xlfn.XLOOKUP(A18,Dim_Date!A:A,Dim_Date!C:C,,0,1)</f>
        <v>Before 5G</v>
      </c>
      <c r="C18" s="14">
        <v>110001</v>
      </c>
      <c r="D18" s="33">
        <v>277.3</v>
      </c>
      <c r="E18" s="14" t="s">
        <v>64</v>
      </c>
      <c r="F18" s="34">
        <v>19.54</v>
      </c>
    </row>
    <row r="19" spans="1:6" x14ac:dyDescent="0.3">
      <c r="A19" s="29">
        <v>44593</v>
      </c>
      <c r="B19" s="32" t="str">
        <f>_xlfn.XLOOKUP(A19,Dim_Date!A:A,Dim_Date!C:C,,0,1)</f>
        <v>Before 5G</v>
      </c>
      <c r="C19" s="13">
        <v>700001</v>
      </c>
      <c r="D19" s="30">
        <v>255.04</v>
      </c>
      <c r="E19" s="13" t="s">
        <v>64</v>
      </c>
      <c r="F19" s="31">
        <v>15.48</v>
      </c>
    </row>
    <row r="20" spans="1:6" x14ac:dyDescent="0.3">
      <c r="A20" s="32">
        <v>44593</v>
      </c>
      <c r="B20" s="32" t="str">
        <f>_xlfn.XLOOKUP(A20,Dim_Date!A:A,Dim_Date!C:C,,0,1)</f>
        <v>Before 5G</v>
      </c>
      <c r="C20" s="14">
        <v>560001</v>
      </c>
      <c r="D20" s="33">
        <v>224.3</v>
      </c>
      <c r="E20" s="14" t="s">
        <v>64</v>
      </c>
      <c r="F20" s="34">
        <v>20.98</v>
      </c>
    </row>
    <row r="21" spans="1:6" x14ac:dyDescent="0.3">
      <c r="A21" s="29">
        <v>44593</v>
      </c>
      <c r="B21" s="32" t="str">
        <f>_xlfn.XLOOKUP(A21,Dim_Date!A:A,Dim_Date!C:C,,0,1)</f>
        <v>Before 5G</v>
      </c>
      <c r="C21" s="13">
        <v>600001</v>
      </c>
      <c r="D21" s="30">
        <v>191.44</v>
      </c>
      <c r="E21" s="13" t="s">
        <v>64</v>
      </c>
      <c r="F21" s="31">
        <v>29.2</v>
      </c>
    </row>
    <row r="22" spans="1:6" x14ac:dyDescent="0.3">
      <c r="A22" s="32">
        <v>44593</v>
      </c>
      <c r="B22" s="32" t="str">
        <f>_xlfn.XLOOKUP(A22,Dim_Date!A:A,Dim_Date!C:C,,0,1)</f>
        <v>Before 5G</v>
      </c>
      <c r="C22" s="14">
        <v>500001</v>
      </c>
      <c r="D22" s="33">
        <v>170.66</v>
      </c>
      <c r="E22" s="14" t="s">
        <v>64</v>
      </c>
      <c r="F22" s="34">
        <v>20.2</v>
      </c>
    </row>
    <row r="23" spans="1:6" x14ac:dyDescent="0.3">
      <c r="A23" s="29">
        <v>44593</v>
      </c>
      <c r="B23" s="32" t="str">
        <f>_xlfn.XLOOKUP(A23,Dim_Date!A:A,Dim_Date!C:C,,0,1)</f>
        <v>Before 5G</v>
      </c>
      <c r="C23" s="13">
        <v>411001</v>
      </c>
      <c r="D23" s="30">
        <v>162.18</v>
      </c>
      <c r="E23" s="13" t="s">
        <v>64</v>
      </c>
      <c r="F23" s="31">
        <v>17.670000000000002</v>
      </c>
    </row>
    <row r="24" spans="1:6" x14ac:dyDescent="0.3">
      <c r="A24" s="32">
        <v>44593</v>
      </c>
      <c r="B24" s="32" t="str">
        <f>_xlfn.XLOOKUP(A24,Dim_Date!A:A,Dim_Date!C:C,,0,1)</f>
        <v>Before 5G</v>
      </c>
      <c r="C24" s="14">
        <v>380001</v>
      </c>
      <c r="D24" s="33">
        <v>126.35</v>
      </c>
      <c r="E24" s="14" t="s">
        <v>64</v>
      </c>
      <c r="F24" s="34">
        <v>16.329999999999998</v>
      </c>
    </row>
    <row r="25" spans="1:6" x14ac:dyDescent="0.3">
      <c r="A25" s="29">
        <v>44593</v>
      </c>
      <c r="B25" s="32" t="str">
        <f>_xlfn.XLOOKUP(A25,Dim_Date!A:A,Dim_Date!C:C,,0,1)</f>
        <v>Before 5G</v>
      </c>
      <c r="C25" s="13">
        <v>302001</v>
      </c>
      <c r="D25" s="30">
        <v>90.74</v>
      </c>
      <c r="E25" s="13" t="s">
        <v>64</v>
      </c>
      <c r="F25" s="31">
        <v>17.27</v>
      </c>
    </row>
    <row r="26" spans="1:6" x14ac:dyDescent="0.3">
      <c r="A26" s="32">
        <v>44593</v>
      </c>
      <c r="B26" s="32" t="str">
        <f>_xlfn.XLOOKUP(A26,Dim_Date!A:A,Dim_Date!C:C,,0,1)</f>
        <v>Before 5G</v>
      </c>
      <c r="C26" s="14">
        <v>226001</v>
      </c>
      <c r="D26" s="33">
        <v>77.59</v>
      </c>
      <c r="E26" s="14" t="s">
        <v>64</v>
      </c>
      <c r="F26" s="34">
        <v>31.93</v>
      </c>
    </row>
    <row r="27" spans="1:6" x14ac:dyDescent="0.3">
      <c r="A27" s="29">
        <v>44593</v>
      </c>
      <c r="B27" s="32" t="str">
        <f>_xlfn.XLOOKUP(A27,Dim_Date!A:A,Dim_Date!C:C,,0,1)</f>
        <v>Before 5G</v>
      </c>
      <c r="C27" s="13">
        <v>800008</v>
      </c>
      <c r="D27" s="30">
        <v>64.02</v>
      </c>
      <c r="E27" s="13" t="s">
        <v>64</v>
      </c>
      <c r="F27" s="31">
        <v>18.3</v>
      </c>
    </row>
    <row r="28" spans="1:6" x14ac:dyDescent="0.3">
      <c r="A28" s="32">
        <v>44593</v>
      </c>
      <c r="B28" s="32" t="str">
        <f>_xlfn.XLOOKUP(A28,Dim_Date!A:A,Dim_Date!C:C,,0,1)</f>
        <v>Before 5G</v>
      </c>
      <c r="C28" s="14">
        <v>641001</v>
      </c>
      <c r="D28" s="33">
        <v>57.66</v>
      </c>
      <c r="E28" s="14" t="s">
        <v>64</v>
      </c>
      <c r="F28" s="34">
        <v>20.71</v>
      </c>
    </row>
    <row r="29" spans="1:6" x14ac:dyDescent="0.3">
      <c r="A29" s="29">
        <v>44593</v>
      </c>
      <c r="B29" s="32" t="str">
        <f>_xlfn.XLOOKUP(A29,Dim_Date!A:A,Dim_Date!C:C,,0,1)</f>
        <v>Before 5G</v>
      </c>
      <c r="C29" s="13">
        <v>160017</v>
      </c>
      <c r="D29" s="30">
        <v>41.98</v>
      </c>
      <c r="E29" s="13" t="s">
        <v>64</v>
      </c>
      <c r="F29" s="31">
        <v>15.11</v>
      </c>
    </row>
    <row r="30" spans="1:6" x14ac:dyDescent="0.3">
      <c r="A30" s="32">
        <v>44593</v>
      </c>
      <c r="B30" s="32" t="str">
        <f>_xlfn.XLOOKUP(A30,Dim_Date!A:A,Dim_Date!C:C,,0,1)</f>
        <v>Before 5G</v>
      </c>
      <c r="C30" s="14">
        <v>122001</v>
      </c>
      <c r="D30" s="33">
        <v>32.01</v>
      </c>
      <c r="E30" s="14" t="s">
        <v>64</v>
      </c>
      <c r="F30" s="34">
        <v>29.52</v>
      </c>
    </row>
    <row r="31" spans="1:6" x14ac:dyDescent="0.3">
      <c r="A31" s="29">
        <v>44593</v>
      </c>
      <c r="B31" s="32" t="str">
        <f>_xlfn.XLOOKUP(A31,Dim_Date!A:A,Dim_Date!C:C,,0,1)</f>
        <v>Before 5G</v>
      </c>
      <c r="C31" s="13">
        <v>492001</v>
      </c>
      <c r="D31" s="30">
        <v>20.14</v>
      </c>
      <c r="E31" s="13" t="s">
        <v>64</v>
      </c>
      <c r="F31" s="31">
        <v>20.99</v>
      </c>
    </row>
    <row r="32" spans="1:6" x14ac:dyDescent="0.3">
      <c r="A32" s="32">
        <v>44621</v>
      </c>
      <c r="B32" s="32" t="str">
        <f>_xlfn.XLOOKUP(A32,Dim_Date!A:A,Dim_Date!C:C,,0,1)</f>
        <v>Before 5G</v>
      </c>
      <c r="C32" s="14">
        <v>400001</v>
      </c>
      <c r="D32" s="33">
        <v>305.81</v>
      </c>
      <c r="E32" s="14" t="s">
        <v>64</v>
      </c>
      <c r="F32" s="34">
        <v>18.73</v>
      </c>
    </row>
    <row r="33" spans="1:6" x14ac:dyDescent="0.3">
      <c r="A33" s="29">
        <v>44621</v>
      </c>
      <c r="B33" s="32" t="str">
        <f>_xlfn.XLOOKUP(A33,Dim_Date!A:A,Dim_Date!C:C,,0,1)</f>
        <v>Before 5G</v>
      </c>
      <c r="C33" s="13">
        <v>110001</v>
      </c>
      <c r="D33" s="30">
        <v>258.07</v>
      </c>
      <c r="E33" s="13" t="s">
        <v>64</v>
      </c>
      <c r="F33" s="31">
        <v>18.98</v>
      </c>
    </row>
    <row r="34" spans="1:6" x14ac:dyDescent="0.3">
      <c r="A34" s="32">
        <v>44621</v>
      </c>
      <c r="B34" s="32" t="str">
        <f>_xlfn.XLOOKUP(A34,Dim_Date!A:A,Dim_Date!C:C,,0,1)</f>
        <v>Before 5G</v>
      </c>
      <c r="C34" s="14">
        <v>700001</v>
      </c>
      <c r="D34" s="33">
        <v>237.35</v>
      </c>
      <c r="E34" s="14" t="s">
        <v>64</v>
      </c>
      <c r="F34" s="34">
        <v>28.36</v>
      </c>
    </row>
    <row r="35" spans="1:6" x14ac:dyDescent="0.3">
      <c r="A35" s="29">
        <v>44621</v>
      </c>
      <c r="B35" s="32" t="str">
        <f>_xlfn.XLOOKUP(A35,Dim_Date!A:A,Dim_Date!C:C,,0,1)</f>
        <v>Before 5G</v>
      </c>
      <c r="C35" s="13">
        <v>560001</v>
      </c>
      <c r="D35" s="30">
        <v>208.74</v>
      </c>
      <c r="E35" s="13" t="s">
        <v>64</v>
      </c>
      <c r="F35" s="31">
        <v>20.059999999999999</v>
      </c>
    </row>
    <row r="36" spans="1:6" x14ac:dyDescent="0.3">
      <c r="A36" s="32">
        <v>44621</v>
      </c>
      <c r="B36" s="32" t="str">
        <f>_xlfn.XLOOKUP(A36,Dim_Date!A:A,Dim_Date!C:C,,0,1)</f>
        <v>Before 5G</v>
      </c>
      <c r="C36" s="14">
        <v>600001</v>
      </c>
      <c r="D36" s="33">
        <v>178.16</v>
      </c>
      <c r="E36" s="14" t="s">
        <v>64</v>
      </c>
      <c r="F36" s="34">
        <v>17.12</v>
      </c>
    </row>
    <row r="37" spans="1:6" x14ac:dyDescent="0.3">
      <c r="A37" s="29">
        <v>44621</v>
      </c>
      <c r="B37" s="32" t="str">
        <f>_xlfn.XLOOKUP(A37,Dim_Date!A:A,Dim_Date!C:C,,0,1)</f>
        <v>Before 5G</v>
      </c>
      <c r="C37" s="13">
        <v>500001</v>
      </c>
      <c r="D37" s="30">
        <v>158.83000000000001</v>
      </c>
      <c r="E37" s="13" t="s">
        <v>64</v>
      </c>
      <c r="F37" s="31">
        <v>17.600000000000001</v>
      </c>
    </row>
    <row r="38" spans="1:6" x14ac:dyDescent="0.3">
      <c r="A38" s="32">
        <v>44621</v>
      </c>
      <c r="B38" s="32" t="str">
        <f>_xlfn.XLOOKUP(A38,Dim_Date!A:A,Dim_Date!C:C,,0,1)</f>
        <v>Before 5G</v>
      </c>
      <c r="C38" s="14">
        <v>411001</v>
      </c>
      <c r="D38" s="33">
        <v>150.93</v>
      </c>
      <c r="E38" s="14" t="s">
        <v>64</v>
      </c>
      <c r="F38" s="34">
        <v>20.43</v>
      </c>
    </row>
    <row r="39" spans="1:6" x14ac:dyDescent="0.3">
      <c r="A39" s="29">
        <v>44621</v>
      </c>
      <c r="B39" s="32" t="str">
        <f>_xlfn.XLOOKUP(A39,Dim_Date!A:A,Dim_Date!C:C,,0,1)</f>
        <v>Before 5G</v>
      </c>
      <c r="C39" s="13">
        <v>380001</v>
      </c>
      <c r="D39" s="30">
        <v>117.59</v>
      </c>
      <c r="E39" s="13" t="s">
        <v>64</v>
      </c>
      <c r="F39" s="31">
        <v>24.62</v>
      </c>
    </row>
    <row r="40" spans="1:6" x14ac:dyDescent="0.3">
      <c r="A40" s="32">
        <v>44621</v>
      </c>
      <c r="B40" s="32" t="str">
        <f>_xlfn.XLOOKUP(A40,Dim_Date!A:A,Dim_Date!C:C,,0,1)</f>
        <v>Before 5G</v>
      </c>
      <c r="C40" s="14">
        <v>302001</v>
      </c>
      <c r="D40" s="33">
        <v>84.44</v>
      </c>
      <c r="E40" s="14" t="s">
        <v>64</v>
      </c>
      <c r="F40" s="34">
        <v>20.25</v>
      </c>
    </row>
    <row r="41" spans="1:6" x14ac:dyDescent="0.3">
      <c r="A41" s="29">
        <v>44621</v>
      </c>
      <c r="B41" s="32" t="str">
        <f>_xlfn.XLOOKUP(A41,Dim_Date!A:A,Dim_Date!C:C,,0,1)</f>
        <v>Before 5G</v>
      </c>
      <c r="C41" s="13">
        <v>226001</v>
      </c>
      <c r="D41" s="30">
        <v>72.209999999999994</v>
      </c>
      <c r="E41" s="13" t="s">
        <v>64</v>
      </c>
      <c r="F41" s="31">
        <v>20.68</v>
      </c>
    </row>
    <row r="42" spans="1:6" x14ac:dyDescent="0.3">
      <c r="A42" s="32">
        <v>44621</v>
      </c>
      <c r="B42" s="32" t="str">
        <f>_xlfn.XLOOKUP(A42,Dim_Date!A:A,Dim_Date!C:C,,0,1)</f>
        <v>Before 5G</v>
      </c>
      <c r="C42" s="14">
        <v>800008</v>
      </c>
      <c r="D42" s="33">
        <v>59.58</v>
      </c>
      <c r="E42" s="14" t="s">
        <v>64</v>
      </c>
      <c r="F42" s="34">
        <v>17.829999999999998</v>
      </c>
    </row>
    <row r="43" spans="1:6" x14ac:dyDescent="0.3">
      <c r="A43" s="29">
        <v>44621</v>
      </c>
      <c r="B43" s="32" t="str">
        <f>_xlfn.XLOOKUP(A43,Dim_Date!A:A,Dim_Date!C:C,,0,1)</f>
        <v>Before 5G</v>
      </c>
      <c r="C43" s="13">
        <v>641001</v>
      </c>
      <c r="D43" s="30">
        <v>53.67</v>
      </c>
      <c r="E43" s="13" t="s">
        <v>64</v>
      </c>
      <c r="F43" s="31">
        <v>31.89</v>
      </c>
    </row>
    <row r="44" spans="1:6" x14ac:dyDescent="0.3">
      <c r="A44" s="32">
        <v>44621</v>
      </c>
      <c r="B44" s="32" t="str">
        <f>_xlfn.XLOOKUP(A44,Dim_Date!A:A,Dim_Date!C:C,,0,1)</f>
        <v>Before 5G</v>
      </c>
      <c r="C44" s="14">
        <v>160017</v>
      </c>
      <c r="D44" s="33">
        <v>39.07</v>
      </c>
      <c r="E44" s="14" t="s">
        <v>64</v>
      </c>
      <c r="F44" s="34">
        <v>19.23</v>
      </c>
    </row>
    <row r="45" spans="1:6" x14ac:dyDescent="0.3">
      <c r="A45" s="29">
        <v>44621</v>
      </c>
      <c r="B45" s="32" t="str">
        <f>_xlfn.XLOOKUP(A45,Dim_Date!A:A,Dim_Date!C:C,,0,1)</f>
        <v>Before 5G</v>
      </c>
      <c r="C45" s="13">
        <v>122001</v>
      </c>
      <c r="D45" s="30">
        <v>29.79</v>
      </c>
      <c r="E45" s="13" t="s">
        <v>64</v>
      </c>
      <c r="F45" s="31">
        <v>20.260000000000002</v>
      </c>
    </row>
    <row r="46" spans="1:6" x14ac:dyDescent="0.3">
      <c r="A46" s="32">
        <v>44621</v>
      </c>
      <c r="B46" s="32" t="str">
        <f>_xlfn.XLOOKUP(A46,Dim_Date!A:A,Dim_Date!C:C,,0,1)</f>
        <v>Before 5G</v>
      </c>
      <c r="C46" s="14">
        <v>492001</v>
      </c>
      <c r="D46" s="33">
        <v>18.739999999999998</v>
      </c>
      <c r="E46" s="14" t="s">
        <v>64</v>
      </c>
      <c r="F46" s="34">
        <v>18.48</v>
      </c>
    </row>
    <row r="47" spans="1:6" x14ac:dyDescent="0.3">
      <c r="A47" s="29">
        <v>44652</v>
      </c>
      <c r="B47" s="32" t="str">
        <f>_xlfn.XLOOKUP(A47,Dim_Date!A:A,Dim_Date!C:C,,0,1)</f>
        <v>Before 5G</v>
      </c>
      <c r="C47" s="13">
        <v>400001</v>
      </c>
      <c r="D47" s="30">
        <v>324.26</v>
      </c>
      <c r="E47" s="13" t="s">
        <v>64</v>
      </c>
      <c r="F47" s="31">
        <v>20.12</v>
      </c>
    </row>
    <row r="48" spans="1:6" x14ac:dyDescent="0.3">
      <c r="A48" s="32">
        <v>44652</v>
      </c>
      <c r="B48" s="32" t="str">
        <f>_xlfn.XLOOKUP(A48,Dim_Date!A:A,Dim_Date!C:C,,0,1)</f>
        <v>Before 5G</v>
      </c>
      <c r="C48" s="14">
        <v>110001</v>
      </c>
      <c r="D48" s="33">
        <v>273.63</v>
      </c>
      <c r="E48" s="14" t="s">
        <v>64</v>
      </c>
      <c r="F48" s="34">
        <v>18.46</v>
      </c>
    </row>
    <row r="49" spans="1:6" x14ac:dyDescent="0.3">
      <c r="A49" s="29">
        <v>44652</v>
      </c>
      <c r="B49" s="32" t="str">
        <f>_xlfn.XLOOKUP(A49,Dim_Date!A:A,Dim_Date!C:C,,0,1)</f>
        <v>Before 5G</v>
      </c>
      <c r="C49" s="13">
        <v>700001</v>
      </c>
      <c r="D49" s="30">
        <v>251.67</v>
      </c>
      <c r="E49" s="13" t="s">
        <v>64</v>
      </c>
      <c r="F49" s="31">
        <v>19.41</v>
      </c>
    </row>
    <row r="50" spans="1:6" x14ac:dyDescent="0.3">
      <c r="A50" s="32">
        <v>44652</v>
      </c>
      <c r="B50" s="32" t="str">
        <f>_xlfn.XLOOKUP(A50,Dim_Date!A:A,Dim_Date!C:C,,0,1)</f>
        <v>Before 5G</v>
      </c>
      <c r="C50" s="14">
        <v>560001</v>
      </c>
      <c r="D50" s="33">
        <v>221.33</v>
      </c>
      <c r="E50" s="14" t="s">
        <v>64</v>
      </c>
      <c r="F50" s="34">
        <v>19.13</v>
      </c>
    </row>
    <row r="51" spans="1:6" x14ac:dyDescent="0.3">
      <c r="A51" s="29">
        <v>44652</v>
      </c>
      <c r="B51" s="32" t="str">
        <f>_xlfn.XLOOKUP(A51,Dim_Date!A:A,Dim_Date!C:C,,0,1)</f>
        <v>Before 5G</v>
      </c>
      <c r="C51" s="13">
        <v>600001</v>
      </c>
      <c r="D51" s="30">
        <v>188.91</v>
      </c>
      <c r="E51" s="13" t="s">
        <v>64</v>
      </c>
      <c r="F51" s="31">
        <v>17.43</v>
      </c>
    </row>
    <row r="52" spans="1:6" x14ac:dyDescent="0.3">
      <c r="A52" s="32">
        <v>44652</v>
      </c>
      <c r="B52" s="32" t="str">
        <f>_xlfn.XLOOKUP(A52,Dim_Date!A:A,Dim_Date!C:C,,0,1)</f>
        <v>Before 5G</v>
      </c>
      <c r="C52" s="14">
        <v>500001</v>
      </c>
      <c r="D52" s="33">
        <v>168.41</v>
      </c>
      <c r="E52" s="14" t="s">
        <v>64</v>
      </c>
      <c r="F52" s="34">
        <v>16.600000000000001</v>
      </c>
    </row>
    <row r="53" spans="1:6" x14ac:dyDescent="0.3">
      <c r="A53" s="29">
        <v>44652</v>
      </c>
      <c r="B53" s="32" t="str">
        <f>_xlfn.XLOOKUP(A53,Dim_Date!A:A,Dim_Date!C:C,,0,1)</f>
        <v>Before 5G</v>
      </c>
      <c r="C53" s="13">
        <v>411001</v>
      </c>
      <c r="D53" s="30">
        <v>160.04</v>
      </c>
      <c r="E53" s="13" t="s">
        <v>64</v>
      </c>
      <c r="F53" s="31">
        <v>28.7</v>
      </c>
    </row>
    <row r="54" spans="1:6" x14ac:dyDescent="0.3">
      <c r="A54" s="32">
        <v>44652</v>
      </c>
      <c r="B54" s="32" t="str">
        <f>_xlfn.XLOOKUP(A54,Dim_Date!A:A,Dim_Date!C:C,,0,1)</f>
        <v>Before 5G</v>
      </c>
      <c r="C54" s="14">
        <v>380001</v>
      </c>
      <c r="D54" s="33">
        <v>124.68</v>
      </c>
      <c r="E54" s="14" t="s">
        <v>64</v>
      </c>
      <c r="F54" s="34">
        <v>19.2</v>
      </c>
    </row>
    <row r="55" spans="1:6" x14ac:dyDescent="0.3">
      <c r="A55" s="29">
        <v>44652</v>
      </c>
      <c r="B55" s="32" t="str">
        <f>_xlfn.XLOOKUP(A55,Dim_Date!A:A,Dim_Date!C:C,,0,1)</f>
        <v>Before 5G</v>
      </c>
      <c r="C55" s="13">
        <v>302001</v>
      </c>
      <c r="D55" s="30">
        <v>89.54</v>
      </c>
      <c r="E55" s="13" t="s">
        <v>64</v>
      </c>
      <c r="F55" s="31">
        <v>16.87</v>
      </c>
    </row>
    <row r="56" spans="1:6" x14ac:dyDescent="0.3">
      <c r="A56" s="32">
        <v>44652</v>
      </c>
      <c r="B56" s="32" t="str">
        <f>_xlfn.XLOOKUP(A56,Dim_Date!A:A,Dim_Date!C:C,,0,1)</f>
        <v>Before 5G</v>
      </c>
      <c r="C56" s="14">
        <v>226001</v>
      </c>
      <c r="D56" s="33">
        <v>76.569999999999993</v>
      </c>
      <c r="E56" s="14" t="s">
        <v>64</v>
      </c>
      <c r="F56" s="34">
        <v>17.329999999999998</v>
      </c>
    </row>
    <row r="57" spans="1:6" x14ac:dyDescent="0.3">
      <c r="A57" s="29">
        <v>44652</v>
      </c>
      <c r="B57" s="32" t="str">
        <f>_xlfn.XLOOKUP(A57,Dim_Date!A:A,Dim_Date!C:C,,0,1)</f>
        <v>Before 5G</v>
      </c>
      <c r="C57" s="13">
        <v>800008</v>
      </c>
      <c r="D57" s="30">
        <v>63.18</v>
      </c>
      <c r="E57" s="13" t="s">
        <v>64</v>
      </c>
      <c r="F57" s="31">
        <v>18.690000000000001</v>
      </c>
    </row>
    <row r="58" spans="1:6" x14ac:dyDescent="0.3">
      <c r="A58" s="32">
        <v>44652</v>
      </c>
      <c r="B58" s="32" t="str">
        <f>_xlfn.XLOOKUP(A58,Dim_Date!A:A,Dim_Date!C:C,,0,1)</f>
        <v>Before 5G</v>
      </c>
      <c r="C58" s="14">
        <v>641001</v>
      </c>
      <c r="D58" s="33">
        <v>56.9</v>
      </c>
      <c r="E58" s="14" t="s">
        <v>64</v>
      </c>
      <c r="F58" s="34">
        <v>15.45</v>
      </c>
    </row>
    <row r="59" spans="1:6" x14ac:dyDescent="0.3">
      <c r="A59" s="29">
        <v>44652</v>
      </c>
      <c r="B59" s="32" t="str">
        <f>_xlfn.XLOOKUP(A59,Dim_Date!A:A,Dim_Date!C:C,,0,1)</f>
        <v>Before 5G</v>
      </c>
      <c r="C59" s="13">
        <v>160017</v>
      </c>
      <c r="D59" s="30">
        <v>41.42</v>
      </c>
      <c r="E59" s="13" t="s">
        <v>64</v>
      </c>
      <c r="F59" s="31">
        <v>25.31</v>
      </c>
    </row>
    <row r="60" spans="1:6" x14ac:dyDescent="0.3">
      <c r="A60" s="32">
        <v>44652</v>
      </c>
      <c r="B60" s="32" t="str">
        <f>_xlfn.XLOOKUP(A60,Dim_Date!A:A,Dim_Date!C:C,,0,1)</f>
        <v>Before 5G</v>
      </c>
      <c r="C60" s="14">
        <v>122001</v>
      </c>
      <c r="D60" s="33">
        <v>31.59</v>
      </c>
      <c r="E60" s="14" t="s">
        <v>64</v>
      </c>
      <c r="F60" s="34">
        <v>19.989999999999998</v>
      </c>
    </row>
    <row r="61" spans="1:6" x14ac:dyDescent="0.3">
      <c r="A61" s="29">
        <v>44652</v>
      </c>
      <c r="B61" s="32" t="str">
        <f>_xlfn.XLOOKUP(A61,Dim_Date!A:A,Dim_Date!C:C,,0,1)</f>
        <v>Before 5G</v>
      </c>
      <c r="C61" s="13">
        <v>492001</v>
      </c>
      <c r="D61" s="30">
        <v>19.87</v>
      </c>
      <c r="E61" s="13" t="s">
        <v>64</v>
      </c>
      <c r="F61" s="31">
        <v>18.739999999999998</v>
      </c>
    </row>
    <row r="62" spans="1:6" x14ac:dyDescent="0.3">
      <c r="A62" s="32">
        <v>44713</v>
      </c>
      <c r="B62" s="32" t="str">
        <f>_xlfn.XLOOKUP(A62,Dim_Date!A:A,Dim_Date!C:C,,0,1)</f>
        <v>After 5G</v>
      </c>
      <c r="C62" s="14">
        <v>400001</v>
      </c>
      <c r="D62" s="33">
        <v>308</v>
      </c>
      <c r="E62" s="14" t="s">
        <v>64</v>
      </c>
      <c r="F62" s="34">
        <v>20.16</v>
      </c>
    </row>
    <row r="63" spans="1:6" x14ac:dyDescent="0.3">
      <c r="A63" s="29">
        <v>44713</v>
      </c>
      <c r="B63" s="32" t="str">
        <f>_xlfn.XLOOKUP(A63,Dim_Date!A:A,Dim_Date!C:C,,0,1)</f>
        <v>After 5G</v>
      </c>
      <c r="C63" s="13">
        <v>110001</v>
      </c>
      <c r="D63" s="30">
        <v>253.61</v>
      </c>
      <c r="E63" s="13" t="s">
        <v>64</v>
      </c>
      <c r="F63" s="31">
        <v>16.61</v>
      </c>
    </row>
    <row r="64" spans="1:6" x14ac:dyDescent="0.3">
      <c r="A64" s="32">
        <v>44713</v>
      </c>
      <c r="B64" s="32" t="str">
        <f>_xlfn.XLOOKUP(A64,Dim_Date!A:A,Dim_Date!C:C,,0,1)</f>
        <v>After 5G</v>
      </c>
      <c r="C64" s="14">
        <v>700001</v>
      </c>
      <c r="D64" s="33">
        <v>235.88</v>
      </c>
      <c r="E64" s="14" t="s">
        <v>64</v>
      </c>
      <c r="F64" s="34">
        <v>15.59</v>
      </c>
    </row>
    <row r="65" spans="1:6" x14ac:dyDescent="0.3">
      <c r="A65" s="29">
        <v>44713</v>
      </c>
      <c r="B65" s="32" t="str">
        <f>_xlfn.XLOOKUP(A65,Dim_Date!A:A,Dim_Date!C:C,,0,1)</f>
        <v>After 5G</v>
      </c>
      <c r="C65" s="13">
        <v>560001</v>
      </c>
      <c r="D65" s="30">
        <v>211.24</v>
      </c>
      <c r="E65" s="13" t="s">
        <v>64</v>
      </c>
      <c r="F65" s="15">
        <v>18</v>
      </c>
    </row>
    <row r="66" spans="1:6" x14ac:dyDescent="0.3">
      <c r="A66" s="32">
        <v>44713</v>
      </c>
      <c r="B66" s="32" t="str">
        <f>_xlfn.XLOOKUP(A66,Dim_Date!A:A,Dim_Date!C:C,,0,1)</f>
        <v>After 5G</v>
      </c>
      <c r="C66" s="14">
        <v>600001</v>
      </c>
      <c r="D66" s="33">
        <v>174.99</v>
      </c>
      <c r="E66" s="14" t="s">
        <v>64</v>
      </c>
      <c r="F66" s="34">
        <v>17.46</v>
      </c>
    </row>
    <row r="67" spans="1:6" x14ac:dyDescent="0.3">
      <c r="A67" s="29">
        <v>44713</v>
      </c>
      <c r="B67" s="32" t="str">
        <f>_xlfn.XLOOKUP(A67,Dim_Date!A:A,Dim_Date!C:C,,0,1)</f>
        <v>After 5G</v>
      </c>
      <c r="C67" s="13">
        <v>500001</v>
      </c>
      <c r="D67" s="30">
        <v>157.63999999999999</v>
      </c>
      <c r="E67" s="13" t="s">
        <v>64</v>
      </c>
      <c r="F67" s="31">
        <v>17.82</v>
      </c>
    </row>
    <row r="68" spans="1:6" x14ac:dyDescent="0.3">
      <c r="A68" s="32">
        <v>44713</v>
      </c>
      <c r="B68" s="32" t="str">
        <f>_xlfn.XLOOKUP(A68,Dim_Date!A:A,Dim_Date!C:C,,0,1)</f>
        <v>After 5G</v>
      </c>
      <c r="C68" s="14">
        <v>411001</v>
      </c>
      <c r="D68" s="33">
        <v>152.13</v>
      </c>
      <c r="E68" s="14" t="s">
        <v>64</v>
      </c>
      <c r="F68" s="34">
        <v>16.23</v>
      </c>
    </row>
    <row r="69" spans="1:6" x14ac:dyDescent="0.3">
      <c r="A69" s="29">
        <v>44713</v>
      </c>
      <c r="B69" s="32" t="str">
        <f>_xlfn.XLOOKUP(A69,Dim_Date!A:A,Dim_Date!C:C,,0,1)</f>
        <v>After 5G</v>
      </c>
      <c r="C69" s="13">
        <v>380001</v>
      </c>
      <c r="D69" s="30">
        <v>115.47</v>
      </c>
      <c r="E69" s="13" t="s">
        <v>64</v>
      </c>
      <c r="F69" s="31">
        <v>18.05</v>
      </c>
    </row>
    <row r="70" spans="1:6" x14ac:dyDescent="0.3">
      <c r="A70" s="32">
        <v>44713</v>
      </c>
      <c r="B70" s="32" t="str">
        <f>_xlfn.XLOOKUP(A70,Dim_Date!A:A,Dim_Date!C:C,,0,1)</f>
        <v>After 5G</v>
      </c>
      <c r="C70" s="14">
        <v>302001</v>
      </c>
      <c r="D70" s="33">
        <v>85.72</v>
      </c>
      <c r="E70" s="14" t="s">
        <v>64</v>
      </c>
      <c r="F70" s="34">
        <v>26.66</v>
      </c>
    </row>
    <row r="71" spans="1:6" x14ac:dyDescent="0.3">
      <c r="A71" s="29">
        <v>44713</v>
      </c>
      <c r="B71" s="32" t="str">
        <f>_xlfn.XLOOKUP(A71,Dim_Date!A:A,Dim_Date!C:C,,0,1)</f>
        <v>After 5G</v>
      </c>
      <c r="C71" s="13">
        <v>226001</v>
      </c>
      <c r="D71" s="30">
        <v>73.7</v>
      </c>
      <c r="E71" s="13" t="s">
        <v>64</v>
      </c>
      <c r="F71" s="31">
        <v>16.68</v>
      </c>
    </row>
    <row r="72" spans="1:6" x14ac:dyDescent="0.3">
      <c r="A72" s="32">
        <v>44713</v>
      </c>
      <c r="B72" s="32" t="str">
        <f>_xlfn.XLOOKUP(A72,Dim_Date!A:A,Dim_Date!C:C,,0,1)</f>
        <v>After 5G</v>
      </c>
      <c r="C72" s="14">
        <v>800008</v>
      </c>
      <c r="D72" s="33">
        <v>60.5</v>
      </c>
      <c r="E72" s="14" t="s">
        <v>64</v>
      </c>
      <c r="F72" s="34">
        <v>24.91</v>
      </c>
    </row>
    <row r="73" spans="1:6" x14ac:dyDescent="0.3">
      <c r="A73" s="29">
        <v>44713</v>
      </c>
      <c r="B73" s="32" t="str">
        <f>_xlfn.XLOOKUP(A73,Dim_Date!A:A,Dim_Date!C:C,,0,1)</f>
        <v>After 5G</v>
      </c>
      <c r="C73" s="13">
        <v>641001</v>
      </c>
      <c r="D73" s="30">
        <v>53.6</v>
      </c>
      <c r="E73" s="13" t="s">
        <v>64</v>
      </c>
      <c r="F73" s="31">
        <v>14.73</v>
      </c>
    </row>
    <row r="74" spans="1:6" x14ac:dyDescent="0.3">
      <c r="A74" s="32">
        <v>44713</v>
      </c>
      <c r="B74" s="32" t="str">
        <f>_xlfn.XLOOKUP(A74,Dim_Date!A:A,Dim_Date!C:C,,0,1)</f>
        <v>After 5G</v>
      </c>
      <c r="C74" s="14">
        <v>160017</v>
      </c>
      <c r="D74" s="33">
        <v>39.020000000000003</v>
      </c>
      <c r="E74" s="14" t="s">
        <v>64</v>
      </c>
      <c r="F74" s="34">
        <v>16.420000000000002</v>
      </c>
    </row>
    <row r="75" spans="1:6" x14ac:dyDescent="0.3">
      <c r="A75" s="29">
        <v>44713</v>
      </c>
      <c r="B75" s="32" t="str">
        <f>_xlfn.XLOOKUP(A75,Dim_Date!A:A,Dim_Date!C:C,,0,1)</f>
        <v>After 5G</v>
      </c>
      <c r="C75" s="13">
        <v>122001</v>
      </c>
      <c r="D75" s="30">
        <v>30.35</v>
      </c>
      <c r="E75" s="13" t="s">
        <v>64</v>
      </c>
      <c r="F75" s="31">
        <v>18.13</v>
      </c>
    </row>
    <row r="76" spans="1:6" x14ac:dyDescent="0.3">
      <c r="A76" s="32">
        <v>44713</v>
      </c>
      <c r="B76" s="32" t="str">
        <f>_xlfn.XLOOKUP(A76,Dim_Date!A:A,Dim_Date!C:C,,0,1)</f>
        <v>After 5G</v>
      </c>
      <c r="C76" s="14">
        <v>492001</v>
      </c>
      <c r="D76" s="33">
        <v>18.920000000000002</v>
      </c>
      <c r="E76" s="14" t="s">
        <v>64</v>
      </c>
      <c r="F76" s="34">
        <v>23.1</v>
      </c>
    </row>
    <row r="77" spans="1:6" x14ac:dyDescent="0.3">
      <c r="A77" s="29">
        <v>44743</v>
      </c>
      <c r="B77" s="32" t="str">
        <f>_xlfn.XLOOKUP(A77,Dim_Date!A:A,Dim_Date!C:C,,0,1)</f>
        <v>After 5G</v>
      </c>
      <c r="C77" s="13">
        <v>400001</v>
      </c>
      <c r="D77" s="30">
        <v>348.85</v>
      </c>
      <c r="E77" s="13" t="s">
        <v>64</v>
      </c>
      <c r="F77" s="31">
        <v>17.170000000000002</v>
      </c>
    </row>
    <row r="78" spans="1:6" x14ac:dyDescent="0.3">
      <c r="A78" s="32">
        <v>44743</v>
      </c>
      <c r="B78" s="32" t="str">
        <f>_xlfn.XLOOKUP(A78,Dim_Date!A:A,Dim_Date!C:C,,0,1)</f>
        <v>After 5G</v>
      </c>
      <c r="C78" s="14">
        <v>110001</v>
      </c>
      <c r="D78" s="33">
        <v>287.25</v>
      </c>
      <c r="E78" s="14" t="s">
        <v>64</v>
      </c>
      <c r="F78" s="34">
        <v>17.86</v>
      </c>
    </row>
    <row r="79" spans="1:6" x14ac:dyDescent="0.3">
      <c r="A79" s="29">
        <v>44743</v>
      </c>
      <c r="B79" s="32" t="str">
        <f>_xlfn.XLOOKUP(A79,Dim_Date!A:A,Dim_Date!C:C,,0,1)</f>
        <v>After 5G</v>
      </c>
      <c r="C79" s="13">
        <v>700001</v>
      </c>
      <c r="D79" s="30">
        <v>267.16000000000003</v>
      </c>
      <c r="E79" s="13" t="s">
        <v>64</v>
      </c>
      <c r="F79" s="31">
        <v>14.27</v>
      </c>
    </row>
    <row r="80" spans="1:6" x14ac:dyDescent="0.3">
      <c r="A80" s="32">
        <v>44743</v>
      </c>
      <c r="B80" s="32" t="str">
        <f>_xlfn.XLOOKUP(A80,Dim_Date!A:A,Dim_Date!C:C,,0,1)</f>
        <v>After 5G</v>
      </c>
      <c r="C80" s="14">
        <v>560001</v>
      </c>
      <c r="D80" s="33">
        <v>239.26</v>
      </c>
      <c r="E80" s="14" t="s">
        <v>64</v>
      </c>
      <c r="F80" s="34">
        <v>19.27</v>
      </c>
    </row>
    <row r="81" spans="1:6" x14ac:dyDescent="0.3">
      <c r="A81" s="29">
        <v>44743</v>
      </c>
      <c r="B81" s="32" t="str">
        <f>_xlfn.XLOOKUP(A81,Dim_Date!A:A,Dim_Date!C:C,,0,1)</f>
        <v>After 5G</v>
      </c>
      <c r="C81" s="13">
        <v>600001</v>
      </c>
      <c r="D81" s="30">
        <v>198.2</v>
      </c>
      <c r="E81" s="13" t="s">
        <v>64</v>
      </c>
      <c r="F81" s="31">
        <v>27.18</v>
      </c>
    </row>
    <row r="82" spans="1:6" x14ac:dyDescent="0.3">
      <c r="A82" s="32">
        <v>44743</v>
      </c>
      <c r="B82" s="32" t="str">
        <f>_xlfn.XLOOKUP(A82,Dim_Date!A:A,Dim_Date!C:C,,0,1)</f>
        <v>After 5G</v>
      </c>
      <c r="C82" s="14">
        <v>500001</v>
      </c>
      <c r="D82" s="33">
        <v>178.56</v>
      </c>
      <c r="E82" s="14" t="s">
        <v>64</v>
      </c>
      <c r="F82" s="34">
        <v>18.66</v>
      </c>
    </row>
    <row r="83" spans="1:6" x14ac:dyDescent="0.3">
      <c r="A83" s="29">
        <v>44743</v>
      </c>
      <c r="B83" s="32" t="str">
        <f>_xlfn.XLOOKUP(A83,Dim_Date!A:A,Dim_Date!C:C,,0,1)</f>
        <v>After 5G</v>
      </c>
      <c r="C83" s="13">
        <v>411001</v>
      </c>
      <c r="D83" s="30">
        <v>172.31</v>
      </c>
      <c r="E83" s="13" t="s">
        <v>64</v>
      </c>
      <c r="F83" s="31">
        <v>16.239999999999998</v>
      </c>
    </row>
    <row r="84" spans="1:6" x14ac:dyDescent="0.3">
      <c r="A84" s="32">
        <v>44743</v>
      </c>
      <c r="B84" s="32" t="str">
        <f>_xlfn.XLOOKUP(A84,Dim_Date!A:A,Dim_Date!C:C,,0,1)</f>
        <v>After 5G</v>
      </c>
      <c r="C84" s="14">
        <v>380001</v>
      </c>
      <c r="D84" s="33">
        <v>130.79</v>
      </c>
      <c r="E84" s="14" t="s">
        <v>64</v>
      </c>
      <c r="F84" s="34">
        <v>14.86</v>
      </c>
    </row>
    <row r="85" spans="1:6" x14ac:dyDescent="0.3">
      <c r="A85" s="29">
        <v>44743</v>
      </c>
      <c r="B85" s="32" t="str">
        <f>_xlfn.XLOOKUP(A85,Dim_Date!A:A,Dim_Date!C:C,,0,1)</f>
        <v>After 5G</v>
      </c>
      <c r="C85" s="13">
        <v>302001</v>
      </c>
      <c r="D85" s="30">
        <v>97.09</v>
      </c>
      <c r="E85" s="13" t="s">
        <v>64</v>
      </c>
      <c r="F85" s="31">
        <v>15.75</v>
      </c>
    </row>
    <row r="86" spans="1:6" x14ac:dyDescent="0.3">
      <c r="A86" s="32">
        <v>44743</v>
      </c>
      <c r="B86" s="32" t="str">
        <f>_xlfn.XLOOKUP(A86,Dim_Date!A:A,Dim_Date!C:C,,0,1)</f>
        <v>After 5G</v>
      </c>
      <c r="C86" s="14">
        <v>226001</v>
      </c>
      <c r="D86" s="33">
        <v>83.47</v>
      </c>
      <c r="E86" s="14" t="s">
        <v>64</v>
      </c>
      <c r="F86" s="34">
        <v>29.67</v>
      </c>
    </row>
    <row r="87" spans="1:6" x14ac:dyDescent="0.3">
      <c r="A87" s="29">
        <v>44743</v>
      </c>
      <c r="B87" s="32" t="str">
        <f>_xlfn.XLOOKUP(A87,Dim_Date!A:A,Dim_Date!C:C,,0,1)</f>
        <v>After 5G</v>
      </c>
      <c r="C87" s="13">
        <v>800008</v>
      </c>
      <c r="D87" s="30">
        <v>68.52</v>
      </c>
      <c r="E87" s="13" t="s">
        <v>64</v>
      </c>
      <c r="F87" s="31">
        <v>16.75</v>
      </c>
    </row>
    <row r="88" spans="1:6" x14ac:dyDescent="0.3">
      <c r="A88" s="32">
        <v>44743</v>
      </c>
      <c r="B88" s="32" t="str">
        <f>_xlfn.XLOOKUP(A88,Dim_Date!A:A,Dim_Date!C:C,,0,1)</f>
        <v>After 5G</v>
      </c>
      <c r="C88" s="14">
        <v>641001</v>
      </c>
      <c r="D88" s="33">
        <v>60.71</v>
      </c>
      <c r="E88" s="14" t="s">
        <v>64</v>
      </c>
      <c r="F88" s="16">
        <v>19</v>
      </c>
    </row>
    <row r="89" spans="1:6" x14ac:dyDescent="0.3">
      <c r="A89" s="29">
        <v>44743</v>
      </c>
      <c r="B89" s="32" t="str">
        <f>_xlfn.XLOOKUP(A89,Dim_Date!A:A,Dim_Date!C:C,,0,1)</f>
        <v>After 5G</v>
      </c>
      <c r="C89" s="13">
        <v>160017</v>
      </c>
      <c r="D89" s="30">
        <v>44.19</v>
      </c>
      <c r="E89" s="13" t="s">
        <v>64</v>
      </c>
      <c r="F89" s="31">
        <v>13.83</v>
      </c>
    </row>
    <row r="90" spans="1:6" x14ac:dyDescent="0.3">
      <c r="A90" s="32">
        <v>44743</v>
      </c>
      <c r="B90" s="32" t="str">
        <f>_xlfn.XLOOKUP(A90,Dim_Date!A:A,Dim_Date!C:C,,0,1)</f>
        <v>After 5G</v>
      </c>
      <c r="C90" s="14">
        <v>122001</v>
      </c>
      <c r="D90" s="33">
        <v>34.369999999999997</v>
      </c>
      <c r="E90" s="14" t="s">
        <v>64</v>
      </c>
      <c r="F90" s="34">
        <v>27.26</v>
      </c>
    </row>
    <row r="91" spans="1:6" x14ac:dyDescent="0.3">
      <c r="A91" s="29">
        <v>44743</v>
      </c>
      <c r="B91" s="32" t="str">
        <f>_xlfn.XLOOKUP(A91,Dim_Date!A:A,Dim_Date!C:C,,0,1)</f>
        <v>After 5G</v>
      </c>
      <c r="C91" s="13">
        <v>492001</v>
      </c>
      <c r="D91" s="30">
        <v>21.43</v>
      </c>
      <c r="E91" s="13" t="s">
        <v>64</v>
      </c>
      <c r="F91" s="31">
        <v>19.48</v>
      </c>
    </row>
    <row r="92" spans="1:6" x14ac:dyDescent="0.3">
      <c r="A92" s="32">
        <v>44774</v>
      </c>
      <c r="B92" s="32" t="str">
        <f>_xlfn.XLOOKUP(A92,Dim_Date!A:A,Dim_Date!C:C,,0,1)</f>
        <v>After 5G</v>
      </c>
      <c r="C92" s="14">
        <v>400001</v>
      </c>
      <c r="D92" s="33">
        <v>333.45</v>
      </c>
      <c r="E92" s="14" t="s">
        <v>64</v>
      </c>
      <c r="F92" s="34">
        <v>17.5</v>
      </c>
    </row>
    <row r="93" spans="1:6" x14ac:dyDescent="0.3">
      <c r="A93" s="29">
        <v>44774</v>
      </c>
      <c r="B93" s="32" t="str">
        <f>_xlfn.XLOOKUP(A93,Dim_Date!A:A,Dim_Date!C:C,,0,1)</f>
        <v>After 5G</v>
      </c>
      <c r="C93" s="13">
        <v>110001</v>
      </c>
      <c r="D93" s="30">
        <v>274.57</v>
      </c>
      <c r="E93" s="13" t="s">
        <v>64</v>
      </c>
      <c r="F93" s="31">
        <v>17.82</v>
      </c>
    </row>
    <row r="94" spans="1:6" x14ac:dyDescent="0.3">
      <c r="A94" s="32">
        <v>44774</v>
      </c>
      <c r="B94" s="32" t="str">
        <f>_xlfn.XLOOKUP(A94,Dim_Date!A:A,Dim_Date!C:C,,0,1)</f>
        <v>After 5G</v>
      </c>
      <c r="C94" s="14">
        <v>700001</v>
      </c>
      <c r="D94" s="33">
        <v>255.37</v>
      </c>
      <c r="E94" s="14" t="s">
        <v>64</v>
      </c>
      <c r="F94" s="34">
        <v>27.02</v>
      </c>
    </row>
    <row r="95" spans="1:6" x14ac:dyDescent="0.3">
      <c r="A95" s="29">
        <v>44774</v>
      </c>
      <c r="B95" s="32" t="str">
        <f>_xlfn.XLOOKUP(A95,Dim_Date!A:A,Dim_Date!C:C,,0,1)</f>
        <v>After 5G</v>
      </c>
      <c r="C95" s="13">
        <v>560001</v>
      </c>
      <c r="D95" s="30">
        <v>228.7</v>
      </c>
      <c r="E95" s="13" t="s">
        <v>64</v>
      </c>
      <c r="F95" s="31">
        <v>19.059999999999999</v>
      </c>
    </row>
    <row r="96" spans="1:6" x14ac:dyDescent="0.3">
      <c r="A96" s="32">
        <v>44774</v>
      </c>
      <c r="B96" s="32" t="str">
        <f>_xlfn.XLOOKUP(A96,Dim_Date!A:A,Dim_Date!C:C,,0,1)</f>
        <v>After 5G</v>
      </c>
      <c r="C96" s="14">
        <v>600001</v>
      </c>
      <c r="D96" s="33">
        <v>189.45</v>
      </c>
      <c r="E96" s="14" t="s">
        <v>64</v>
      </c>
      <c r="F96" s="34">
        <v>15.98</v>
      </c>
    </row>
    <row r="97" spans="1:6" x14ac:dyDescent="0.3">
      <c r="A97" s="29">
        <v>44774</v>
      </c>
      <c r="B97" s="32" t="str">
        <f>_xlfn.XLOOKUP(A97,Dim_Date!A:A,Dim_Date!C:C,,0,1)</f>
        <v>After 5G</v>
      </c>
      <c r="C97" s="13">
        <v>500001</v>
      </c>
      <c r="D97" s="30">
        <v>170.67</v>
      </c>
      <c r="E97" s="13" t="s">
        <v>64</v>
      </c>
      <c r="F97" s="31">
        <v>16.61</v>
      </c>
    </row>
    <row r="98" spans="1:6" x14ac:dyDescent="0.3">
      <c r="A98" s="32">
        <v>44774</v>
      </c>
      <c r="B98" s="32" t="str">
        <f>_xlfn.XLOOKUP(A98,Dim_Date!A:A,Dim_Date!C:C,,0,1)</f>
        <v>After 5G</v>
      </c>
      <c r="C98" s="14">
        <v>411001</v>
      </c>
      <c r="D98" s="33">
        <v>164.7</v>
      </c>
      <c r="E98" s="14" t="s">
        <v>64</v>
      </c>
      <c r="F98" s="34">
        <v>19.22</v>
      </c>
    </row>
    <row r="99" spans="1:6" x14ac:dyDescent="0.3">
      <c r="A99" s="29">
        <v>44774</v>
      </c>
      <c r="B99" s="32" t="str">
        <f>_xlfn.XLOOKUP(A99,Dim_Date!A:A,Dim_Date!C:C,,0,1)</f>
        <v>After 5G</v>
      </c>
      <c r="C99" s="13">
        <v>380001</v>
      </c>
      <c r="D99" s="30">
        <v>125.02</v>
      </c>
      <c r="E99" s="13" t="s">
        <v>64</v>
      </c>
      <c r="F99" s="31">
        <v>23.38</v>
      </c>
    </row>
    <row r="100" spans="1:6" x14ac:dyDescent="0.3">
      <c r="A100" s="32">
        <v>44774</v>
      </c>
      <c r="B100" s="32" t="str">
        <f>_xlfn.XLOOKUP(A100,Dim_Date!A:A,Dim_Date!C:C,,0,1)</f>
        <v>After 5G</v>
      </c>
      <c r="C100" s="14">
        <v>302001</v>
      </c>
      <c r="D100" s="33">
        <v>92.8</v>
      </c>
      <c r="E100" s="14" t="s">
        <v>64</v>
      </c>
      <c r="F100" s="34">
        <v>19.079999999999998</v>
      </c>
    </row>
    <row r="101" spans="1:6" x14ac:dyDescent="0.3">
      <c r="A101" s="29">
        <v>44774</v>
      </c>
      <c r="B101" s="32" t="str">
        <f>_xlfn.XLOOKUP(A101,Dim_Date!A:A,Dim_Date!C:C,,0,1)</f>
        <v>After 5G</v>
      </c>
      <c r="C101" s="13">
        <v>226001</v>
      </c>
      <c r="D101" s="30">
        <v>79.790000000000006</v>
      </c>
      <c r="E101" s="13" t="s">
        <v>64</v>
      </c>
      <c r="F101" s="31">
        <v>19.64</v>
      </c>
    </row>
    <row r="102" spans="1:6" x14ac:dyDescent="0.3">
      <c r="A102" s="32">
        <v>44774</v>
      </c>
      <c r="B102" s="32" t="str">
        <f>_xlfn.XLOOKUP(A102,Dim_Date!A:A,Dim_Date!C:C,,0,1)</f>
        <v>After 5G</v>
      </c>
      <c r="C102" s="14">
        <v>800008</v>
      </c>
      <c r="D102" s="33">
        <v>65.5</v>
      </c>
      <c r="E102" s="14" t="s">
        <v>64</v>
      </c>
      <c r="F102" s="34">
        <v>16.87</v>
      </c>
    </row>
    <row r="103" spans="1:6" x14ac:dyDescent="0.3">
      <c r="A103" s="29">
        <v>44774</v>
      </c>
      <c r="B103" s="32" t="str">
        <f>_xlfn.XLOOKUP(A103,Dim_Date!A:A,Dim_Date!C:C,,0,1)</f>
        <v>After 5G</v>
      </c>
      <c r="C103" s="13">
        <v>641001</v>
      </c>
      <c r="D103" s="30">
        <v>58.03</v>
      </c>
      <c r="E103" s="13" t="s">
        <v>64</v>
      </c>
      <c r="F103" s="31">
        <v>30.5</v>
      </c>
    </row>
    <row r="104" spans="1:6" x14ac:dyDescent="0.3">
      <c r="A104" s="32">
        <v>44774</v>
      </c>
      <c r="B104" s="32" t="str">
        <f>_xlfn.XLOOKUP(A104,Dim_Date!A:A,Dim_Date!C:C,,0,1)</f>
        <v>After 5G</v>
      </c>
      <c r="C104" s="14">
        <v>160017</v>
      </c>
      <c r="D104" s="33">
        <v>42.24</v>
      </c>
      <c r="E104" s="14" t="s">
        <v>64</v>
      </c>
      <c r="F104" s="34">
        <v>18.149999999999999</v>
      </c>
    </row>
    <row r="105" spans="1:6" x14ac:dyDescent="0.3">
      <c r="A105" s="29">
        <v>44774</v>
      </c>
      <c r="B105" s="32" t="str">
        <f>_xlfn.XLOOKUP(A105,Dim_Date!A:A,Dim_Date!C:C,,0,1)</f>
        <v>After 5G</v>
      </c>
      <c r="C105" s="13">
        <v>122001</v>
      </c>
      <c r="D105" s="30">
        <v>32.85</v>
      </c>
      <c r="E105" s="13" t="s">
        <v>64</v>
      </c>
      <c r="F105" s="31">
        <v>19.2</v>
      </c>
    </row>
    <row r="106" spans="1:6" x14ac:dyDescent="0.3">
      <c r="A106" s="32">
        <v>44774</v>
      </c>
      <c r="B106" s="32" t="str">
        <f>_xlfn.XLOOKUP(A106,Dim_Date!A:A,Dim_Date!C:C,,0,1)</f>
        <v>After 5G</v>
      </c>
      <c r="C106" s="14">
        <v>492001</v>
      </c>
      <c r="D106" s="33">
        <v>20.48</v>
      </c>
      <c r="E106" s="14" t="s">
        <v>64</v>
      </c>
      <c r="F106" s="34">
        <v>17.54</v>
      </c>
    </row>
    <row r="107" spans="1:6" x14ac:dyDescent="0.3">
      <c r="A107" s="29">
        <v>44805</v>
      </c>
      <c r="B107" s="32" t="str">
        <f>_xlfn.XLOOKUP(A107,Dim_Date!A:A,Dim_Date!C:C,,0,1)</f>
        <v>After 5G</v>
      </c>
      <c r="C107" s="13">
        <v>400001</v>
      </c>
      <c r="D107" s="30">
        <v>349.97</v>
      </c>
      <c r="E107" s="13" t="s">
        <v>64</v>
      </c>
      <c r="F107" s="31">
        <v>18.52</v>
      </c>
    </row>
    <row r="108" spans="1:6" x14ac:dyDescent="0.3">
      <c r="A108" s="32">
        <v>44805</v>
      </c>
      <c r="B108" s="32" t="str">
        <f>_xlfn.XLOOKUP(A108,Dim_Date!A:A,Dim_Date!C:C,,0,1)</f>
        <v>After 5G</v>
      </c>
      <c r="C108" s="14">
        <v>110001</v>
      </c>
      <c r="D108" s="33">
        <v>288.17</v>
      </c>
      <c r="E108" s="14" t="s">
        <v>64</v>
      </c>
      <c r="F108" s="34">
        <v>16.82</v>
      </c>
    </row>
    <row r="109" spans="1:6" x14ac:dyDescent="0.3">
      <c r="A109" s="29">
        <v>44805</v>
      </c>
      <c r="B109" s="32" t="str">
        <f>_xlfn.XLOOKUP(A109,Dim_Date!A:A,Dim_Date!C:C,,0,1)</f>
        <v>After 5G</v>
      </c>
      <c r="C109" s="13">
        <v>700001</v>
      </c>
      <c r="D109" s="30">
        <v>268.02</v>
      </c>
      <c r="E109" s="13" t="s">
        <v>64</v>
      </c>
      <c r="F109" s="31">
        <v>17.89</v>
      </c>
    </row>
    <row r="110" spans="1:6" x14ac:dyDescent="0.3">
      <c r="A110" s="32">
        <v>44805</v>
      </c>
      <c r="B110" s="32" t="str">
        <f>_xlfn.XLOOKUP(A110,Dim_Date!A:A,Dim_Date!C:C,,0,1)</f>
        <v>After 5G</v>
      </c>
      <c r="C110" s="14">
        <v>560001</v>
      </c>
      <c r="D110" s="33">
        <v>240.03</v>
      </c>
      <c r="E110" s="14" t="s">
        <v>64</v>
      </c>
      <c r="F110" s="34">
        <v>17.59</v>
      </c>
    </row>
    <row r="111" spans="1:6" x14ac:dyDescent="0.3">
      <c r="A111" s="29">
        <v>44805</v>
      </c>
      <c r="B111" s="32" t="str">
        <f>_xlfn.XLOOKUP(A111,Dim_Date!A:A,Dim_Date!C:C,,0,1)</f>
        <v>After 5G</v>
      </c>
      <c r="C111" s="13">
        <v>600001</v>
      </c>
      <c r="D111" s="30">
        <v>198.83</v>
      </c>
      <c r="E111" s="13" t="s">
        <v>64</v>
      </c>
      <c r="F111" s="31">
        <v>15.87</v>
      </c>
    </row>
    <row r="112" spans="1:6" x14ac:dyDescent="0.3">
      <c r="A112" s="32">
        <v>44805</v>
      </c>
      <c r="B112" s="32" t="str">
        <f>_xlfn.XLOOKUP(A112,Dim_Date!A:A,Dim_Date!C:C,,0,1)</f>
        <v>After 5G</v>
      </c>
      <c r="C112" s="14">
        <v>500001</v>
      </c>
      <c r="D112" s="33">
        <v>179.13</v>
      </c>
      <c r="E112" s="14" t="s">
        <v>64</v>
      </c>
      <c r="F112" s="34">
        <v>15.26</v>
      </c>
    </row>
    <row r="113" spans="1:6" x14ac:dyDescent="0.3">
      <c r="A113" s="29">
        <v>44805</v>
      </c>
      <c r="B113" s="32" t="str">
        <f>_xlfn.XLOOKUP(A113,Dim_Date!A:A,Dim_Date!C:C,,0,1)</f>
        <v>After 5G</v>
      </c>
      <c r="C113" s="13">
        <v>411001</v>
      </c>
      <c r="D113" s="30">
        <v>172.86</v>
      </c>
      <c r="E113" s="13" t="s">
        <v>64</v>
      </c>
      <c r="F113" s="31">
        <v>26.49</v>
      </c>
    </row>
    <row r="114" spans="1:6" x14ac:dyDescent="0.3">
      <c r="A114" s="32">
        <v>44805</v>
      </c>
      <c r="B114" s="32" t="str">
        <f>_xlfn.XLOOKUP(A114,Dim_Date!A:A,Dim_Date!C:C,,0,1)</f>
        <v>After 5G</v>
      </c>
      <c r="C114" s="14">
        <v>380001</v>
      </c>
      <c r="D114" s="33">
        <v>131.21</v>
      </c>
      <c r="E114" s="14" t="s">
        <v>64</v>
      </c>
      <c r="F114" s="34">
        <v>17.579999999999998</v>
      </c>
    </row>
    <row r="115" spans="1:6" x14ac:dyDescent="0.3">
      <c r="A115" s="29">
        <v>44805</v>
      </c>
      <c r="B115" s="32" t="str">
        <f>_xlfn.XLOOKUP(A115,Dim_Date!A:A,Dim_Date!C:C,,0,1)</f>
        <v>After 5G</v>
      </c>
      <c r="C115" s="13">
        <v>302001</v>
      </c>
      <c r="D115" s="30">
        <v>97.4</v>
      </c>
      <c r="E115" s="13" t="s">
        <v>64</v>
      </c>
      <c r="F115" s="31">
        <v>15.33</v>
      </c>
    </row>
    <row r="116" spans="1:6" x14ac:dyDescent="0.3">
      <c r="A116" s="32">
        <v>44805</v>
      </c>
      <c r="B116" s="32" t="str">
        <f>_xlfn.XLOOKUP(A116,Dim_Date!A:A,Dim_Date!C:C,,0,1)</f>
        <v>After 5G</v>
      </c>
      <c r="C116" s="14">
        <v>226001</v>
      </c>
      <c r="D116" s="33">
        <v>83.74</v>
      </c>
      <c r="E116" s="14" t="s">
        <v>64</v>
      </c>
      <c r="F116" s="34">
        <v>15.86</v>
      </c>
    </row>
    <row r="117" spans="1:6" x14ac:dyDescent="0.3">
      <c r="A117" s="29">
        <v>44805</v>
      </c>
      <c r="B117" s="32" t="str">
        <f>_xlfn.XLOOKUP(A117,Dim_Date!A:A,Dim_Date!C:C,,0,1)</f>
        <v>After 5G</v>
      </c>
      <c r="C117" s="13">
        <v>800008</v>
      </c>
      <c r="D117" s="30">
        <v>68.739999999999995</v>
      </c>
      <c r="E117" s="13" t="s">
        <v>64</v>
      </c>
      <c r="F117" s="31">
        <v>17.25</v>
      </c>
    </row>
    <row r="118" spans="1:6" x14ac:dyDescent="0.3">
      <c r="A118" s="32">
        <v>44805</v>
      </c>
      <c r="B118" s="32" t="str">
        <f>_xlfn.XLOOKUP(A118,Dim_Date!A:A,Dim_Date!C:C,,0,1)</f>
        <v>After 5G</v>
      </c>
      <c r="C118" s="14">
        <v>641001</v>
      </c>
      <c r="D118" s="33">
        <v>60.9</v>
      </c>
      <c r="E118" s="14" t="s">
        <v>64</v>
      </c>
      <c r="F118" s="34">
        <v>14.1</v>
      </c>
    </row>
    <row r="119" spans="1:6" x14ac:dyDescent="0.3">
      <c r="A119" s="29">
        <v>44805</v>
      </c>
      <c r="B119" s="32" t="str">
        <f>_xlfn.XLOOKUP(A119,Dim_Date!A:A,Dim_Date!C:C,,0,1)</f>
        <v>After 5G</v>
      </c>
      <c r="C119" s="13">
        <v>160017</v>
      </c>
      <c r="D119" s="30">
        <v>44.33</v>
      </c>
      <c r="E119" s="13" t="s">
        <v>64</v>
      </c>
      <c r="F119" s="31">
        <v>23.29</v>
      </c>
    </row>
    <row r="120" spans="1:6" x14ac:dyDescent="0.3">
      <c r="A120" s="32">
        <v>44805</v>
      </c>
      <c r="B120" s="32" t="str">
        <f>_xlfn.XLOOKUP(A120,Dim_Date!A:A,Dim_Date!C:C,,0,1)</f>
        <v>After 5G</v>
      </c>
      <c r="C120" s="14">
        <v>122001</v>
      </c>
      <c r="D120" s="33">
        <v>34.479999999999997</v>
      </c>
      <c r="E120" s="14" t="s">
        <v>64</v>
      </c>
      <c r="F120" s="34">
        <v>18.420000000000002</v>
      </c>
    </row>
    <row r="121" spans="1:6" x14ac:dyDescent="0.3">
      <c r="A121" s="29">
        <v>44805</v>
      </c>
      <c r="B121" s="32" t="str">
        <f>_xlfn.XLOOKUP(A121,Dim_Date!A:A,Dim_Date!C:C,,0,1)</f>
        <v>After 5G</v>
      </c>
      <c r="C121" s="13">
        <v>492001</v>
      </c>
      <c r="D121" s="30">
        <v>45433</v>
      </c>
      <c r="E121" s="13" t="s">
        <v>64</v>
      </c>
      <c r="F121" s="31">
        <v>17.329999999999998</v>
      </c>
    </row>
    <row r="122" spans="1:6" x14ac:dyDescent="0.3">
      <c r="A122" s="32">
        <v>44562</v>
      </c>
      <c r="B122" s="32" t="str">
        <f>_xlfn.XLOOKUP(A122,Dim_Date!A:A,Dim_Date!C:C,,0,1)</f>
        <v>Before 5G</v>
      </c>
      <c r="C122" s="14">
        <v>400001</v>
      </c>
      <c r="D122" s="33">
        <v>286.29000000000002</v>
      </c>
      <c r="E122" s="14" t="s">
        <v>67</v>
      </c>
      <c r="F122" s="34">
        <v>25.45</v>
      </c>
    </row>
    <row r="123" spans="1:6" x14ac:dyDescent="0.3">
      <c r="A123" s="29">
        <v>44562</v>
      </c>
      <c r="B123" s="32" t="str">
        <f>_xlfn.XLOOKUP(A123,Dim_Date!A:A,Dim_Date!C:C,,0,1)</f>
        <v>Before 5G</v>
      </c>
      <c r="C123" s="13">
        <v>110001</v>
      </c>
      <c r="D123" s="30">
        <v>241.59</v>
      </c>
      <c r="E123" s="13" t="s">
        <v>67</v>
      </c>
      <c r="F123" s="31">
        <v>29.34</v>
      </c>
    </row>
    <row r="124" spans="1:6" x14ac:dyDescent="0.3">
      <c r="A124" s="32">
        <v>44562</v>
      </c>
      <c r="B124" s="32" t="str">
        <f>_xlfn.XLOOKUP(A124,Dim_Date!A:A,Dim_Date!C:C,,0,1)</f>
        <v>Before 5G</v>
      </c>
      <c r="C124" s="14">
        <v>700001</v>
      </c>
      <c r="D124" s="33">
        <v>222.19</v>
      </c>
      <c r="E124" s="14" t="s">
        <v>67</v>
      </c>
      <c r="F124" s="34">
        <v>27.85</v>
      </c>
    </row>
    <row r="125" spans="1:6" x14ac:dyDescent="0.3">
      <c r="A125" s="29">
        <v>44562</v>
      </c>
      <c r="B125" s="32" t="str">
        <f>_xlfn.XLOOKUP(A125,Dim_Date!A:A,Dim_Date!C:C,,0,1)</f>
        <v>Before 5G</v>
      </c>
      <c r="C125" s="13">
        <v>560001</v>
      </c>
      <c r="D125" s="30">
        <v>195.41</v>
      </c>
      <c r="E125" s="13" t="s">
        <v>67</v>
      </c>
      <c r="F125" s="31">
        <v>33.97</v>
      </c>
    </row>
    <row r="126" spans="1:6" x14ac:dyDescent="0.3">
      <c r="A126" s="32">
        <v>44562</v>
      </c>
      <c r="B126" s="32" t="str">
        <f>_xlfn.XLOOKUP(A126,Dim_Date!A:A,Dim_Date!C:C,,0,1)</f>
        <v>Before 5G</v>
      </c>
      <c r="C126" s="14">
        <v>600001</v>
      </c>
      <c r="D126" s="33">
        <v>166.78</v>
      </c>
      <c r="E126" s="14" t="s">
        <v>67</v>
      </c>
      <c r="F126" s="34">
        <v>31.44</v>
      </c>
    </row>
    <row r="127" spans="1:6" x14ac:dyDescent="0.3">
      <c r="A127" s="29">
        <v>44562</v>
      </c>
      <c r="B127" s="32" t="str">
        <f>_xlfn.XLOOKUP(A127,Dim_Date!A:A,Dim_Date!C:C,,0,1)</f>
        <v>Before 5G</v>
      </c>
      <c r="C127" s="13">
        <v>500001</v>
      </c>
      <c r="D127" s="30">
        <v>148.68</v>
      </c>
      <c r="E127" s="13" t="s">
        <v>67</v>
      </c>
      <c r="F127" s="31">
        <v>30.93</v>
      </c>
    </row>
    <row r="128" spans="1:6" x14ac:dyDescent="0.3">
      <c r="A128" s="32">
        <v>44562</v>
      </c>
      <c r="B128" s="32" t="str">
        <f>_xlfn.XLOOKUP(A128,Dim_Date!A:A,Dim_Date!C:C,,0,1)</f>
        <v>Before 5G</v>
      </c>
      <c r="C128" s="14">
        <v>411001</v>
      </c>
      <c r="D128" s="33">
        <v>141.30000000000001</v>
      </c>
      <c r="E128" s="14" t="s">
        <v>67</v>
      </c>
      <c r="F128" s="34">
        <v>34.31</v>
      </c>
    </row>
    <row r="129" spans="1:6" x14ac:dyDescent="0.3">
      <c r="A129" s="29">
        <v>44562</v>
      </c>
      <c r="B129" s="32" t="str">
        <f>_xlfn.XLOOKUP(A129,Dim_Date!A:A,Dim_Date!C:C,,0,1)</f>
        <v>Before 5G</v>
      </c>
      <c r="C129" s="13">
        <v>380001</v>
      </c>
      <c r="D129" s="30">
        <v>110.08</v>
      </c>
      <c r="E129" s="13" t="s">
        <v>67</v>
      </c>
      <c r="F129" s="31">
        <v>30.45</v>
      </c>
    </row>
    <row r="130" spans="1:6" x14ac:dyDescent="0.3">
      <c r="A130" s="32">
        <v>44562</v>
      </c>
      <c r="B130" s="32" t="str">
        <f>_xlfn.XLOOKUP(A130,Dim_Date!A:A,Dim_Date!C:C,,0,1)</f>
        <v>Before 5G</v>
      </c>
      <c r="C130" s="14">
        <v>302001</v>
      </c>
      <c r="D130" s="33">
        <v>79.05</v>
      </c>
      <c r="E130" s="14" t="s">
        <v>67</v>
      </c>
      <c r="F130" s="34">
        <v>18.47</v>
      </c>
    </row>
    <row r="131" spans="1:6" x14ac:dyDescent="0.3">
      <c r="A131" s="29">
        <v>44562</v>
      </c>
      <c r="B131" s="32" t="str">
        <f>_xlfn.XLOOKUP(A131,Dim_Date!A:A,Dim_Date!C:C,,0,1)</f>
        <v>Before 5G</v>
      </c>
      <c r="C131" s="13">
        <v>226001</v>
      </c>
      <c r="D131" s="30">
        <v>67.599999999999994</v>
      </c>
      <c r="E131" s="13" t="s">
        <v>67</v>
      </c>
      <c r="F131" s="31">
        <v>32.71</v>
      </c>
    </row>
    <row r="132" spans="1:6" x14ac:dyDescent="0.3">
      <c r="A132" s="32">
        <v>44562</v>
      </c>
      <c r="B132" s="32" t="str">
        <f>_xlfn.XLOOKUP(A132,Dim_Date!A:A,Dim_Date!C:C,,0,1)</f>
        <v>Before 5G</v>
      </c>
      <c r="C132" s="14">
        <v>800008</v>
      </c>
      <c r="D132" s="33">
        <v>55.78</v>
      </c>
      <c r="E132" s="14" t="s">
        <v>67</v>
      </c>
      <c r="F132" s="34">
        <v>20.170000000000002</v>
      </c>
    </row>
    <row r="133" spans="1:6" x14ac:dyDescent="0.3">
      <c r="A133" s="29">
        <v>44562</v>
      </c>
      <c r="B133" s="32" t="str">
        <f>_xlfn.XLOOKUP(A133,Dim_Date!A:A,Dim_Date!C:C,,0,1)</f>
        <v>Before 5G</v>
      </c>
      <c r="C133" s="13">
        <v>641001</v>
      </c>
      <c r="D133" s="30">
        <v>50.24</v>
      </c>
      <c r="E133" s="13" t="s">
        <v>67</v>
      </c>
      <c r="F133" s="31">
        <v>30.53</v>
      </c>
    </row>
    <row r="134" spans="1:6" x14ac:dyDescent="0.3">
      <c r="A134" s="32">
        <v>44562</v>
      </c>
      <c r="B134" s="32" t="str">
        <f>_xlfn.XLOOKUP(A134,Dim_Date!A:A,Dim_Date!C:C,,0,1)</f>
        <v>Before 5G</v>
      </c>
      <c r="C134" s="14">
        <v>160017</v>
      </c>
      <c r="D134" s="33">
        <v>36.57</v>
      </c>
      <c r="E134" s="14" t="s">
        <v>67</v>
      </c>
      <c r="F134" s="34">
        <v>32.97</v>
      </c>
    </row>
    <row r="135" spans="1:6" x14ac:dyDescent="0.3">
      <c r="A135" s="29">
        <v>44562</v>
      </c>
      <c r="B135" s="32" t="str">
        <f>_xlfn.XLOOKUP(A135,Dim_Date!A:A,Dim_Date!C:C,,0,1)</f>
        <v>Before 5G</v>
      </c>
      <c r="C135" s="13">
        <v>122001</v>
      </c>
      <c r="D135" s="30">
        <v>27.89</v>
      </c>
      <c r="E135" s="13" t="s">
        <v>67</v>
      </c>
      <c r="F135" s="31">
        <v>27.41</v>
      </c>
    </row>
    <row r="136" spans="1:6" x14ac:dyDescent="0.3">
      <c r="A136" s="32">
        <v>44562</v>
      </c>
      <c r="B136" s="32" t="str">
        <f>_xlfn.XLOOKUP(A136,Dim_Date!A:A,Dim_Date!C:C,,0,1)</f>
        <v>Before 5G</v>
      </c>
      <c r="C136" s="14">
        <v>492001</v>
      </c>
      <c r="D136" s="33">
        <v>17.55</v>
      </c>
      <c r="E136" s="14" t="s">
        <v>67</v>
      </c>
      <c r="F136" s="34">
        <v>20.309999999999999</v>
      </c>
    </row>
    <row r="137" spans="1:6" x14ac:dyDescent="0.3">
      <c r="A137" s="29">
        <v>44593</v>
      </c>
      <c r="B137" s="32" t="str">
        <f>_xlfn.XLOOKUP(A137,Dim_Date!A:A,Dim_Date!C:C,,0,1)</f>
        <v>Before 5G</v>
      </c>
      <c r="C137" s="13">
        <v>400001</v>
      </c>
      <c r="D137" s="30">
        <v>328.6</v>
      </c>
      <c r="E137" s="13" t="s">
        <v>67</v>
      </c>
      <c r="F137" s="31">
        <v>27.42</v>
      </c>
    </row>
    <row r="138" spans="1:6" x14ac:dyDescent="0.3">
      <c r="A138" s="32">
        <v>44593</v>
      </c>
      <c r="B138" s="32" t="str">
        <f>_xlfn.XLOOKUP(A138,Dim_Date!A:A,Dim_Date!C:C,,0,1)</f>
        <v>Before 5G</v>
      </c>
      <c r="C138" s="14">
        <v>110001</v>
      </c>
      <c r="D138" s="33">
        <v>277.3</v>
      </c>
      <c r="E138" s="14" t="s">
        <v>67</v>
      </c>
      <c r="F138" s="34">
        <v>30.36</v>
      </c>
    </row>
    <row r="139" spans="1:6" x14ac:dyDescent="0.3">
      <c r="A139" s="29">
        <v>44593</v>
      </c>
      <c r="B139" s="32" t="str">
        <f>_xlfn.XLOOKUP(A139,Dim_Date!A:A,Dim_Date!C:C,,0,1)</f>
        <v>Before 5G</v>
      </c>
      <c r="C139" s="13">
        <v>700001</v>
      </c>
      <c r="D139" s="30">
        <v>255.04</v>
      </c>
      <c r="E139" s="13" t="s">
        <v>67</v>
      </c>
      <c r="F139" s="31">
        <v>31.02</v>
      </c>
    </row>
    <row r="140" spans="1:6" x14ac:dyDescent="0.3">
      <c r="A140" s="32">
        <v>44593</v>
      </c>
      <c r="B140" s="32" t="str">
        <f>_xlfn.XLOOKUP(A140,Dim_Date!A:A,Dim_Date!C:C,,0,1)</f>
        <v>Before 5G</v>
      </c>
      <c r="C140" s="14">
        <v>560001</v>
      </c>
      <c r="D140" s="33">
        <v>224.3</v>
      </c>
      <c r="E140" s="14" t="s">
        <v>67</v>
      </c>
      <c r="F140" s="34">
        <v>30.34</v>
      </c>
    </row>
    <row r="141" spans="1:6" x14ac:dyDescent="0.3">
      <c r="A141" s="29">
        <v>44593</v>
      </c>
      <c r="B141" s="32" t="str">
        <f>_xlfn.XLOOKUP(A141,Dim_Date!A:A,Dim_Date!C:C,,0,1)</f>
        <v>Before 5G</v>
      </c>
      <c r="C141" s="13">
        <v>600001</v>
      </c>
      <c r="D141" s="30">
        <v>191.44</v>
      </c>
      <c r="E141" s="13" t="s">
        <v>67</v>
      </c>
      <c r="F141" s="31">
        <v>21.66</v>
      </c>
    </row>
    <row r="142" spans="1:6" x14ac:dyDescent="0.3">
      <c r="A142" s="32">
        <v>44593</v>
      </c>
      <c r="B142" s="32" t="str">
        <f>_xlfn.XLOOKUP(A142,Dim_Date!A:A,Dim_Date!C:C,,0,1)</f>
        <v>Before 5G</v>
      </c>
      <c r="C142" s="14">
        <v>500001</v>
      </c>
      <c r="D142" s="33">
        <v>170.66</v>
      </c>
      <c r="E142" s="14" t="s">
        <v>67</v>
      </c>
      <c r="F142" s="34">
        <v>23.47</v>
      </c>
    </row>
    <row r="143" spans="1:6" x14ac:dyDescent="0.3">
      <c r="A143" s="29">
        <v>44593</v>
      </c>
      <c r="B143" s="32" t="str">
        <f>_xlfn.XLOOKUP(A143,Dim_Date!A:A,Dim_Date!C:C,,0,1)</f>
        <v>Before 5G</v>
      </c>
      <c r="C143" s="13">
        <v>411001</v>
      </c>
      <c r="D143" s="30">
        <v>162.18</v>
      </c>
      <c r="E143" s="13" t="s">
        <v>67</v>
      </c>
      <c r="F143" s="31">
        <v>32.57</v>
      </c>
    </row>
    <row r="144" spans="1:6" x14ac:dyDescent="0.3">
      <c r="A144" s="32">
        <v>44593</v>
      </c>
      <c r="B144" s="32" t="str">
        <f>_xlfn.XLOOKUP(A144,Dim_Date!A:A,Dim_Date!C:C,,0,1)</f>
        <v>Before 5G</v>
      </c>
      <c r="C144" s="14">
        <v>380001</v>
      </c>
      <c r="D144" s="33">
        <v>126.35</v>
      </c>
      <c r="E144" s="14" t="s">
        <v>67</v>
      </c>
      <c r="F144" s="34">
        <v>27.25</v>
      </c>
    </row>
    <row r="145" spans="1:6" x14ac:dyDescent="0.3">
      <c r="A145" s="29">
        <v>44593</v>
      </c>
      <c r="B145" s="32" t="str">
        <f>_xlfn.XLOOKUP(A145,Dim_Date!A:A,Dim_Date!C:C,,0,1)</f>
        <v>Before 5G</v>
      </c>
      <c r="C145" s="13">
        <v>302001</v>
      </c>
      <c r="D145" s="30">
        <v>90.74</v>
      </c>
      <c r="E145" s="13" t="s">
        <v>67</v>
      </c>
      <c r="F145" s="31">
        <v>31.9</v>
      </c>
    </row>
    <row r="146" spans="1:6" x14ac:dyDescent="0.3">
      <c r="A146" s="32">
        <v>44593</v>
      </c>
      <c r="B146" s="32" t="str">
        <f>_xlfn.XLOOKUP(A146,Dim_Date!A:A,Dim_Date!C:C,,0,1)</f>
        <v>Before 5G</v>
      </c>
      <c r="C146" s="14">
        <v>226001</v>
      </c>
      <c r="D146" s="33">
        <v>77.59</v>
      </c>
      <c r="E146" s="14" t="s">
        <v>67</v>
      </c>
      <c r="F146" s="34">
        <v>17.329999999999998</v>
      </c>
    </row>
    <row r="147" spans="1:6" x14ac:dyDescent="0.3">
      <c r="A147" s="29">
        <v>44593</v>
      </c>
      <c r="B147" s="32" t="str">
        <f>_xlfn.XLOOKUP(A147,Dim_Date!A:A,Dim_Date!C:C,,0,1)</f>
        <v>Before 5G</v>
      </c>
      <c r="C147" s="13">
        <v>800008</v>
      </c>
      <c r="D147" s="30">
        <v>64.02</v>
      </c>
      <c r="E147" s="13" t="s">
        <v>67</v>
      </c>
      <c r="F147" s="31">
        <v>31.64</v>
      </c>
    </row>
    <row r="148" spans="1:6" x14ac:dyDescent="0.3">
      <c r="A148" s="32">
        <v>44593</v>
      </c>
      <c r="B148" s="32" t="str">
        <f>_xlfn.XLOOKUP(A148,Dim_Date!A:A,Dim_Date!C:C,,0,1)</f>
        <v>Before 5G</v>
      </c>
      <c r="C148" s="14">
        <v>641001</v>
      </c>
      <c r="D148" s="33">
        <v>57.66</v>
      </c>
      <c r="E148" s="14" t="s">
        <v>67</v>
      </c>
      <c r="F148" s="34">
        <v>29.09</v>
      </c>
    </row>
    <row r="149" spans="1:6" x14ac:dyDescent="0.3">
      <c r="A149" s="29">
        <v>44593</v>
      </c>
      <c r="B149" s="32" t="str">
        <f>_xlfn.XLOOKUP(A149,Dim_Date!A:A,Dim_Date!C:C,,0,1)</f>
        <v>Before 5G</v>
      </c>
      <c r="C149" s="13">
        <v>160017</v>
      </c>
      <c r="D149" s="30">
        <v>41.98</v>
      </c>
      <c r="E149" s="13" t="s">
        <v>67</v>
      </c>
      <c r="F149" s="31">
        <v>29.39</v>
      </c>
    </row>
    <row r="150" spans="1:6" x14ac:dyDescent="0.3">
      <c r="A150" s="32">
        <v>44593</v>
      </c>
      <c r="B150" s="32" t="str">
        <f>_xlfn.XLOOKUP(A150,Dim_Date!A:A,Dim_Date!C:C,,0,1)</f>
        <v>Before 5G</v>
      </c>
      <c r="C150" s="14">
        <v>122001</v>
      </c>
      <c r="D150" s="33">
        <v>32.01</v>
      </c>
      <c r="E150" s="14" t="s">
        <v>67</v>
      </c>
      <c r="F150" s="34">
        <v>19.87</v>
      </c>
    </row>
    <row r="151" spans="1:6" x14ac:dyDescent="0.3">
      <c r="A151" s="29">
        <v>44593</v>
      </c>
      <c r="B151" s="32" t="str">
        <f>_xlfn.XLOOKUP(A151,Dim_Date!A:A,Dim_Date!C:C,,0,1)</f>
        <v>Before 5G</v>
      </c>
      <c r="C151" s="13">
        <v>492001</v>
      </c>
      <c r="D151" s="30">
        <v>20.14</v>
      </c>
      <c r="E151" s="13" t="s">
        <v>67</v>
      </c>
      <c r="F151" s="31">
        <v>26.89</v>
      </c>
    </row>
    <row r="152" spans="1:6" x14ac:dyDescent="0.3">
      <c r="A152" s="32">
        <v>44621</v>
      </c>
      <c r="B152" s="32" t="str">
        <f>_xlfn.XLOOKUP(A152,Dim_Date!A:A,Dim_Date!C:C,,0,1)</f>
        <v>Before 5G</v>
      </c>
      <c r="C152" s="14">
        <v>400001</v>
      </c>
      <c r="D152" s="33">
        <v>305.81</v>
      </c>
      <c r="E152" s="14" t="s">
        <v>67</v>
      </c>
      <c r="F152" s="34">
        <v>32.14</v>
      </c>
    </row>
    <row r="153" spans="1:6" x14ac:dyDescent="0.3">
      <c r="A153" s="29">
        <v>44621</v>
      </c>
      <c r="B153" s="32" t="str">
        <f>_xlfn.XLOOKUP(A153,Dim_Date!A:A,Dim_Date!C:C,,0,1)</f>
        <v>Before 5G</v>
      </c>
      <c r="C153" s="13">
        <v>110001</v>
      </c>
      <c r="D153" s="30">
        <v>258.07</v>
      </c>
      <c r="E153" s="13" t="s">
        <v>67</v>
      </c>
      <c r="F153" s="31">
        <v>31.97</v>
      </c>
    </row>
    <row r="154" spans="1:6" x14ac:dyDescent="0.3">
      <c r="A154" s="32">
        <v>44621</v>
      </c>
      <c r="B154" s="32" t="str">
        <f>_xlfn.XLOOKUP(A154,Dim_Date!A:A,Dim_Date!C:C,,0,1)</f>
        <v>Before 5G</v>
      </c>
      <c r="C154" s="14">
        <v>700001</v>
      </c>
      <c r="D154" s="33">
        <v>237.35</v>
      </c>
      <c r="E154" s="14" t="s">
        <v>67</v>
      </c>
      <c r="F154" s="34">
        <v>19.64</v>
      </c>
    </row>
    <row r="155" spans="1:6" x14ac:dyDescent="0.3">
      <c r="A155" s="29">
        <v>44621</v>
      </c>
      <c r="B155" s="32" t="str">
        <f>_xlfn.XLOOKUP(A155,Dim_Date!A:A,Dim_Date!C:C,,0,1)</f>
        <v>Before 5G</v>
      </c>
      <c r="C155" s="13">
        <v>560001</v>
      </c>
      <c r="D155" s="30">
        <v>208.74</v>
      </c>
      <c r="E155" s="13" t="s">
        <v>67</v>
      </c>
      <c r="F155" s="31">
        <v>28.13</v>
      </c>
    </row>
    <row r="156" spans="1:6" x14ac:dyDescent="0.3">
      <c r="A156" s="32">
        <v>44621</v>
      </c>
      <c r="B156" s="32" t="str">
        <f>_xlfn.XLOOKUP(A156,Dim_Date!A:A,Dim_Date!C:C,,0,1)</f>
        <v>Before 5G</v>
      </c>
      <c r="C156" s="14">
        <v>600001</v>
      </c>
      <c r="D156" s="33">
        <v>178.16</v>
      </c>
      <c r="E156" s="14" t="s">
        <v>67</v>
      </c>
      <c r="F156" s="34">
        <v>24.17</v>
      </c>
    </row>
    <row r="157" spans="1:6" x14ac:dyDescent="0.3">
      <c r="A157" s="29">
        <v>44621</v>
      </c>
      <c r="B157" s="32" t="str">
        <f>_xlfn.XLOOKUP(A157,Dim_Date!A:A,Dim_Date!C:C,,0,1)</f>
        <v>Before 5G</v>
      </c>
      <c r="C157" s="13">
        <v>500001</v>
      </c>
      <c r="D157" s="30">
        <v>158.83000000000001</v>
      </c>
      <c r="E157" s="13" t="s">
        <v>67</v>
      </c>
      <c r="F157" s="31">
        <v>31.95</v>
      </c>
    </row>
    <row r="158" spans="1:6" x14ac:dyDescent="0.3">
      <c r="A158" s="32">
        <v>44621</v>
      </c>
      <c r="B158" s="32" t="str">
        <f>_xlfn.XLOOKUP(A158,Dim_Date!A:A,Dim_Date!C:C,,0,1)</f>
        <v>Before 5G</v>
      </c>
      <c r="C158" s="14">
        <v>411001</v>
      </c>
      <c r="D158" s="33">
        <v>150.93</v>
      </c>
      <c r="E158" s="14" t="s">
        <v>67</v>
      </c>
      <c r="F158" s="34">
        <v>28.19</v>
      </c>
    </row>
    <row r="159" spans="1:6" x14ac:dyDescent="0.3">
      <c r="A159" s="29">
        <v>44621</v>
      </c>
      <c r="B159" s="32" t="str">
        <f>_xlfn.XLOOKUP(A159,Dim_Date!A:A,Dim_Date!C:C,,0,1)</f>
        <v>Before 5G</v>
      </c>
      <c r="C159" s="13">
        <v>380001</v>
      </c>
      <c r="D159" s="30">
        <v>117.59</v>
      </c>
      <c r="E159" s="13" t="s">
        <v>67</v>
      </c>
      <c r="F159" s="31">
        <v>20.420000000000002</v>
      </c>
    </row>
    <row r="160" spans="1:6" x14ac:dyDescent="0.3">
      <c r="A160" s="32">
        <v>44621</v>
      </c>
      <c r="B160" s="32" t="str">
        <f>_xlfn.XLOOKUP(A160,Dim_Date!A:A,Dim_Date!C:C,,0,1)</f>
        <v>Before 5G</v>
      </c>
      <c r="C160" s="14">
        <v>302001</v>
      </c>
      <c r="D160" s="33">
        <v>84.44</v>
      </c>
      <c r="E160" s="14" t="s">
        <v>67</v>
      </c>
      <c r="F160" s="34">
        <v>26.67</v>
      </c>
    </row>
    <row r="161" spans="1:6" x14ac:dyDescent="0.3">
      <c r="A161" s="29">
        <v>44621</v>
      </c>
      <c r="B161" s="32" t="str">
        <f>_xlfn.XLOOKUP(A161,Dim_Date!A:A,Dim_Date!C:C,,0,1)</f>
        <v>Before 5G</v>
      </c>
      <c r="C161" s="13">
        <v>226001</v>
      </c>
      <c r="D161" s="30">
        <v>72.209999999999994</v>
      </c>
      <c r="E161" s="13" t="s">
        <v>67</v>
      </c>
      <c r="F161" s="31">
        <v>24.99</v>
      </c>
    </row>
    <row r="162" spans="1:6" x14ac:dyDescent="0.3">
      <c r="A162" s="32">
        <v>44621</v>
      </c>
      <c r="B162" s="32" t="str">
        <f>_xlfn.XLOOKUP(A162,Dim_Date!A:A,Dim_Date!C:C,,0,1)</f>
        <v>Before 5G</v>
      </c>
      <c r="C162" s="14">
        <v>800008</v>
      </c>
      <c r="D162" s="33">
        <v>59.58</v>
      </c>
      <c r="E162" s="14" t="s">
        <v>67</v>
      </c>
      <c r="F162" s="34">
        <v>25.96</v>
      </c>
    </row>
    <row r="163" spans="1:6" x14ac:dyDescent="0.3">
      <c r="A163" s="29">
        <v>44621</v>
      </c>
      <c r="B163" s="32" t="str">
        <f>_xlfn.XLOOKUP(A163,Dim_Date!A:A,Dim_Date!C:C,,0,1)</f>
        <v>Before 5G</v>
      </c>
      <c r="C163" s="13">
        <v>641001</v>
      </c>
      <c r="D163" s="30">
        <v>53.67</v>
      </c>
      <c r="E163" s="13" t="s">
        <v>67</v>
      </c>
      <c r="F163" s="31">
        <v>18.309999999999999</v>
      </c>
    </row>
    <row r="164" spans="1:6" x14ac:dyDescent="0.3">
      <c r="A164" s="32">
        <v>44621</v>
      </c>
      <c r="B164" s="32" t="str">
        <f>_xlfn.XLOOKUP(A164,Dim_Date!A:A,Dim_Date!C:C,,0,1)</f>
        <v>Before 5G</v>
      </c>
      <c r="C164" s="14">
        <v>160017</v>
      </c>
      <c r="D164" s="33">
        <v>39.07</v>
      </c>
      <c r="E164" s="14" t="s">
        <v>67</v>
      </c>
      <c r="F164" s="16">
        <v>26</v>
      </c>
    </row>
    <row r="165" spans="1:6" x14ac:dyDescent="0.3">
      <c r="A165" s="29">
        <v>44621</v>
      </c>
      <c r="B165" s="32" t="str">
        <f>_xlfn.XLOOKUP(A165,Dim_Date!A:A,Dim_Date!C:C,,0,1)</f>
        <v>Before 5G</v>
      </c>
      <c r="C165" s="13">
        <v>122001</v>
      </c>
      <c r="D165" s="30">
        <v>29.79</v>
      </c>
      <c r="E165" s="13" t="s">
        <v>67</v>
      </c>
      <c r="F165" s="15">
        <v>31</v>
      </c>
    </row>
    <row r="166" spans="1:6" x14ac:dyDescent="0.3">
      <c r="A166" s="32">
        <v>44621</v>
      </c>
      <c r="B166" s="32" t="str">
        <f>_xlfn.XLOOKUP(A166,Dim_Date!A:A,Dim_Date!C:C,,0,1)</f>
        <v>Before 5G</v>
      </c>
      <c r="C166" s="14">
        <v>492001</v>
      </c>
      <c r="D166" s="33">
        <v>18.739999999999998</v>
      </c>
      <c r="E166" s="14" t="s">
        <v>67</v>
      </c>
      <c r="F166" s="34">
        <v>25.32</v>
      </c>
    </row>
    <row r="167" spans="1:6" x14ac:dyDescent="0.3">
      <c r="A167" s="29">
        <v>44652</v>
      </c>
      <c r="B167" s="32" t="str">
        <f>_xlfn.XLOOKUP(A167,Dim_Date!A:A,Dim_Date!C:C,,0,1)</f>
        <v>Before 5G</v>
      </c>
      <c r="C167" s="13">
        <v>400001</v>
      </c>
      <c r="D167" s="30">
        <v>324.26</v>
      </c>
      <c r="E167" s="13" t="s">
        <v>67</v>
      </c>
      <c r="F167" s="31">
        <v>28.26</v>
      </c>
    </row>
    <row r="168" spans="1:6" x14ac:dyDescent="0.3">
      <c r="A168" s="32">
        <v>44652</v>
      </c>
      <c r="B168" s="32" t="str">
        <f>_xlfn.XLOOKUP(A168,Dim_Date!A:A,Dim_Date!C:C,,0,1)</f>
        <v>Before 5G</v>
      </c>
      <c r="C168" s="14">
        <v>110001</v>
      </c>
      <c r="D168" s="33">
        <v>273.63</v>
      </c>
      <c r="E168" s="14" t="s">
        <v>67</v>
      </c>
      <c r="F168" s="34">
        <v>30.41</v>
      </c>
    </row>
    <row r="169" spans="1:6" x14ac:dyDescent="0.3">
      <c r="A169" s="29">
        <v>44652</v>
      </c>
      <c r="B169" s="32" t="str">
        <f>_xlfn.XLOOKUP(A169,Dim_Date!A:A,Dim_Date!C:C,,0,1)</f>
        <v>Before 5G</v>
      </c>
      <c r="C169" s="13">
        <v>700001</v>
      </c>
      <c r="D169" s="30">
        <v>251.67</v>
      </c>
      <c r="E169" s="13" t="s">
        <v>67</v>
      </c>
      <c r="F169" s="15">
        <v>27</v>
      </c>
    </row>
    <row r="170" spans="1:6" x14ac:dyDescent="0.3">
      <c r="A170" s="32">
        <v>44652</v>
      </c>
      <c r="B170" s="32" t="str">
        <f>_xlfn.XLOOKUP(A170,Dim_Date!A:A,Dim_Date!C:C,,0,1)</f>
        <v>Before 5G</v>
      </c>
      <c r="C170" s="14">
        <v>560001</v>
      </c>
      <c r="D170" s="33">
        <v>221.33</v>
      </c>
      <c r="E170" s="14" t="s">
        <v>67</v>
      </c>
      <c r="F170" s="34">
        <v>26.36</v>
      </c>
    </row>
    <row r="171" spans="1:6" x14ac:dyDescent="0.3">
      <c r="A171" s="29">
        <v>44652</v>
      </c>
      <c r="B171" s="32" t="str">
        <f>_xlfn.XLOOKUP(A171,Dim_Date!A:A,Dim_Date!C:C,,0,1)</f>
        <v>Before 5G</v>
      </c>
      <c r="C171" s="13">
        <v>600001</v>
      </c>
      <c r="D171" s="30">
        <v>188.91</v>
      </c>
      <c r="E171" s="13" t="s">
        <v>67</v>
      </c>
      <c r="F171" s="31">
        <v>32.229999999999997</v>
      </c>
    </row>
    <row r="172" spans="1:6" x14ac:dyDescent="0.3">
      <c r="A172" s="32">
        <v>44652</v>
      </c>
      <c r="B172" s="32" t="str">
        <f>_xlfn.XLOOKUP(A172,Dim_Date!A:A,Dim_Date!C:C,,0,1)</f>
        <v>Before 5G</v>
      </c>
      <c r="C172" s="14">
        <v>500001</v>
      </c>
      <c r="D172" s="33">
        <v>168.41</v>
      </c>
      <c r="E172" s="14" t="s">
        <v>67</v>
      </c>
      <c r="F172" s="34">
        <v>29.48</v>
      </c>
    </row>
    <row r="173" spans="1:6" x14ac:dyDescent="0.3">
      <c r="A173" s="29">
        <v>44652</v>
      </c>
      <c r="B173" s="32" t="str">
        <f>_xlfn.XLOOKUP(A173,Dim_Date!A:A,Dim_Date!C:C,,0,1)</f>
        <v>Before 5G</v>
      </c>
      <c r="C173" s="13">
        <v>411001</v>
      </c>
      <c r="D173" s="30">
        <v>160.04</v>
      </c>
      <c r="E173" s="13" t="s">
        <v>67</v>
      </c>
      <c r="F173" s="31">
        <v>19.73</v>
      </c>
    </row>
    <row r="174" spans="1:6" x14ac:dyDescent="0.3">
      <c r="A174" s="32">
        <v>44652</v>
      </c>
      <c r="B174" s="32" t="str">
        <f>_xlfn.XLOOKUP(A174,Dim_Date!A:A,Dim_Date!C:C,,0,1)</f>
        <v>Before 5G</v>
      </c>
      <c r="C174" s="14">
        <v>380001</v>
      </c>
      <c r="D174" s="33">
        <v>124.68</v>
      </c>
      <c r="E174" s="14" t="s">
        <v>67</v>
      </c>
      <c r="F174" s="34">
        <v>28.14</v>
      </c>
    </row>
    <row r="175" spans="1:6" x14ac:dyDescent="0.3">
      <c r="A175" s="29">
        <v>44652</v>
      </c>
      <c r="B175" s="32" t="str">
        <f>_xlfn.XLOOKUP(A175,Dim_Date!A:A,Dim_Date!C:C,,0,1)</f>
        <v>Before 5G</v>
      </c>
      <c r="C175" s="13">
        <v>302001</v>
      </c>
      <c r="D175" s="30">
        <v>89.54</v>
      </c>
      <c r="E175" s="13" t="s">
        <v>67</v>
      </c>
      <c r="F175" s="31">
        <v>30.37</v>
      </c>
    </row>
    <row r="176" spans="1:6" x14ac:dyDescent="0.3">
      <c r="A176" s="32">
        <v>44652</v>
      </c>
      <c r="B176" s="32" t="str">
        <f>_xlfn.XLOOKUP(A176,Dim_Date!A:A,Dim_Date!C:C,,0,1)</f>
        <v>Before 5G</v>
      </c>
      <c r="C176" s="14">
        <v>226001</v>
      </c>
      <c r="D176" s="33">
        <v>76.569999999999993</v>
      </c>
      <c r="E176" s="14" t="s">
        <v>67</v>
      </c>
      <c r="F176" s="34">
        <v>27.86</v>
      </c>
    </row>
    <row r="177" spans="1:6" x14ac:dyDescent="0.3">
      <c r="A177" s="29">
        <v>44652</v>
      </c>
      <c r="B177" s="32" t="str">
        <f>_xlfn.XLOOKUP(A177,Dim_Date!A:A,Dim_Date!C:C,,0,1)</f>
        <v>Before 5G</v>
      </c>
      <c r="C177" s="13">
        <v>800008</v>
      </c>
      <c r="D177" s="30">
        <v>63.18</v>
      </c>
      <c r="E177" s="13" t="s">
        <v>67</v>
      </c>
      <c r="F177" s="31">
        <v>28.65</v>
      </c>
    </row>
    <row r="178" spans="1:6" x14ac:dyDescent="0.3">
      <c r="A178" s="32">
        <v>44652</v>
      </c>
      <c r="B178" s="32" t="str">
        <f>_xlfn.XLOOKUP(A178,Dim_Date!A:A,Dim_Date!C:C,,0,1)</f>
        <v>Before 5G</v>
      </c>
      <c r="C178" s="14">
        <v>641001</v>
      </c>
      <c r="D178" s="33">
        <v>56.9</v>
      </c>
      <c r="E178" s="14" t="s">
        <v>67</v>
      </c>
      <c r="F178" s="34">
        <v>28.8</v>
      </c>
    </row>
    <row r="179" spans="1:6" x14ac:dyDescent="0.3">
      <c r="A179" s="29">
        <v>44652</v>
      </c>
      <c r="B179" s="32" t="str">
        <f>_xlfn.XLOOKUP(A179,Dim_Date!A:A,Dim_Date!C:C,,0,1)</f>
        <v>Before 5G</v>
      </c>
      <c r="C179" s="13">
        <v>160017</v>
      </c>
      <c r="D179" s="30">
        <v>41.42</v>
      </c>
      <c r="E179" s="13" t="s">
        <v>67</v>
      </c>
      <c r="F179" s="31">
        <v>17.34</v>
      </c>
    </row>
    <row r="180" spans="1:6" x14ac:dyDescent="0.3">
      <c r="A180" s="32">
        <v>44652</v>
      </c>
      <c r="B180" s="32" t="str">
        <f>_xlfn.XLOOKUP(A180,Dim_Date!A:A,Dim_Date!C:C,,0,1)</f>
        <v>Before 5G</v>
      </c>
      <c r="C180" s="14">
        <v>122001</v>
      </c>
      <c r="D180" s="33">
        <v>31.59</v>
      </c>
      <c r="E180" s="14" t="s">
        <v>67</v>
      </c>
      <c r="F180" s="34">
        <v>25.59</v>
      </c>
    </row>
    <row r="181" spans="1:6" x14ac:dyDescent="0.3">
      <c r="A181" s="29">
        <v>44652</v>
      </c>
      <c r="B181" s="32" t="str">
        <f>_xlfn.XLOOKUP(A181,Dim_Date!A:A,Dim_Date!C:C,,0,1)</f>
        <v>Before 5G</v>
      </c>
      <c r="C181" s="13">
        <v>492001</v>
      </c>
      <c r="D181" s="30">
        <v>19.87</v>
      </c>
      <c r="E181" s="13" t="s">
        <v>67</v>
      </c>
      <c r="F181" s="31">
        <v>23.98</v>
      </c>
    </row>
    <row r="182" spans="1:6" x14ac:dyDescent="0.3">
      <c r="A182" s="32">
        <v>44713</v>
      </c>
      <c r="B182" s="32" t="str">
        <f>_xlfn.XLOOKUP(A182,Dim_Date!A:A,Dim_Date!C:C,,0,1)</f>
        <v>After 5G</v>
      </c>
      <c r="C182" s="14">
        <v>400001</v>
      </c>
      <c r="D182" s="33">
        <v>308</v>
      </c>
      <c r="E182" s="14" t="s">
        <v>67</v>
      </c>
      <c r="F182" s="34">
        <v>25.79</v>
      </c>
    </row>
    <row r="183" spans="1:6" x14ac:dyDescent="0.3">
      <c r="A183" s="29">
        <v>44713</v>
      </c>
      <c r="B183" s="32" t="str">
        <f>_xlfn.XLOOKUP(A183,Dim_Date!A:A,Dim_Date!C:C,,0,1)</f>
        <v>After 5G</v>
      </c>
      <c r="C183" s="13">
        <v>110001</v>
      </c>
      <c r="D183" s="30">
        <v>253.61</v>
      </c>
      <c r="E183" s="13" t="s">
        <v>67</v>
      </c>
      <c r="F183" s="31">
        <v>29.72</v>
      </c>
    </row>
    <row r="184" spans="1:6" x14ac:dyDescent="0.3">
      <c r="A184" s="32">
        <v>44713</v>
      </c>
      <c r="B184" s="32" t="str">
        <f>_xlfn.XLOOKUP(A184,Dim_Date!A:A,Dim_Date!C:C,,0,1)</f>
        <v>After 5G</v>
      </c>
      <c r="C184" s="14">
        <v>700001</v>
      </c>
      <c r="D184" s="33">
        <v>235.88</v>
      </c>
      <c r="E184" s="14" t="s">
        <v>67</v>
      </c>
      <c r="F184" s="34">
        <v>28.19</v>
      </c>
    </row>
    <row r="185" spans="1:6" x14ac:dyDescent="0.3">
      <c r="A185" s="29">
        <v>44713</v>
      </c>
      <c r="B185" s="32" t="str">
        <f>_xlfn.XLOOKUP(A185,Dim_Date!A:A,Dim_Date!C:C,,0,1)</f>
        <v>After 5G</v>
      </c>
      <c r="C185" s="13">
        <v>560001</v>
      </c>
      <c r="D185" s="30">
        <v>211.24</v>
      </c>
      <c r="E185" s="13" t="s">
        <v>67</v>
      </c>
      <c r="F185" s="31">
        <v>34.450000000000003</v>
      </c>
    </row>
    <row r="186" spans="1:6" x14ac:dyDescent="0.3">
      <c r="A186" s="32">
        <v>44713</v>
      </c>
      <c r="B186" s="32" t="str">
        <f>_xlfn.XLOOKUP(A186,Dim_Date!A:A,Dim_Date!C:C,,0,1)</f>
        <v>After 5G</v>
      </c>
      <c r="C186" s="14">
        <v>600001</v>
      </c>
      <c r="D186" s="33">
        <v>174.99</v>
      </c>
      <c r="E186" s="14" t="s">
        <v>67</v>
      </c>
      <c r="F186" s="34">
        <v>31.83</v>
      </c>
    </row>
    <row r="187" spans="1:6" x14ac:dyDescent="0.3">
      <c r="A187" s="29">
        <v>44713</v>
      </c>
      <c r="B187" s="32" t="str">
        <f>_xlfn.XLOOKUP(A187,Dim_Date!A:A,Dim_Date!C:C,,0,1)</f>
        <v>After 5G</v>
      </c>
      <c r="C187" s="13">
        <v>500001</v>
      </c>
      <c r="D187" s="30">
        <v>157.63999999999999</v>
      </c>
      <c r="E187" s="13" t="s">
        <v>67</v>
      </c>
      <c r="F187" s="31">
        <v>31.38</v>
      </c>
    </row>
    <row r="188" spans="1:6" x14ac:dyDescent="0.3">
      <c r="A188" s="32">
        <v>44713</v>
      </c>
      <c r="B188" s="32" t="str">
        <f>_xlfn.XLOOKUP(A188,Dim_Date!A:A,Dim_Date!C:C,,0,1)</f>
        <v>After 5G</v>
      </c>
      <c r="C188" s="14">
        <v>411001</v>
      </c>
      <c r="D188" s="33">
        <v>152.13</v>
      </c>
      <c r="E188" s="14" t="s">
        <v>67</v>
      </c>
      <c r="F188" s="34">
        <v>34.69</v>
      </c>
    </row>
    <row r="189" spans="1:6" x14ac:dyDescent="0.3">
      <c r="A189" s="29">
        <v>44713</v>
      </c>
      <c r="B189" s="32" t="str">
        <f>_xlfn.XLOOKUP(A189,Dim_Date!A:A,Dim_Date!C:C,,0,1)</f>
        <v>After 5G</v>
      </c>
      <c r="C189" s="13">
        <v>380001</v>
      </c>
      <c r="D189" s="30">
        <v>115.47</v>
      </c>
      <c r="E189" s="13" t="s">
        <v>67</v>
      </c>
      <c r="F189" s="31">
        <v>30.83</v>
      </c>
    </row>
    <row r="190" spans="1:6" x14ac:dyDescent="0.3">
      <c r="A190" s="32">
        <v>44713</v>
      </c>
      <c r="B190" s="32" t="str">
        <f>_xlfn.XLOOKUP(A190,Dim_Date!A:A,Dim_Date!C:C,,0,1)</f>
        <v>After 5G</v>
      </c>
      <c r="C190" s="14">
        <v>302001</v>
      </c>
      <c r="D190" s="33">
        <v>85.72</v>
      </c>
      <c r="E190" s="14" t="s">
        <v>67</v>
      </c>
      <c r="F190" s="34">
        <v>18.84</v>
      </c>
    </row>
    <row r="191" spans="1:6" x14ac:dyDescent="0.3">
      <c r="A191" s="29">
        <v>44713</v>
      </c>
      <c r="B191" s="32" t="str">
        <f>_xlfn.XLOOKUP(A191,Dim_Date!A:A,Dim_Date!C:C,,0,1)</f>
        <v>After 5G</v>
      </c>
      <c r="C191" s="13">
        <v>226001</v>
      </c>
      <c r="D191" s="30">
        <v>73.7</v>
      </c>
      <c r="E191" s="13" t="s">
        <v>67</v>
      </c>
      <c r="F191" s="31">
        <v>33.049999999999997</v>
      </c>
    </row>
    <row r="192" spans="1:6" x14ac:dyDescent="0.3">
      <c r="A192" s="32">
        <v>44713</v>
      </c>
      <c r="B192" s="32" t="str">
        <f>_xlfn.XLOOKUP(A192,Dim_Date!A:A,Dim_Date!C:C,,0,1)</f>
        <v>After 5G</v>
      </c>
      <c r="C192" s="14">
        <v>800008</v>
      </c>
      <c r="D192" s="33">
        <v>60.5</v>
      </c>
      <c r="E192" s="14" t="s">
        <v>67</v>
      </c>
      <c r="F192" s="34">
        <v>20.51</v>
      </c>
    </row>
    <row r="193" spans="1:6" x14ac:dyDescent="0.3">
      <c r="A193" s="29">
        <v>44713</v>
      </c>
      <c r="B193" s="32" t="str">
        <f>_xlfn.XLOOKUP(A193,Dim_Date!A:A,Dim_Date!C:C,,0,1)</f>
        <v>After 5G</v>
      </c>
      <c r="C193" s="13">
        <v>641001</v>
      </c>
      <c r="D193" s="30">
        <v>53.6</v>
      </c>
      <c r="E193" s="13" t="s">
        <v>67</v>
      </c>
      <c r="F193" s="31">
        <v>30.84</v>
      </c>
    </row>
    <row r="194" spans="1:6" x14ac:dyDescent="0.3">
      <c r="A194" s="32">
        <v>44713</v>
      </c>
      <c r="B194" s="32" t="str">
        <f>_xlfn.XLOOKUP(A194,Dim_Date!A:A,Dim_Date!C:C,,0,1)</f>
        <v>After 5G</v>
      </c>
      <c r="C194" s="14">
        <v>160017</v>
      </c>
      <c r="D194" s="33">
        <v>39.020000000000003</v>
      </c>
      <c r="E194" s="14" t="s">
        <v>67</v>
      </c>
      <c r="F194" s="34">
        <v>33.35</v>
      </c>
    </row>
    <row r="195" spans="1:6" x14ac:dyDescent="0.3">
      <c r="A195" s="29">
        <v>44713</v>
      </c>
      <c r="B195" s="32" t="str">
        <f>_xlfn.XLOOKUP(A195,Dim_Date!A:A,Dim_Date!C:C,,0,1)</f>
        <v>After 5G</v>
      </c>
      <c r="C195" s="13">
        <v>122001</v>
      </c>
      <c r="D195" s="30">
        <v>30.35</v>
      </c>
      <c r="E195" s="13" t="s">
        <v>67</v>
      </c>
      <c r="F195" s="31">
        <v>27.73</v>
      </c>
    </row>
    <row r="196" spans="1:6" x14ac:dyDescent="0.3">
      <c r="A196" s="32">
        <v>44713</v>
      </c>
      <c r="B196" s="32" t="str">
        <f>_xlfn.XLOOKUP(A196,Dim_Date!A:A,Dim_Date!C:C,,0,1)</f>
        <v>After 5G</v>
      </c>
      <c r="C196" s="14">
        <v>492001</v>
      </c>
      <c r="D196" s="33">
        <v>18.920000000000002</v>
      </c>
      <c r="E196" s="14" t="s">
        <v>67</v>
      </c>
      <c r="F196" s="34">
        <v>20.64</v>
      </c>
    </row>
    <row r="197" spans="1:6" x14ac:dyDescent="0.3">
      <c r="A197" s="29">
        <v>44743</v>
      </c>
      <c r="B197" s="32" t="str">
        <f>_xlfn.XLOOKUP(A197,Dim_Date!A:A,Dim_Date!C:C,,0,1)</f>
        <v>After 5G</v>
      </c>
      <c r="C197" s="13">
        <v>400001</v>
      </c>
      <c r="D197" s="30">
        <v>348.85</v>
      </c>
      <c r="E197" s="13" t="s">
        <v>67</v>
      </c>
      <c r="F197" s="31">
        <v>27.91</v>
      </c>
    </row>
    <row r="198" spans="1:6" x14ac:dyDescent="0.3">
      <c r="A198" s="32">
        <v>44743</v>
      </c>
      <c r="B198" s="32" t="str">
        <f>_xlfn.XLOOKUP(A198,Dim_Date!A:A,Dim_Date!C:C,,0,1)</f>
        <v>After 5G</v>
      </c>
      <c r="C198" s="14">
        <v>110001</v>
      </c>
      <c r="D198" s="33">
        <v>287.25</v>
      </c>
      <c r="E198" s="14" t="s">
        <v>67</v>
      </c>
      <c r="F198" s="16">
        <v>31</v>
      </c>
    </row>
    <row r="199" spans="1:6" x14ac:dyDescent="0.3">
      <c r="A199" s="29">
        <v>44743</v>
      </c>
      <c r="B199" s="32" t="str">
        <f>_xlfn.XLOOKUP(A199,Dim_Date!A:A,Dim_Date!C:C,,0,1)</f>
        <v>After 5G</v>
      </c>
      <c r="C199" s="13">
        <v>700001</v>
      </c>
      <c r="D199" s="30">
        <v>267.16000000000003</v>
      </c>
      <c r="E199" s="13" t="s">
        <v>67</v>
      </c>
      <c r="F199" s="31">
        <v>31.46</v>
      </c>
    </row>
    <row r="200" spans="1:6" x14ac:dyDescent="0.3">
      <c r="A200" s="32">
        <v>44743</v>
      </c>
      <c r="B200" s="32" t="str">
        <f>_xlfn.XLOOKUP(A200,Dim_Date!A:A,Dim_Date!C:C,,0,1)</f>
        <v>After 5G</v>
      </c>
      <c r="C200" s="14">
        <v>560001</v>
      </c>
      <c r="D200" s="33">
        <v>239.26</v>
      </c>
      <c r="E200" s="14" t="s">
        <v>67</v>
      </c>
      <c r="F200" s="16">
        <v>31</v>
      </c>
    </row>
    <row r="201" spans="1:6" x14ac:dyDescent="0.3">
      <c r="A201" s="29">
        <v>44743</v>
      </c>
      <c r="B201" s="32" t="str">
        <f>_xlfn.XLOOKUP(A201,Dim_Date!A:A,Dim_Date!C:C,,0,1)</f>
        <v>After 5G</v>
      </c>
      <c r="C201" s="13">
        <v>600001</v>
      </c>
      <c r="D201" s="30">
        <v>198.2</v>
      </c>
      <c r="E201" s="13" t="s">
        <v>67</v>
      </c>
      <c r="F201" s="31">
        <v>22.28</v>
      </c>
    </row>
    <row r="202" spans="1:6" x14ac:dyDescent="0.3">
      <c r="A202" s="32">
        <v>44743</v>
      </c>
      <c r="B202" s="32" t="str">
        <f>_xlfn.XLOOKUP(A202,Dim_Date!A:A,Dim_Date!C:C,,0,1)</f>
        <v>After 5G</v>
      </c>
      <c r="C202" s="14">
        <v>500001</v>
      </c>
      <c r="D202" s="33">
        <v>178.56</v>
      </c>
      <c r="E202" s="14" t="s">
        <v>67</v>
      </c>
      <c r="F202" s="34">
        <v>23.92</v>
      </c>
    </row>
    <row r="203" spans="1:6" x14ac:dyDescent="0.3">
      <c r="A203" s="29">
        <v>44743</v>
      </c>
      <c r="B203" s="32" t="str">
        <f>_xlfn.XLOOKUP(A203,Dim_Date!A:A,Dim_Date!C:C,,0,1)</f>
        <v>After 5G</v>
      </c>
      <c r="C203" s="13">
        <v>411001</v>
      </c>
      <c r="D203" s="30">
        <v>172.31</v>
      </c>
      <c r="E203" s="13" t="s">
        <v>67</v>
      </c>
      <c r="F203" s="31">
        <v>33.14</v>
      </c>
    </row>
    <row r="204" spans="1:6" x14ac:dyDescent="0.3">
      <c r="A204" s="32">
        <v>44743</v>
      </c>
      <c r="B204" s="32" t="str">
        <f>_xlfn.XLOOKUP(A204,Dim_Date!A:A,Dim_Date!C:C,,0,1)</f>
        <v>After 5G</v>
      </c>
      <c r="C204" s="14">
        <v>380001</v>
      </c>
      <c r="D204" s="33">
        <v>130.79</v>
      </c>
      <c r="E204" s="14" t="s">
        <v>67</v>
      </c>
      <c r="F204" s="34">
        <v>27.73</v>
      </c>
    </row>
    <row r="205" spans="1:6" x14ac:dyDescent="0.3">
      <c r="A205" s="29">
        <v>44743</v>
      </c>
      <c r="B205" s="32" t="str">
        <f>_xlfn.XLOOKUP(A205,Dim_Date!A:A,Dim_Date!C:C,,0,1)</f>
        <v>After 5G</v>
      </c>
      <c r="C205" s="13">
        <v>302001</v>
      </c>
      <c r="D205" s="30">
        <v>97.09</v>
      </c>
      <c r="E205" s="13" t="s">
        <v>67</v>
      </c>
      <c r="F205" s="31">
        <v>32.479999999999997</v>
      </c>
    </row>
    <row r="206" spans="1:6" x14ac:dyDescent="0.3">
      <c r="A206" s="32">
        <v>44743</v>
      </c>
      <c r="B206" s="32" t="str">
        <f>_xlfn.XLOOKUP(A206,Dim_Date!A:A,Dim_Date!C:C,,0,1)</f>
        <v>After 5G</v>
      </c>
      <c r="C206" s="14">
        <v>226001</v>
      </c>
      <c r="D206" s="33">
        <v>83.47</v>
      </c>
      <c r="E206" s="14" t="s">
        <v>67</v>
      </c>
      <c r="F206" s="34">
        <v>17.899999999999999</v>
      </c>
    </row>
    <row r="207" spans="1:6" x14ac:dyDescent="0.3">
      <c r="A207" s="29">
        <v>44743</v>
      </c>
      <c r="B207" s="32" t="str">
        <f>_xlfn.XLOOKUP(A207,Dim_Date!A:A,Dim_Date!C:C,,0,1)</f>
        <v>After 5G</v>
      </c>
      <c r="C207" s="13">
        <v>800008</v>
      </c>
      <c r="D207" s="30">
        <v>68.52</v>
      </c>
      <c r="E207" s="13" t="s">
        <v>67</v>
      </c>
      <c r="F207" s="31">
        <v>32.24</v>
      </c>
    </row>
    <row r="208" spans="1:6" x14ac:dyDescent="0.3">
      <c r="A208" s="32">
        <v>44743</v>
      </c>
      <c r="B208" s="32" t="str">
        <f>_xlfn.XLOOKUP(A208,Dim_Date!A:A,Dim_Date!C:C,,0,1)</f>
        <v>After 5G</v>
      </c>
      <c r="C208" s="14">
        <v>641001</v>
      </c>
      <c r="D208" s="33">
        <v>60.71</v>
      </c>
      <c r="E208" s="14" t="s">
        <v>67</v>
      </c>
      <c r="F208" s="34">
        <v>29.72</v>
      </c>
    </row>
    <row r="209" spans="1:6" x14ac:dyDescent="0.3">
      <c r="A209" s="29">
        <v>44743</v>
      </c>
      <c r="B209" s="32" t="str">
        <f>_xlfn.XLOOKUP(A209,Dim_Date!A:A,Dim_Date!C:C,,0,1)</f>
        <v>After 5G</v>
      </c>
      <c r="C209" s="13">
        <v>160017</v>
      </c>
      <c r="D209" s="30">
        <v>44.19</v>
      </c>
      <c r="E209" s="13" t="s">
        <v>67</v>
      </c>
      <c r="F209" s="31">
        <v>29.83</v>
      </c>
    </row>
    <row r="210" spans="1:6" x14ac:dyDescent="0.3">
      <c r="A210" s="32">
        <v>44743</v>
      </c>
      <c r="B210" s="32" t="str">
        <f>_xlfn.XLOOKUP(A210,Dim_Date!A:A,Dim_Date!C:C,,0,1)</f>
        <v>After 5G</v>
      </c>
      <c r="C210" s="14">
        <v>122001</v>
      </c>
      <c r="D210" s="33">
        <v>34.369999999999997</v>
      </c>
      <c r="E210" s="14" t="s">
        <v>67</v>
      </c>
      <c r="F210" s="34">
        <v>20.51</v>
      </c>
    </row>
    <row r="211" spans="1:6" x14ac:dyDescent="0.3">
      <c r="A211" s="29">
        <v>44743</v>
      </c>
      <c r="B211" s="32" t="str">
        <f>_xlfn.XLOOKUP(A211,Dim_Date!A:A,Dim_Date!C:C,,0,1)</f>
        <v>After 5G</v>
      </c>
      <c r="C211" s="13">
        <v>492001</v>
      </c>
      <c r="D211" s="30">
        <v>21.43</v>
      </c>
      <c r="E211" s="13" t="s">
        <v>67</v>
      </c>
      <c r="F211" s="31">
        <v>27.41</v>
      </c>
    </row>
    <row r="212" spans="1:6" x14ac:dyDescent="0.3">
      <c r="A212" s="32">
        <v>44774</v>
      </c>
      <c r="B212" s="32" t="str">
        <f>_xlfn.XLOOKUP(A212,Dim_Date!A:A,Dim_Date!C:C,,0,1)</f>
        <v>After 5G</v>
      </c>
      <c r="C212" s="14">
        <v>400001</v>
      </c>
      <c r="D212" s="33">
        <v>333.45</v>
      </c>
      <c r="E212" s="14" t="s">
        <v>67</v>
      </c>
      <c r="F212" s="34">
        <v>32.630000000000003</v>
      </c>
    </row>
    <row r="213" spans="1:6" x14ac:dyDescent="0.3">
      <c r="A213" s="29">
        <v>44774</v>
      </c>
      <c r="B213" s="32" t="str">
        <f>_xlfn.XLOOKUP(A213,Dim_Date!A:A,Dim_Date!C:C,,0,1)</f>
        <v>After 5G</v>
      </c>
      <c r="C213" s="13">
        <v>110001</v>
      </c>
      <c r="D213" s="30">
        <v>274.57</v>
      </c>
      <c r="E213" s="13" t="s">
        <v>67</v>
      </c>
      <c r="F213" s="31">
        <v>32.43</v>
      </c>
    </row>
    <row r="214" spans="1:6" x14ac:dyDescent="0.3">
      <c r="A214" s="32">
        <v>44774</v>
      </c>
      <c r="B214" s="32" t="str">
        <f>_xlfn.XLOOKUP(A214,Dim_Date!A:A,Dim_Date!C:C,,0,1)</f>
        <v>After 5G</v>
      </c>
      <c r="C214" s="14">
        <v>700001</v>
      </c>
      <c r="D214" s="33">
        <v>255.37</v>
      </c>
      <c r="E214" s="14" t="s">
        <v>67</v>
      </c>
      <c r="F214" s="34">
        <v>20.010000000000002</v>
      </c>
    </row>
    <row r="215" spans="1:6" x14ac:dyDescent="0.3">
      <c r="A215" s="29">
        <v>44774</v>
      </c>
      <c r="B215" s="32" t="str">
        <f>_xlfn.XLOOKUP(A215,Dim_Date!A:A,Dim_Date!C:C,,0,1)</f>
        <v>After 5G</v>
      </c>
      <c r="C215" s="13">
        <v>560001</v>
      </c>
      <c r="D215" s="30">
        <v>228.7</v>
      </c>
      <c r="E215" s="13" t="s">
        <v>67</v>
      </c>
      <c r="F215" s="31">
        <v>28.48</v>
      </c>
    </row>
    <row r="216" spans="1:6" x14ac:dyDescent="0.3">
      <c r="A216" s="32">
        <v>44774</v>
      </c>
      <c r="B216" s="32" t="str">
        <f>_xlfn.XLOOKUP(A216,Dim_Date!A:A,Dim_Date!C:C,,0,1)</f>
        <v>After 5G</v>
      </c>
      <c r="C216" s="14">
        <v>600001</v>
      </c>
      <c r="D216" s="33">
        <v>189.45</v>
      </c>
      <c r="E216" s="14" t="s">
        <v>67</v>
      </c>
      <c r="F216" s="34">
        <v>24.5</v>
      </c>
    </row>
    <row r="217" spans="1:6" x14ac:dyDescent="0.3">
      <c r="A217" s="29">
        <v>44774</v>
      </c>
      <c r="B217" s="32" t="str">
        <f>_xlfn.XLOOKUP(A217,Dim_Date!A:A,Dim_Date!C:C,,0,1)</f>
        <v>After 5G</v>
      </c>
      <c r="C217" s="13">
        <v>500001</v>
      </c>
      <c r="D217" s="30">
        <v>170.67</v>
      </c>
      <c r="E217" s="13" t="s">
        <v>67</v>
      </c>
      <c r="F217" s="31">
        <v>32.33</v>
      </c>
    </row>
    <row r="218" spans="1:6" x14ac:dyDescent="0.3">
      <c r="A218" s="32">
        <v>44774</v>
      </c>
      <c r="B218" s="32" t="str">
        <f>_xlfn.XLOOKUP(A218,Dim_Date!A:A,Dim_Date!C:C,,0,1)</f>
        <v>After 5G</v>
      </c>
      <c r="C218" s="14">
        <v>411001</v>
      </c>
      <c r="D218" s="33">
        <v>164.7</v>
      </c>
      <c r="E218" s="14" t="s">
        <v>67</v>
      </c>
      <c r="F218" s="34">
        <v>28.62</v>
      </c>
    </row>
    <row r="219" spans="1:6" x14ac:dyDescent="0.3">
      <c r="A219" s="29">
        <v>44774</v>
      </c>
      <c r="B219" s="32" t="str">
        <f>_xlfn.XLOOKUP(A219,Dim_Date!A:A,Dim_Date!C:C,,0,1)</f>
        <v>After 5G</v>
      </c>
      <c r="C219" s="13">
        <v>380001</v>
      </c>
      <c r="D219" s="30">
        <v>125.02</v>
      </c>
      <c r="E219" s="13" t="s">
        <v>67</v>
      </c>
      <c r="F219" s="31">
        <v>20.76</v>
      </c>
    </row>
    <row r="220" spans="1:6" x14ac:dyDescent="0.3">
      <c r="A220" s="32">
        <v>44774</v>
      </c>
      <c r="B220" s="32" t="str">
        <f>_xlfn.XLOOKUP(A220,Dim_Date!A:A,Dim_Date!C:C,,0,1)</f>
        <v>After 5G</v>
      </c>
      <c r="C220" s="14">
        <v>302001</v>
      </c>
      <c r="D220" s="33">
        <v>92.8</v>
      </c>
      <c r="E220" s="14" t="s">
        <v>67</v>
      </c>
      <c r="F220" s="34">
        <v>27.06</v>
      </c>
    </row>
    <row r="221" spans="1:6" x14ac:dyDescent="0.3">
      <c r="A221" s="29">
        <v>44774</v>
      </c>
      <c r="B221" s="32" t="str">
        <f>_xlfn.XLOOKUP(A221,Dim_Date!A:A,Dim_Date!C:C,,0,1)</f>
        <v>After 5G</v>
      </c>
      <c r="C221" s="13">
        <v>226001</v>
      </c>
      <c r="D221" s="30">
        <v>79.790000000000006</v>
      </c>
      <c r="E221" s="13" t="s">
        <v>67</v>
      </c>
      <c r="F221" s="31">
        <v>25.32</v>
      </c>
    </row>
    <row r="222" spans="1:6" x14ac:dyDescent="0.3">
      <c r="A222" s="32">
        <v>44774</v>
      </c>
      <c r="B222" s="32" t="str">
        <f>_xlfn.XLOOKUP(A222,Dim_Date!A:A,Dim_Date!C:C,,0,1)</f>
        <v>After 5G</v>
      </c>
      <c r="C222" s="14">
        <v>800008</v>
      </c>
      <c r="D222" s="33">
        <v>65.5</v>
      </c>
      <c r="E222" s="14" t="s">
        <v>67</v>
      </c>
      <c r="F222" s="34">
        <v>26.26</v>
      </c>
    </row>
    <row r="223" spans="1:6" x14ac:dyDescent="0.3">
      <c r="A223" s="29">
        <v>44774</v>
      </c>
      <c r="B223" s="32" t="str">
        <f>_xlfn.XLOOKUP(A223,Dim_Date!A:A,Dim_Date!C:C,,0,1)</f>
        <v>After 5G</v>
      </c>
      <c r="C223" s="13">
        <v>641001</v>
      </c>
      <c r="D223" s="30">
        <v>58.03</v>
      </c>
      <c r="E223" s="13" t="s">
        <v>67</v>
      </c>
      <c r="F223" s="31">
        <v>18.68</v>
      </c>
    </row>
    <row r="224" spans="1:6" x14ac:dyDescent="0.3">
      <c r="A224" s="32">
        <v>44774</v>
      </c>
      <c r="B224" s="32" t="str">
        <f>_xlfn.XLOOKUP(A224,Dim_Date!A:A,Dim_Date!C:C,,0,1)</f>
        <v>After 5G</v>
      </c>
      <c r="C224" s="14">
        <v>160017</v>
      </c>
      <c r="D224" s="33">
        <v>42.24</v>
      </c>
      <c r="E224" s="14" t="s">
        <v>67</v>
      </c>
      <c r="F224" s="34">
        <v>26.35</v>
      </c>
    </row>
    <row r="225" spans="1:6" x14ac:dyDescent="0.3">
      <c r="A225" s="29">
        <v>44774</v>
      </c>
      <c r="B225" s="32" t="str">
        <f>_xlfn.XLOOKUP(A225,Dim_Date!A:A,Dim_Date!C:C,,0,1)</f>
        <v>After 5G</v>
      </c>
      <c r="C225" s="13">
        <v>122001</v>
      </c>
      <c r="D225" s="30">
        <v>32.85</v>
      </c>
      <c r="E225" s="13" t="s">
        <v>67</v>
      </c>
      <c r="F225" s="31">
        <v>31.41</v>
      </c>
    </row>
    <row r="226" spans="1:6" x14ac:dyDescent="0.3">
      <c r="A226" s="32">
        <v>44774</v>
      </c>
      <c r="B226" s="32" t="str">
        <f>_xlfn.XLOOKUP(A226,Dim_Date!A:A,Dim_Date!C:C,,0,1)</f>
        <v>After 5G</v>
      </c>
      <c r="C226" s="14">
        <v>492001</v>
      </c>
      <c r="D226" s="33">
        <v>20.48</v>
      </c>
      <c r="E226" s="14" t="s">
        <v>67</v>
      </c>
      <c r="F226" s="34">
        <v>25.61</v>
      </c>
    </row>
    <row r="227" spans="1:6" x14ac:dyDescent="0.3">
      <c r="A227" s="29">
        <v>44805</v>
      </c>
      <c r="B227" s="32" t="str">
        <f>_xlfn.XLOOKUP(A227,Dim_Date!A:A,Dim_Date!C:C,,0,1)</f>
        <v>After 5G</v>
      </c>
      <c r="C227" s="13">
        <v>400001</v>
      </c>
      <c r="D227" s="30">
        <v>349.97</v>
      </c>
      <c r="E227" s="13" t="s">
        <v>67</v>
      </c>
      <c r="F227" s="31">
        <v>28.82</v>
      </c>
    </row>
    <row r="228" spans="1:6" x14ac:dyDescent="0.3">
      <c r="A228" s="32">
        <v>44805</v>
      </c>
      <c r="B228" s="32" t="str">
        <f>_xlfn.XLOOKUP(A228,Dim_Date!A:A,Dim_Date!C:C,,0,1)</f>
        <v>After 5G</v>
      </c>
      <c r="C228" s="14">
        <v>110001</v>
      </c>
      <c r="D228" s="33">
        <v>288.17</v>
      </c>
      <c r="E228" s="14" t="s">
        <v>67</v>
      </c>
      <c r="F228" s="34">
        <v>31.02</v>
      </c>
    </row>
    <row r="229" spans="1:6" x14ac:dyDescent="0.3">
      <c r="A229" s="29">
        <v>44805</v>
      </c>
      <c r="B229" s="32" t="str">
        <f>_xlfn.XLOOKUP(A229,Dim_Date!A:A,Dim_Date!C:C,,0,1)</f>
        <v>After 5G</v>
      </c>
      <c r="C229" s="13">
        <v>700001</v>
      </c>
      <c r="D229" s="30">
        <v>268.02</v>
      </c>
      <c r="E229" s="13" t="s">
        <v>67</v>
      </c>
      <c r="F229" s="31">
        <v>27.51</v>
      </c>
    </row>
    <row r="230" spans="1:6" x14ac:dyDescent="0.3">
      <c r="A230" s="32">
        <v>44805</v>
      </c>
      <c r="B230" s="32" t="str">
        <f>_xlfn.XLOOKUP(A230,Dim_Date!A:A,Dim_Date!C:C,,0,1)</f>
        <v>After 5G</v>
      </c>
      <c r="C230" s="14">
        <v>560001</v>
      </c>
      <c r="D230" s="33">
        <v>240.03</v>
      </c>
      <c r="E230" s="14" t="s">
        <v>67</v>
      </c>
      <c r="F230" s="34">
        <v>26.86</v>
      </c>
    </row>
    <row r="231" spans="1:6" x14ac:dyDescent="0.3">
      <c r="A231" s="29">
        <v>44805</v>
      </c>
      <c r="B231" s="32" t="str">
        <f>_xlfn.XLOOKUP(A231,Dim_Date!A:A,Dim_Date!C:C,,0,1)</f>
        <v>After 5G</v>
      </c>
      <c r="C231" s="13">
        <v>600001</v>
      </c>
      <c r="D231" s="30">
        <v>198.83</v>
      </c>
      <c r="E231" s="13" t="s">
        <v>67</v>
      </c>
      <c r="F231" s="31">
        <v>32.840000000000003</v>
      </c>
    </row>
    <row r="232" spans="1:6" x14ac:dyDescent="0.3">
      <c r="A232" s="32">
        <v>44805</v>
      </c>
      <c r="B232" s="32" t="str">
        <f>_xlfn.XLOOKUP(A232,Dim_Date!A:A,Dim_Date!C:C,,0,1)</f>
        <v>After 5G</v>
      </c>
      <c r="C232" s="14">
        <v>500001</v>
      </c>
      <c r="D232" s="33">
        <v>179.13</v>
      </c>
      <c r="E232" s="14" t="s">
        <v>67</v>
      </c>
      <c r="F232" s="34">
        <v>29.95</v>
      </c>
    </row>
    <row r="233" spans="1:6" x14ac:dyDescent="0.3">
      <c r="A233" s="29">
        <v>44805</v>
      </c>
      <c r="B233" s="32" t="str">
        <f>_xlfn.XLOOKUP(A233,Dim_Date!A:A,Dim_Date!C:C,,0,1)</f>
        <v>After 5G</v>
      </c>
      <c r="C233" s="13">
        <v>411001</v>
      </c>
      <c r="D233" s="30">
        <v>172.86</v>
      </c>
      <c r="E233" s="13" t="s">
        <v>67</v>
      </c>
      <c r="F233" s="31">
        <v>20.34</v>
      </c>
    </row>
    <row r="234" spans="1:6" x14ac:dyDescent="0.3">
      <c r="A234" s="32">
        <v>44805</v>
      </c>
      <c r="B234" s="32" t="str">
        <f>_xlfn.XLOOKUP(A234,Dim_Date!A:A,Dim_Date!C:C,,0,1)</f>
        <v>After 5G</v>
      </c>
      <c r="C234" s="14">
        <v>380001</v>
      </c>
      <c r="D234" s="33">
        <v>131.21</v>
      </c>
      <c r="E234" s="14" t="s">
        <v>67</v>
      </c>
      <c r="F234" s="34">
        <v>28.71</v>
      </c>
    </row>
    <row r="235" spans="1:6" x14ac:dyDescent="0.3">
      <c r="A235" s="29">
        <v>44805</v>
      </c>
      <c r="B235" s="32" t="str">
        <f>_xlfn.XLOOKUP(A235,Dim_Date!A:A,Dim_Date!C:C,,0,1)</f>
        <v>After 5G</v>
      </c>
      <c r="C235" s="13">
        <v>302001</v>
      </c>
      <c r="D235" s="30">
        <v>97.4</v>
      </c>
      <c r="E235" s="13" t="s">
        <v>67</v>
      </c>
      <c r="F235" s="31">
        <v>30.93</v>
      </c>
    </row>
    <row r="236" spans="1:6" x14ac:dyDescent="0.3">
      <c r="A236" s="32">
        <v>44805</v>
      </c>
      <c r="B236" s="32" t="str">
        <f>_xlfn.XLOOKUP(A236,Dim_Date!A:A,Dim_Date!C:C,,0,1)</f>
        <v>After 5G</v>
      </c>
      <c r="C236" s="14">
        <v>226001</v>
      </c>
      <c r="D236" s="33">
        <v>83.74</v>
      </c>
      <c r="E236" s="14" t="s">
        <v>67</v>
      </c>
      <c r="F236" s="34">
        <v>28.36</v>
      </c>
    </row>
    <row r="237" spans="1:6" x14ac:dyDescent="0.3">
      <c r="A237" s="29">
        <v>44805</v>
      </c>
      <c r="B237" s="32" t="str">
        <f>_xlfn.XLOOKUP(A237,Dim_Date!A:A,Dim_Date!C:C,,0,1)</f>
        <v>After 5G</v>
      </c>
      <c r="C237" s="13">
        <v>800008</v>
      </c>
      <c r="D237" s="30">
        <v>68.739999999999995</v>
      </c>
      <c r="E237" s="13" t="s">
        <v>67</v>
      </c>
      <c r="F237" s="31">
        <v>29.16</v>
      </c>
    </row>
    <row r="238" spans="1:6" x14ac:dyDescent="0.3">
      <c r="A238" s="32">
        <v>44805</v>
      </c>
      <c r="B238" s="32" t="str">
        <f>_xlfn.XLOOKUP(A238,Dim_Date!A:A,Dim_Date!C:C,,0,1)</f>
        <v>After 5G</v>
      </c>
      <c r="C238" s="14">
        <v>641001</v>
      </c>
      <c r="D238" s="33">
        <v>60.9</v>
      </c>
      <c r="E238" s="14" t="s">
        <v>67</v>
      </c>
      <c r="F238" s="34">
        <v>29.26</v>
      </c>
    </row>
    <row r="239" spans="1:6" x14ac:dyDescent="0.3">
      <c r="A239" s="29">
        <v>44805</v>
      </c>
      <c r="B239" s="32" t="str">
        <f>_xlfn.XLOOKUP(A239,Dim_Date!A:A,Dim_Date!C:C,,0,1)</f>
        <v>After 5G</v>
      </c>
      <c r="C239" s="13">
        <v>160017</v>
      </c>
      <c r="D239" s="30">
        <v>44.33</v>
      </c>
      <c r="E239" s="13" t="s">
        <v>67</v>
      </c>
      <c r="F239" s="31">
        <v>17.809999999999999</v>
      </c>
    </row>
    <row r="240" spans="1:6" x14ac:dyDescent="0.3">
      <c r="A240" s="32">
        <v>44805</v>
      </c>
      <c r="B240" s="32" t="str">
        <f>_xlfn.XLOOKUP(A240,Dim_Date!A:A,Dim_Date!C:C,,0,1)</f>
        <v>After 5G</v>
      </c>
      <c r="C240" s="14">
        <v>122001</v>
      </c>
      <c r="D240" s="33">
        <v>34.479999999999997</v>
      </c>
      <c r="E240" s="14" t="s">
        <v>67</v>
      </c>
      <c r="F240" s="34">
        <v>26.09</v>
      </c>
    </row>
    <row r="241" spans="1:6" x14ac:dyDescent="0.3">
      <c r="A241" s="29">
        <v>44805</v>
      </c>
      <c r="B241" s="32" t="str">
        <f>_xlfn.XLOOKUP(A241,Dim_Date!A:A,Dim_Date!C:C,,0,1)</f>
        <v>After 5G</v>
      </c>
      <c r="C241" s="13">
        <v>492001</v>
      </c>
      <c r="D241" s="30">
        <v>45433</v>
      </c>
      <c r="E241" s="13" t="s">
        <v>67</v>
      </c>
      <c r="F241" s="31">
        <v>24.4</v>
      </c>
    </row>
    <row r="242" spans="1:6" x14ac:dyDescent="0.3">
      <c r="A242" s="32">
        <v>44562</v>
      </c>
      <c r="B242" s="32" t="str">
        <f>_xlfn.XLOOKUP(A242,Dim_Date!A:A,Dim_Date!C:C,,0,1)</f>
        <v>Before 5G</v>
      </c>
      <c r="C242" s="14">
        <v>400001</v>
      </c>
      <c r="D242" s="33">
        <v>286.29000000000002</v>
      </c>
      <c r="E242" s="14" t="s">
        <v>68</v>
      </c>
      <c r="F242" s="34">
        <v>33.96</v>
      </c>
    </row>
    <row r="243" spans="1:6" x14ac:dyDescent="0.3">
      <c r="A243" s="29">
        <v>44562</v>
      </c>
      <c r="B243" s="32" t="str">
        <f>_xlfn.XLOOKUP(A243,Dim_Date!A:A,Dim_Date!C:C,,0,1)</f>
        <v>Before 5G</v>
      </c>
      <c r="C243" s="13">
        <v>110001</v>
      </c>
      <c r="D243" s="30">
        <v>241.59</v>
      </c>
      <c r="E243" s="13" t="s">
        <v>68</v>
      </c>
      <c r="F243" s="31">
        <v>35.770000000000003</v>
      </c>
    </row>
    <row r="244" spans="1:6" x14ac:dyDescent="0.3">
      <c r="A244" s="32">
        <v>44562</v>
      </c>
      <c r="B244" s="32" t="str">
        <f>_xlfn.XLOOKUP(A244,Dim_Date!A:A,Dim_Date!C:C,,0,1)</f>
        <v>Before 5G</v>
      </c>
      <c r="C244" s="14">
        <v>700001</v>
      </c>
      <c r="D244" s="33">
        <v>222.19</v>
      </c>
      <c r="E244" s="14" t="s">
        <v>68</v>
      </c>
      <c r="F244" s="34">
        <v>38.08</v>
      </c>
    </row>
    <row r="245" spans="1:6" x14ac:dyDescent="0.3">
      <c r="A245" s="29">
        <v>44562</v>
      </c>
      <c r="B245" s="32" t="str">
        <f>_xlfn.XLOOKUP(A245,Dim_Date!A:A,Dim_Date!C:C,,0,1)</f>
        <v>Before 5G</v>
      </c>
      <c r="C245" s="13">
        <v>560001</v>
      </c>
      <c r="D245" s="30">
        <v>195.41</v>
      </c>
      <c r="E245" s="13" t="s">
        <v>68</v>
      </c>
      <c r="F245" s="31">
        <v>33.01</v>
      </c>
    </row>
    <row r="246" spans="1:6" x14ac:dyDescent="0.3">
      <c r="A246" s="32">
        <v>44562</v>
      </c>
      <c r="B246" s="32" t="str">
        <f>_xlfn.XLOOKUP(A246,Dim_Date!A:A,Dim_Date!C:C,,0,1)</f>
        <v>Before 5G</v>
      </c>
      <c r="C246" s="14">
        <v>600001</v>
      </c>
      <c r="D246" s="33">
        <v>166.78</v>
      </c>
      <c r="E246" s="14" t="s">
        <v>68</v>
      </c>
      <c r="F246" s="34">
        <v>35.89</v>
      </c>
    </row>
    <row r="247" spans="1:6" x14ac:dyDescent="0.3">
      <c r="A247" s="29">
        <v>44562</v>
      </c>
      <c r="B247" s="32" t="str">
        <f>_xlfn.XLOOKUP(A247,Dim_Date!A:A,Dim_Date!C:C,,0,1)</f>
        <v>Before 5G</v>
      </c>
      <c r="C247" s="13">
        <v>500001</v>
      </c>
      <c r="D247" s="30">
        <v>148.68</v>
      </c>
      <c r="E247" s="13" t="s">
        <v>68</v>
      </c>
      <c r="F247" s="31">
        <v>34.049999999999997</v>
      </c>
    </row>
    <row r="248" spans="1:6" x14ac:dyDescent="0.3">
      <c r="A248" s="32">
        <v>44562</v>
      </c>
      <c r="B248" s="32" t="str">
        <f>_xlfn.XLOOKUP(A248,Dim_Date!A:A,Dim_Date!C:C,,0,1)</f>
        <v>Before 5G</v>
      </c>
      <c r="C248" s="14">
        <v>411001</v>
      </c>
      <c r="D248" s="33">
        <v>141.30000000000001</v>
      </c>
      <c r="E248" s="14" t="s">
        <v>68</v>
      </c>
      <c r="F248" s="34">
        <v>31.34</v>
      </c>
    </row>
    <row r="249" spans="1:6" x14ac:dyDescent="0.3">
      <c r="A249" s="29">
        <v>44562</v>
      </c>
      <c r="B249" s="32" t="str">
        <f>_xlfn.XLOOKUP(A249,Dim_Date!A:A,Dim_Date!C:C,,0,1)</f>
        <v>Before 5G</v>
      </c>
      <c r="C249" s="13">
        <v>380001</v>
      </c>
      <c r="D249" s="30">
        <v>110.08</v>
      </c>
      <c r="E249" s="13" t="s">
        <v>68</v>
      </c>
      <c r="F249" s="31">
        <v>32.08</v>
      </c>
    </row>
    <row r="250" spans="1:6" x14ac:dyDescent="0.3">
      <c r="A250" s="32">
        <v>44562</v>
      </c>
      <c r="B250" s="32" t="str">
        <f>_xlfn.XLOOKUP(A250,Dim_Date!A:A,Dim_Date!C:C,,0,1)</f>
        <v>Before 5G</v>
      </c>
      <c r="C250" s="14">
        <v>302001</v>
      </c>
      <c r="D250" s="33">
        <v>79.05</v>
      </c>
      <c r="E250" s="14" t="s">
        <v>68</v>
      </c>
      <c r="F250" s="34">
        <v>34.92</v>
      </c>
    </row>
    <row r="251" spans="1:6" x14ac:dyDescent="0.3">
      <c r="A251" s="29">
        <v>44562</v>
      </c>
      <c r="B251" s="32" t="str">
        <f>_xlfn.XLOOKUP(A251,Dim_Date!A:A,Dim_Date!C:C,,0,1)</f>
        <v>Before 5G</v>
      </c>
      <c r="C251" s="13">
        <v>226001</v>
      </c>
      <c r="D251" s="30">
        <v>67.599999999999994</v>
      </c>
      <c r="E251" s="13" t="s">
        <v>68</v>
      </c>
      <c r="F251" s="31">
        <v>31.28</v>
      </c>
    </row>
    <row r="252" spans="1:6" x14ac:dyDescent="0.3">
      <c r="A252" s="32">
        <v>44562</v>
      </c>
      <c r="B252" s="32" t="str">
        <f>_xlfn.XLOOKUP(A252,Dim_Date!A:A,Dim_Date!C:C,,0,1)</f>
        <v>Before 5G</v>
      </c>
      <c r="C252" s="14">
        <v>800008</v>
      </c>
      <c r="D252" s="33">
        <v>55.78</v>
      </c>
      <c r="E252" s="14" t="s">
        <v>68</v>
      </c>
      <c r="F252" s="34">
        <v>34.18</v>
      </c>
    </row>
    <row r="253" spans="1:6" x14ac:dyDescent="0.3">
      <c r="A253" s="29">
        <v>44562</v>
      </c>
      <c r="B253" s="32" t="str">
        <f>_xlfn.XLOOKUP(A253,Dim_Date!A:A,Dim_Date!C:C,,0,1)</f>
        <v>Before 5G</v>
      </c>
      <c r="C253" s="13">
        <v>641001</v>
      </c>
      <c r="D253" s="30">
        <v>50.24</v>
      </c>
      <c r="E253" s="13" t="s">
        <v>68</v>
      </c>
      <c r="F253" s="31">
        <v>36.64</v>
      </c>
    </row>
    <row r="254" spans="1:6" x14ac:dyDescent="0.3">
      <c r="A254" s="32">
        <v>44562</v>
      </c>
      <c r="B254" s="32" t="str">
        <f>_xlfn.XLOOKUP(A254,Dim_Date!A:A,Dim_Date!C:C,,0,1)</f>
        <v>Before 5G</v>
      </c>
      <c r="C254" s="14">
        <v>160017</v>
      </c>
      <c r="D254" s="33">
        <v>36.57</v>
      </c>
      <c r="E254" s="14" t="s">
        <v>68</v>
      </c>
      <c r="F254" s="34">
        <v>32.49</v>
      </c>
    </row>
    <row r="255" spans="1:6" x14ac:dyDescent="0.3">
      <c r="A255" s="29">
        <v>44562</v>
      </c>
      <c r="B255" s="32" t="str">
        <f>_xlfn.XLOOKUP(A255,Dim_Date!A:A,Dim_Date!C:C,,0,1)</f>
        <v>Before 5G</v>
      </c>
      <c r="C255" s="13">
        <v>122001</v>
      </c>
      <c r="D255" s="30">
        <v>27.89</v>
      </c>
      <c r="E255" s="13" t="s">
        <v>68</v>
      </c>
      <c r="F255" s="31">
        <v>35.33</v>
      </c>
    </row>
    <row r="256" spans="1:6" x14ac:dyDescent="0.3">
      <c r="A256" s="32">
        <v>44562</v>
      </c>
      <c r="B256" s="32" t="str">
        <f>_xlfn.XLOOKUP(A256,Dim_Date!A:A,Dim_Date!C:C,,0,1)</f>
        <v>Before 5G</v>
      </c>
      <c r="C256" s="14">
        <v>492001</v>
      </c>
      <c r="D256" s="33">
        <v>17.55</v>
      </c>
      <c r="E256" s="14" t="s">
        <v>68</v>
      </c>
      <c r="F256" s="34">
        <v>36.4</v>
      </c>
    </row>
    <row r="257" spans="1:6" x14ac:dyDescent="0.3">
      <c r="A257" s="29">
        <v>44593</v>
      </c>
      <c r="B257" s="32" t="str">
        <f>_xlfn.XLOOKUP(A257,Dim_Date!A:A,Dim_Date!C:C,,0,1)</f>
        <v>Before 5G</v>
      </c>
      <c r="C257" s="13">
        <v>400001</v>
      </c>
      <c r="D257" s="30">
        <v>328.6</v>
      </c>
      <c r="E257" s="13" t="s">
        <v>68</v>
      </c>
      <c r="F257" s="31">
        <v>36.83</v>
      </c>
    </row>
    <row r="258" spans="1:6" x14ac:dyDescent="0.3">
      <c r="A258" s="32">
        <v>44593</v>
      </c>
      <c r="B258" s="32" t="str">
        <f>_xlfn.XLOOKUP(A258,Dim_Date!A:A,Dim_Date!C:C,,0,1)</f>
        <v>Before 5G</v>
      </c>
      <c r="C258" s="14">
        <v>110001</v>
      </c>
      <c r="D258" s="33">
        <v>277.3</v>
      </c>
      <c r="E258" s="14" t="s">
        <v>68</v>
      </c>
      <c r="F258" s="34">
        <v>34.01</v>
      </c>
    </row>
    <row r="259" spans="1:6" x14ac:dyDescent="0.3">
      <c r="A259" s="29">
        <v>44593</v>
      </c>
      <c r="B259" s="32" t="str">
        <f>_xlfn.XLOOKUP(A259,Dim_Date!A:A,Dim_Date!C:C,,0,1)</f>
        <v>Before 5G</v>
      </c>
      <c r="C259" s="13">
        <v>700001</v>
      </c>
      <c r="D259" s="30">
        <v>255.04</v>
      </c>
      <c r="E259" s="13" t="s">
        <v>68</v>
      </c>
      <c r="F259" s="31">
        <v>36.01</v>
      </c>
    </row>
    <row r="260" spans="1:6" x14ac:dyDescent="0.3">
      <c r="A260" s="32">
        <v>44593</v>
      </c>
      <c r="B260" s="32" t="str">
        <f>_xlfn.XLOOKUP(A260,Dim_Date!A:A,Dim_Date!C:C,,0,1)</f>
        <v>Before 5G</v>
      </c>
      <c r="C260" s="14">
        <v>560001</v>
      </c>
      <c r="D260" s="33">
        <v>224.3</v>
      </c>
      <c r="E260" s="14" t="s">
        <v>68</v>
      </c>
      <c r="F260" s="34">
        <v>32.01</v>
      </c>
    </row>
    <row r="261" spans="1:6" x14ac:dyDescent="0.3">
      <c r="A261" s="29">
        <v>44593</v>
      </c>
      <c r="B261" s="32" t="str">
        <f>_xlfn.XLOOKUP(A261,Dim_Date!A:A,Dim_Date!C:C,,0,1)</f>
        <v>Before 5G</v>
      </c>
      <c r="C261" s="13">
        <v>600001</v>
      </c>
      <c r="D261" s="30">
        <v>191.44</v>
      </c>
      <c r="E261" s="13" t="s">
        <v>68</v>
      </c>
      <c r="F261" s="31">
        <v>31.77</v>
      </c>
    </row>
    <row r="262" spans="1:6" x14ac:dyDescent="0.3">
      <c r="A262" s="32">
        <v>44593</v>
      </c>
      <c r="B262" s="32" t="str">
        <f>_xlfn.XLOOKUP(A262,Dim_Date!A:A,Dim_Date!C:C,,0,1)</f>
        <v>Before 5G</v>
      </c>
      <c r="C262" s="14">
        <v>500001</v>
      </c>
      <c r="D262" s="33">
        <v>170.66</v>
      </c>
      <c r="E262" s="14" t="s">
        <v>68</v>
      </c>
      <c r="F262" s="34">
        <v>38.65</v>
      </c>
    </row>
    <row r="263" spans="1:6" x14ac:dyDescent="0.3">
      <c r="A263" s="29">
        <v>44593</v>
      </c>
      <c r="B263" s="32" t="str">
        <f>_xlfn.XLOOKUP(A263,Dim_Date!A:A,Dim_Date!C:C,,0,1)</f>
        <v>Before 5G</v>
      </c>
      <c r="C263" s="13">
        <v>411001</v>
      </c>
      <c r="D263" s="30">
        <v>162.18</v>
      </c>
      <c r="E263" s="13" t="s">
        <v>68</v>
      </c>
      <c r="F263" s="31">
        <v>33.9</v>
      </c>
    </row>
    <row r="264" spans="1:6" x14ac:dyDescent="0.3">
      <c r="A264" s="32">
        <v>44593</v>
      </c>
      <c r="B264" s="32" t="str">
        <f>_xlfn.XLOOKUP(A264,Dim_Date!A:A,Dim_Date!C:C,,0,1)</f>
        <v>Before 5G</v>
      </c>
      <c r="C264" s="14">
        <v>380001</v>
      </c>
      <c r="D264" s="33">
        <v>126.35</v>
      </c>
      <c r="E264" s="14" t="s">
        <v>68</v>
      </c>
      <c r="F264" s="34">
        <v>39.9</v>
      </c>
    </row>
    <row r="265" spans="1:6" x14ac:dyDescent="0.3">
      <c r="A265" s="29">
        <v>44593</v>
      </c>
      <c r="B265" s="32" t="str">
        <f>_xlfn.XLOOKUP(A265,Dim_Date!A:A,Dim_Date!C:C,,0,1)</f>
        <v>Before 5G</v>
      </c>
      <c r="C265" s="13">
        <v>302001</v>
      </c>
      <c r="D265" s="30">
        <v>90.74</v>
      </c>
      <c r="E265" s="13" t="s">
        <v>68</v>
      </c>
      <c r="F265" s="31">
        <v>33.520000000000003</v>
      </c>
    </row>
    <row r="266" spans="1:6" x14ac:dyDescent="0.3">
      <c r="A266" s="32">
        <v>44593</v>
      </c>
      <c r="B266" s="32" t="str">
        <f>_xlfn.XLOOKUP(A266,Dim_Date!A:A,Dim_Date!C:C,,0,1)</f>
        <v>Before 5G</v>
      </c>
      <c r="C266" s="14">
        <v>226001</v>
      </c>
      <c r="D266" s="33">
        <v>77.59</v>
      </c>
      <c r="E266" s="14" t="s">
        <v>68</v>
      </c>
      <c r="F266" s="34">
        <v>36.25</v>
      </c>
    </row>
    <row r="267" spans="1:6" x14ac:dyDescent="0.3">
      <c r="A267" s="29">
        <v>44593</v>
      </c>
      <c r="B267" s="32" t="str">
        <f>_xlfn.XLOOKUP(A267,Dim_Date!A:A,Dim_Date!C:C,,0,1)</f>
        <v>Before 5G</v>
      </c>
      <c r="C267" s="13">
        <v>800008</v>
      </c>
      <c r="D267" s="30">
        <v>64.02</v>
      </c>
      <c r="E267" s="13" t="s">
        <v>68</v>
      </c>
      <c r="F267" s="31">
        <v>31.56</v>
      </c>
    </row>
    <row r="268" spans="1:6" x14ac:dyDescent="0.3">
      <c r="A268" s="32">
        <v>44593</v>
      </c>
      <c r="B268" s="32" t="str">
        <f>_xlfn.XLOOKUP(A268,Dim_Date!A:A,Dim_Date!C:C,,0,1)</f>
        <v>Before 5G</v>
      </c>
      <c r="C268" s="14">
        <v>641001</v>
      </c>
      <c r="D268" s="33">
        <v>57.66</v>
      </c>
      <c r="E268" s="14" t="s">
        <v>68</v>
      </c>
      <c r="F268" s="34">
        <v>33.119999999999997</v>
      </c>
    </row>
    <row r="269" spans="1:6" x14ac:dyDescent="0.3">
      <c r="A269" s="29">
        <v>44593</v>
      </c>
      <c r="B269" s="32" t="str">
        <f>_xlfn.XLOOKUP(A269,Dim_Date!A:A,Dim_Date!C:C,,0,1)</f>
        <v>Before 5G</v>
      </c>
      <c r="C269" s="13">
        <v>160017</v>
      </c>
      <c r="D269" s="30">
        <v>41.98</v>
      </c>
      <c r="E269" s="13" t="s">
        <v>68</v>
      </c>
      <c r="F269" s="31">
        <v>35.369999999999997</v>
      </c>
    </row>
    <row r="270" spans="1:6" x14ac:dyDescent="0.3">
      <c r="A270" s="32">
        <v>44593</v>
      </c>
      <c r="B270" s="32" t="str">
        <f>_xlfn.XLOOKUP(A270,Dim_Date!A:A,Dim_Date!C:C,,0,1)</f>
        <v>Before 5G</v>
      </c>
      <c r="C270" s="14">
        <v>122001</v>
      </c>
      <c r="D270" s="33">
        <v>32.01</v>
      </c>
      <c r="E270" s="14" t="s">
        <v>68</v>
      </c>
      <c r="F270" s="34">
        <v>33.47</v>
      </c>
    </row>
    <row r="271" spans="1:6" x14ac:dyDescent="0.3">
      <c r="A271" s="29">
        <v>44593</v>
      </c>
      <c r="B271" s="32" t="str">
        <f>_xlfn.XLOOKUP(A271,Dim_Date!A:A,Dim_Date!C:C,,0,1)</f>
        <v>Before 5G</v>
      </c>
      <c r="C271" s="13">
        <v>492001</v>
      </c>
      <c r="D271" s="30">
        <v>20.14</v>
      </c>
      <c r="E271" s="13" t="s">
        <v>68</v>
      </c>
      <c r="F271" s="31">
        <v>35.36</v>
      </c>
    </row>
    <row r="272" spans="1:6" x14ac:dyDescent="0.3">
      <c r="A272" s="32">
        <v>44621</v>
      </c>
      <c r="B272" s="32" t="str">
        <f>_xlfn.XLOOKUP(A272,Dim_Date!A:A,Dim_Date!C:C,,0,1)</f>
        <v>Before 5G</v>
      </c>
      <c r="C272" s="14">
        <v>400001</v>
      </c>
      <c r="D272" s="33">
        <v>305.81</v>
      </c>
      <c r="E272" s="14" t="s">
        <v>68</v>
      </c>
      <c r="F272" s="34">
        <v>30.23</v>
      </c>
    </row>
    <row r="273" spans="1:6" x14ac:dyDescent="0.3">
      <c r="A273" s="29">
        <v>44621</v>
      </c>
      <c r="B273" s="32" t="str">
        <f>_xlfn.XLOOKUP(A273,Dim_Date!A:A,Dim_Date!C:C,,0,1)</f>
        <v>Before 5G</v>
      </c>
      <c r="C273" s="13">
        <v>110001</v>
      </c>
      <c r="D273" s="30">
        <v>258.07</v>
      </c>
      <c r="E273" s="13" t="s">
        <v>68</v>
      </c>
      <c r="F273" s="31">
        <v>33.159999999999997</v>
      </c>
    </row>
    <row r="274" spans="1:6" x14ac:dyDescent="0.3">
      <c r="A274" s="32">
        <v>44621</v>
      </c>
      <c r="B274" s="32" t="str">
        <f>_xlfn.XLOOKUP(A274,Dim_Date!A:A,Dim_Date!C:C,,0,1)</f>
        <v>Before 5G</v>
      </c>
      <c r="C274" s="14">
        <v>700001</v>
      </c>
      <c r="D274" s="33">
        <v>237.35</v>
      </c>
      <c r="E274" s="14" t="s">
        <v>68</v>
      </c>
      <c r="F274" s="34">
        <v>35.97</v>
      </c>
    </row>
    <row r="275" spans="1:6" x14ac:dyDescent="0.3">
      <c r="A275" s="29">
        <v>44621</v>
      </c>
      <c r="B275" s="32" t="str">
        <f>_xlfn.XLOOKUP(A275,Dim_Date!A:A,Dim_Date!C:C,,0,1)</f>
        <v>Before 5G</v>
      </c>
      <c r="C275" s="13">
        <v>560001</v>
      </c>
      <c r="D275" s="30">
        <v>208.74</v>
      </c>
      <c r="E275" s="13" t="s">
        <v>68</v>
      </c>
      <c r="F275" s="31">
        <v>33.78</v>
      </c>
    </row>
    <row r="276" spans="1:6" x14ac:dyDescent="0.3">
      <c r="A276" s="32">
        <v>44621</v>
      </c>
      <c r="B276" s="32" t="str">
        <f>_xlfn.XLOOKUP(A276,Dim_Date!A:A,Dim_Date!C:C,,0,1)</f>
        <v>Before 5G</v>
      </c>
      <c r="C276" s="14">
        <v>600001</v>
      </c>
      <c r="D276" s="33">
        <v>178.16</v>
      </c>
      <c r="E276" s="14" t="s">
        <v>68</v>
      </c>
      <c r="F276" s="34">
        <v>39.75</v>
      </c>
    </row>
    <row r="277" spans="1:6" x14ac:dyDescent="0.3">
      <c r="A277" s="29">
        <v>44621</v>
      </c>
      <c r="B277" s="32" t="str">
        <f>_xlfn.XLOOKUP(A277,Dim_Date!A:A,Dim_Date!C:C,,0,1)</f>
        <v>Before 5G</v>
      </c>
      <c r="C277" s="13">
        <v>500001</v>
      </c>
      <c r="D277" s="30">
        <v>158.83000000000001</v>
      </c>
      <c r="E277" s="13" t="s">
        <v>68</v>
      </c>
      <c r="F277" s="31">
        <v>32.130000000000003</v>
      </c>
    </row>
    <row r="278" spans="1:6" x14ac:dyDescent="0.3">
      <c r="A278" s="32">
        <v>44621</v>
      </c>
      <c r="B278" s="32" t="str">
        <f>_xlfn.XLOOKUP(A278,Dim_Date!A:A,Dim_Date!C:C,,0,1)</f>
        <v>Before 5G</v>
      </c>
      <c r="C278" s="14">
        <v>411001</v>
      </c>
      <c r="D278" s="33">
        <v>150.93</v>
      </c>
      <c r="E278" s="14" t="s">
        <v>68</v>
      </c>
      <c r="F278" s="34">
        <v>31.64</v>
      </c>
    </row>
    <row r="279" spans="1:6" x14ac:dyDescent="0.3">
      <c r="A279" s="29">
        <v>44621</v>
      </c>
      <c r="B279" s="32" t="str">
        <f>_xlfn.XLOOKUP(A279,Dim_Date!A:A,Dim_Date!C:C,,0,1)</f>
        <v>Before 5G</v>
      </c>
      <c r="C279" s="13">
        <v>380001</v>
      </c>
      <c r="D279" s="30">
        <v>117.59</v>
      </c>
      <c r="E279" s="13" t="s">
        <v>68</v>
      </c>
      <c r="F279" s="31">
        <v>37.880000000000003</v>
      </c>
    </row>
    <row r="280" spans="1:6" x14ac:dyDescent="0.3">
      <c r="A280" s="32">
        <v>44621</v>
      </c>
      <c r="B280" s="32" t="str">
        <f>_xlfn.XLOOKUP(A280,Dim_Date!A:A,Dim_Date!C:C,,0,1)</f>
        <v>Before 5G</v>
      </c>
      <c r="C280" s="14">
        <v>302001</v>
      </c>
      <c r="D280" s="33">
        <v>84.44</v>
      </c>
      <c r="E280" s="14" t="s">
        <v>68</v>
      </c>
      <c r="F280" s="34">
        <v>36.97</v>
      </c>
    </row>
    <row r="281" spans="1:6" x14ac:dyDescent="0.3">
      <c r="A281" s="29">
        <v>44621</v>
      </c>
      <c r="B281" s="32" t="str">
        <f>_xlfn.XLOOKUP(A281,Dim_Date!A:A,Dim_Date!C:C,,0,1)</f>
        <v>Before 5G</v>
      </c>
      <c r="C281" s="13">
        <v>226001</v>
      </c>
      <c r="D281" s="30">
        <v>72.209999999999994</v>
      </c>
      <c r="E281" s="13" t="s">
        <v>68</v>
      </c>
      <c r="F281" s="31">
        <v>37.79</v>
      </c>
    </row>
    <row r="282" spans="1:6" x14ac:dyDescent="0.3">
      <c r="A282" s="32">
        <v>44621</v>
      </c>
      <c r="B282" s="32" t="str">
        <f>_xlfn.XLOOKUP(A282,Dim_Date!A:A,Dim_Date!C:C,,0,1)</f>
        <v>Before 5G</v>
      </c>
      <c r="C282" s="14">
        <v>800008</v>
      </c>
      <c r="D282" s="33">
        <v>59.58</v>
      </c>
      <c r="E282" s="14" t="s">
        <v>68</v>
      </c>
      <c r="F282" s="34">
        <v>39.39</v>
      </c>
    </row>
    <row r="283" spans="1:6" x14ac:dyDescent="0.3">
      <c r="A283" s="29">
        <v>44621</v>
      </c>
      <c r="B283" s="32" t="str">
        <f>_xlfn.XLOOKUP(A283,Dim_Date!A:A,Dim_Date!C:C,,0,1)</f>
        <v>Before 5G</v>
      </c>
      <c r="C283" s="13">
        <v>641001</v>
      </c>
      <c r="D283" s="30">
        <v>53.67</v>
      </c>
      <c r="E283" s="13" t="s">
        <v>68</v>
      </c>
      <c r="F283" s="31">
        <v>32.85</v>
      </c>
    </row>
    <row r="284" spans="1:6" x14ac:dyDescent="0.3">
      <c r="A284" s="32">
        <v>44621</v>
      </c>
      <c r="B284" s="32" t="str">
        <f>_xlfn.XLOOKUP(A284,Dim_Date!A:A,Dim_Date!C:C,,0,1)</f>
        <v>Before 5G</v>
      </c>
      <c r="C284" s="14">
        <v>160017</v>
      </c>
      <c r="D284" s="33">
        <v>39.07</v>
      </c>
      <c r="E284" s="14" t="s">
        <v>68</v>
      </c>
      <c r="F284" s="34">
        <v>35.119999999999997</v>
      </c>
    </row>
    <row r="285" spans="1:6" x14ac:dyDescent="0.3">
      <c r="A285" s="29">
        <v>44621</v>
      </c>
      <c r="B285" s="32" t="str">
        <f>_xlfn.XLOOKUP(A285,Dim_Date!A:A,Dim_Date!C:C,,0,1)</f>
        <v>Before 5G</v>
      </c>
      <c r="C285" s="13">
        <v>122001</v>
      </c>
      <c r="D285" s="30">
        <v>29.79</v>
      </c>
      <c r="E285" s="13" t="s">
        <v>68</v>
      </c>
      <c r="F285" s="31">
        <v>33.909999999999997</v>
      </c>
    </row>
    <row r="286" spans="1:6" x14ac:dyDescent="0.3">
      <c r="A286" s="32">
        <v>44621</v>
      </c>
      <c r="B286" s="32" t="str">
        <f>_xlfn.XLOOKUP(A286,Dim_Date!A:A,Dim_Date!C:C,,0,1)</f>
        <v>Before 5G</v>
      </c>
      <c r="C286" s="14">
        <v>492001</v>
      </c>
      <c r="D286" s="33">
        <v>18.739999999999998</v>
      </c>
      <c r="E286" s="14" t="s">
        <v>68</v>
      </c>
      <c r="F286" s="34">
        <v>39.01</v>
      </c>
    </row>
    <row r="287" spans="1:6" x14ac:dyDescent="0.3">
      <c r="A287" s="29">
        <v>44652</v>
      </c>
      <c r="B287" s="32" t="str">
        <f>_xlfn.XLOOKUP(A287,Dim_Date!A:A,Dim_Date!C:C,,0,1)</f>
        <v>Before 5G</v>
      </c>
      <c r="C287" s="13">
        <v>400001</v>
      </c>
      <c r="D287" s="30">
        <v>324.26</v>
      </c>
      <c r="E287" s="13" t="s">
        <v>68</v>
      </c>
      <c r="F287" s="31">
        <v>32.22</v>
      </c>
    </row>
    <row r="288" spans="1:6" x14ac:dyDescent="0.3">
      <c r="A288" s="32">
        <v>44652</v>
      </c>
      <c r="B288" s="32" t="str">
        <f>_xlfn.XLOOKUP(A288,Dim_Date!A:A,Dim_Date!C:C,,0,1)</f>
        <v>Before 5G</v>
      </c>
      <c r="C288" s="14">
        <v>110001</v>
      </c>
      <c r="D288" s="33">
        <v>273.63</v>
      </c>
      <c r="E288" s="14" t="s">
        <v>68</v>
      </c>
      <c r="F288" s="34">
        <v>35.81</v>
      </c>
    </row>
    <row r="289" spans="1:6" x14ac:dyDescent="0.3">
      <c r="A289" s="29">
        <v>44652</v>
      </c>
      <c r="B289" s="32" t="str">
        <f>_xlfn.XLOOKUP(A289,Dim_Date!A:A,Dim_Date!C:C,,0,1)</f>
        <v>Before 5G</v>
      </c>
      <c r="C289" s="13">
        <v>700001</v>
      </c>
      <c r="D289" s="30">
        <v>251.67</v>
      </c>
      <c r="E289" s="13" t="s">
        <v>68</v>
      </c>
      <c r="F289" s="31">
        <v>38.01</v>
      </c>
    </row>
    <row r="290" spans="1:6" x14ac:dyDescent="0.3">
      <c r="A290" s="32">
        <v>44652</v>
      </c>
      <c r="B290" s="32" t="str">
        <f>_xlfn.XLOOKUP(A290,Dim_Date!A:A,Dim_Date!C:C,,0,1)</f>
        <v>Before 5G</v>
      </c>
      <c r="C290" s="14">
        <v>560001</v>
      </c>
      <c r="D290" s="33">
        <v>221.33</v>
      </c>
      <c r="E290" s="14" t="s">
        <v>68</v>
      </c>
      <c r="F290" s="34">
        <v>35.26</v>
      </c>
    </row>
    <row r="291" spans="1:6" x14ac:dyDescent="0.3">
      <c r="A291" s="29">
        <v>44652</v>
      </c>
      <c r="B291" s="32" t="str">
        <f>_xlfn.XLOOKUP(A291,Dim_Date!A:A,Dim_Date!C:C,,0,1)</f>
        <v>Before 5G</v>
      </c>
      <c r="C291" s="13">
        <v>600001</v>
      </c>
      <c r="D291" s="30">
        <v>188.91</v>
      </c>
      <c r="E291" s="13" t="s">
        <v>68</v>
      </c>
      <c r="F291" s="31">
        <v>33.15</v>
      </c>
    </row>
    <row r="292" spans="1:6" x14ac:dyDescent="0.3">
      <c r="A292" s="32">
        <v>44652</v>
      </c>
      <c r="B292" s="32" t="str">
        <f>_xlfn.XLOOKUP(A292,Dim_Date!A:A,Dim_Date!C:C,,0,1)</f>
        <v>Before 5G</v>
      </c>
      <c r="C292" s="14">
        <v>500001</v>
      </c>
      <c r="D292" s="33">
        <v>168.41</v>
      </c>
      <c r="E292" s="14" t="s">
        <v>68</v>
      </c>
      <c r="F292" s="34">
        <v>36.01</v>
      </c>
    </row>
    <row r="293" spans="1:6" x14ac:dyDescent="0.3">
      <c r="A293" s="29">
        <v>44652</v>
      </c>
      <c r="B293" s="32" t="str">
        <f>_xlfn.XLOOKUP(A293,Dim_Date!A:A,Dim_Date!C:C,,0,1)</f>
        <v>Before 5G</v>
      </c>
      <c r="C293" s="13">
        <v>411001</v>
      </c>
      <c r="D293" s="30">
        <v>160.04</v>
      </c>
      <c r="E293" s="13" t="s">
        <v>68</v>
      </c>
      <c r="F293" s="31">
        <v>37.08</v>
      </c>
    </row>
    <row r="294" spans="1:6" x14ac:dyDescent="0.3">
      <c r="A294" s="32">
        <v>44652</v>
      </c>
      <c r="B294" s="32" t="str">
        <f>_xlfn.XLOOKUP(A294,Dim_Date!A:A,Dim_Date!C:C,,0,1)</f>
        <v>Before 5G</v>
      </c>
      <c r="C294" s="14">
        <v>380001</v>
      </c>
      <c r="D294" s="33">
        <v>124.68</v>
      </c>
      <c r="E294" s="14" t="s">
        <v>68</v>
      </c>
      <c r="F294" s="34">
        <v>35.130000000000003</v>
      </c>
    </row>
    <row r="295" spans="1:6" x14ac:dyDescent="0.3">
      <c r="A295" s="29">
        <v>44652</v>
      </c>
      <c r="B295" s="32" t="str">
        <f>_xlfn.XLOOKUP(A295,Dim_Date!A:A,Dim_Date!C:C,,0,1)</f>
        <v>Before 5G</v>
      </c>
      <c r="C295" s="13">
        <v>302001</v>
      </c>
      <c r="D295" s="30">
        <v>89.54</v>
      </c>
      <c r="E295" s="13" t="s">
        <v>68</v>
      </c>
      <c r="F295" s="31">
        <v>33.229999999999997</v>
      </c>
    </row>
    <row r="296" spans="1:6" x14ac:dyDescent="0.3">
      <c r="A296" s="32">
        <v>44652</v>
      </c>
      <c r="B296" s="32" t="str">
        <f>_xlfn.XLOOKUP(A296,Dim_Date!A:A,Dim_Date!C:C,,0,1)</f>
        <v>Before 5G</v>
      </c>
      <c r="C296" s="14">
        <v>226001</v>
      </c>
      <c r="D296" s="33">
        <v>76.569999999999993</v>
      </c>
      <c r="E296" s="14" t="s">
        <v>68</v>
      </c>
      <c r="F296" s="34">
        <v>37.19</v>
      </c>
    </row>
    <row r="297" spans="1:6" x14ac:dyDescent="0.3">
      <c r="A297" s="29">
        <v>44652</v>
      </c>
      <c r="B297" s="32" t="str">
        <f>_xlfn.XLOOKUP(A297,Dim_Date!A:A,Dim_Date!C:C,,0,1)</f>
        <v>Before 5G</v>
      </c>
      <c r="C297" s="13">
        <v>800008</v>
      </c>
      <c r="D297" s="30">
        <v>63.18</v>
      </c>
      <c r="E297" s="13" t="s">
        <v>68</v>
      </c>
      <c r="F297" s="31">
        <v>35.35</v>
      </c>
    </row>
    <row r="298" spans="1:6" x14ac:dyDescent="0.3">
      <c r="A298" s="32">
        <v>44652</v>
      </c>
      <c r="B298" s="32" t="str">
        <f>_xlfn.XLOOKUP(A298,Dim_Date!A:A,Dim_Date!C:C,,0,1)</f>
        <v>Before 5G</v>
      </c>
      <c r="C298" s="14">
        <v>641001</v>
      </c>
      <c r="D298" s="33">
        <v>56.9</v>
      </c>
      <c r="E298" s="14" t="s">
        <v>68</v>
      </c>
      <c r="F298" s="34">
        <v>37.29</v>
      </c>
    </row>
    <row r="299" spans="1:6" x14ac:dyDescent="0.3">
      <c r="A299" s="29">
        <v>44652</v>
      </c>
      <c r="B299" s="32" t="str">
        <f>_xlfn.XLOOKUP(A299,Dim_Date!A:A,Dim_Date!C:C,,0,1)</f>
        <v>Before 5G</v>
      </c>
      <c r="C299" s="13">
        <v>160017</v>
      </c>
      <c r="D299" s="30">
        <v>41.42</v>
      </c>
      <c r="E299" s="13" t="s">
        <v>68</v>
      </c>
      <c r="F299" s="31">
        <v>40.369999999999997</v>
      </c>
    </row>
    <row r="300" spans="1:6" x14ac:dyDescent="0.3">
      <c r="A300" s="32">
        <v>44652</v>
      </c>
      <c r="B300" s="32" t="str">
        <f>_xlfn.XLOOKUP(A300,Dim_Date!A:A,Dim_Date!C:C,,0,1)</f>
        <v>Before 5G</v>
      </c>
      <c r="C300" s="14">
        <v>122001</v>
      </c>
      <c r="D300" s="33">
        <v>31.59</v>
      </c>
      <c r="E300" s="14" t="s">
        <v>68</v>
      </c>
      <c r="F300" s="34">
        <v>36.74</v>
      </c>
    </row>
    <row r="301" spans="1:6" x14ac:dyDescent="0.3">
      <c r="A301" s="29">
        <v>44652</v>
      </c>
      <c r="B301" s="32" t="str">
        <f>_xlfn.XLOOKUP(A301,Dim_Date!A:A,Dim_Date!C:C,,0,1)</f>
        <v>Before 5G</v>
      </c>
      <c r="C301" s="13">
        <v>492001</v>
      </c>
      <c r="D301" s="30">
        <v>19.87</v>
      </c>
      <c r="E301" s="13" t="s">
        <v>68</v>
      </c>
      <c r="F301" s="31">
        <v>37.270000000000003</v>
      </c>
    </row>
    <row r="302" spans="1:6" x14ac:dyDescent="0.3">
      <c r="A302" s="32">
        <v>44713</v>
      </c>
      <c r="B302" s="32" t="str">
        <f>_xlfn.XLOOKUP(A302,Dim_Date!A:A,Dim_Date!C:C,,0,1)</f>
        <v>After 5G</v>
      </c>
      <c r="C302" s="14">
        <v>400001</v>
      </c>
      <c r="D302" s="33">
        <v>308</v>
      </c>
      <c r="E302" s="14" t="s">
        <v>68</v>
      </c>
      <c r="F302" s="34">
        <v>34.409999999999997</v>
      </c>
    </row>
    <row r="303" spans="1:6" x14ac:dyDescent="0.3">
      <c r="A303" s="29">
        <v>44713</v>
      </c>
      <c r="B303" s="32" t="str">
        <f>_xlfn.XLOOKUP(A303,Dim_Date!A:A,Dim_Date!C:C,,0,1)</f>
        <v>After 5G</v>
      </c>
      <c r="C303" s="13">
        <v>110001</v>
      </c>
      <c r="D303" s="30">
        <v>253.61</v>
      </c>
      <c r="E303" s="13" t="s">
        <v>68</v>
      </c>
      <c r="F303" s="31">
        <v>36.229999999999997</v>
      </c>
    </row>
    <row r="304" spans="1:6" x14ac:dyDescent="0.3">
      <c r="A304" s="32">
        <v>44713</v>
      </c>
      <c r="B304" s="32" t="str">
        <f>_xlfn.XLOOKUP(A304,Dim_Date!A:A,Dim_Date!C:C,,0,1)</f>
        <v>After 5G</v>
      </c>
      <c r="C304" s="14">
        <v>700001</v>
      </c>
      <c r="D304" s="33">
        <v>235.88</v>
      </c>
      <c r="E304" s="14" t="s">
        <v>68</v>
      </c>
      <c r="F304" s="34">
        <v>38.549999999999997</v>
      </c>
    </row>
    <row r="305" spans="1:6" x14ac:dyDescent="0.3">
      <c r="A305" s="29">
        <v>44713</v>
      </c>
      <c r="B305" s="32" t="str">
        <f>_xlfn.XLOOKUP(A305,Dim_Date!A:A,Dim_Date!C:C,,0,1)</f>
        <v>After 5G</v>
      </c>
      <c r="C305" s="13">
        <v>560001</v>
      </c>
      <c r="D305" s="30">
        <v>211.24</v>
      </c>
      <c r="E305" s="13" t="s">
        <v>68</v>
      </c>
      <c r="F305" s="31">
        <v>33.479999999999997</v>
      </c>
    </row>
    <row r="306" spans="1:6" x14ac:dyDescent="0.3">
      <c r="A306" s="32">
        <v>44713</v>
      </c>
      <c r="B306" s="32" t="str">
        <f>_xlfn.XLOOKUP(A306,Dim_Date!A:A,Dim_Date!C:C,,0,1)</f>
        <v>After 5G</v>
      </c>
      <c r="C306" s="14">
        <v>600001</v>
      </c>
      <c r="D306" s="33">
        <v>174.99</v>
      </c>
      <c r="E306" s="14" t="s">
        <v>68</v>
      </c>
      <c r="F306" s="34">
        <v>36.33</v>
      </c>
    </row>
    <row r="307" spans="1:6" x14ac:dyDescent="0.3">
      <c r="A307" s="29">
        <v>44713</v>
      </c>
      <c r="B307" s="32" t="str">
        <f>_xlfn.XLOOKUP(A307,Dim_Date!A:A,Dim_Date!C:C,,0,1)</f>
        <v>After 5G</v>
      </c>
      <c r="C307" s="13">
        <v>500001</v>
      </c>
      <c r="D307" s="30">
        <v>157.63999999999999</v>
      </c>
      <c r="E307" s="13" t="s">
        <v>68</v>
      </c>
      <c r="F307" s="31">
        <v>34.549999999999997</v>
      </c>
    </row>
    <row r="308" spans="1:6" x14ac:dyDescent="0.3">
      <c r="A308" s="32">
        <v>44713</v>
      </c>
      <c r="B308" s="32" t="str">
        <f>_xlfn.XLOOKUP(A308,Dim_Date!A:A,Dim_Date!C:C,,0,1)</f>
        <v>After 5G</v>
      </c>
      <c r="C308" s="14">
        <v>411001</v>
      </c>
      <c r="D308" s="33">
        <v>152.13</v>
      </c>
      <c r="E308" s="14" t="s">
        <v>68</v>
      </c>
      <c r="F308" s="34">
        <v>31.69</v>
      </c>
    </row>
    <row r="309" spans="1:6" x14ac:dyDescent="0.3">
      <c r="A309" s="29">
        <v>44713</v>
      </c>
      <c r="B309" s="32" t="str">
        <f>_xlfn.XLOOKUP(A309,Dim_Date!A:A,Dim_Date!C:C,,0,1)</f>
        <v>After 5G</v>
      </c>
      <c r="C309" s="13">
        <v>380001</v>
      </c>
      <c r="D309" s="30">
        <v>115.47</v>
      </c>
      <c r="E309" s="13" t="s">
        <v>68</v>
      </c>
      <c r="F309" s="31">
        <v>32.479999999999997</v>
      </c>
    </row>
    <row r="310" spans="1:6" x14ac:dyDescent="0.3">
      <c r="A310" s="32">
        <v>44713</v>
      </c>
      <c r="B310" s="32" t="str">
        <f>_xlfn.XLOOKUP(A310,Dim_Date!A:A,Dim_Date!C:C,,0,1)</f>
        <v>After 5G</v>
      </c>
      <c r="C310" s="14">
        <v>302001</v>
      </c>
      <c r="D310" s="33">
        <v>85.72</v>
      </c>
      <c r="E310" s="14" t="s">
        <v>68</v>
      </c>
      <c r="F310" s="34">
        <v>35.619999999999997</v>
      </c>
    </row>
    <row r="311" spans="1:6" x14ac:dyDescent="0.3">
      <c r="A311" s="29">
        <v>44713</v>
      </c>
      <c r="B311" s="32" t="str">
        <f>_xlfn.XLOOKUP(A311,Dim_Date!A:A,Dim_Date!C:C,,0,1)</f>
        <v>After 5G</v>
      </c>
      <c r="C311" s="13">
        <v>226001</v>
      </c>
      <c r="D311" s="30">
        <v>73.7</v>
      </c>
      <c r="E311" s="13" t="s">
        <v>68</v>
      </c>
      <c r="F311" s="31">
        <v>31.61</v>
      </c>
    </row>
    <row r="312" spans="1:6" x14ac:dyDescent="0.3">
      <c r="A312" s="32">
        <v>44713</v>
      </c>
      <c r="B312" s="32" t="str">
        <f>_xlfn.XLOOKUP(A312,Dim_Date!A:A,Dim_Date!C:C,,0,1)</f>
        <v>After 5G</v>
      </c>
      <c r="C312" s="14">
        <v>800008</v>
      </c>
      <c r="D312" s="33">
        <v>60.5</v>
      </c>
      <c r="E312" s="14" t="s">
        <v>68</v>
      </c>
      <c r="F312" s="34">
        <v>34.75</v>
      </c>
    </row>
    <row r="313" spans="1:6" x14ac:dyDescent="0.3">
      <c r="A313" s="29">
        <v>44713</v>
      </c>
      <c r="B313" s="32" t="str">
        <f>_xlfn.XLOOKUP(A313,Dim_Date!A:A,Dim_Date!C:C,,0,1)</f>
        <v>After 5G</v>
      </c>
      <c r="C313" s="13">
        <v>641001</v>
      </c>
      <c r="D313" s="30">
        <v>53.6</v>
      </c>
      <c r="E313" s="13" t="s">
        <v>68</v>
      </c>
      <c r="F313" s="31">
        <v>37.01</v>
      </c>
    </row>
    <row r="314" spans="1:6" x14ac:dyDescent="0.3">
      <c r="A314" s="32">
        <v>44713</v>
      </c>
      <c r="B314" s="32" t="str">
        <f>_xlfn.XLOOKUP(A314,Dim_Date!A:A,Dim_Date!C:C,,0,1)</f>
        <v>After 5G</v>
      </c>
      <c r="C314" s="14">
        <v>160017</v>
      </c>
      <c r="D314" s="33">
        <v>39.020000000000003</v>
      </c>
      <c r="E314" s="14" t="s">
        <v>68</v>
      </c>
      <c r="F314" s="34">
        <v>32.86</v>
      </c>
    </row>
    <row r="315" spans="1:6" x14ac:dyDescent="0.3">
      <c r="A315" s="29">
        <v>44713</v>
      </c>
      <c r="B315" s="32" t="str">
        <f>_xlfn.XLOOKUP(A315,Dim_Date!A:A,Dim_Date!C:C,,0,1)</f>
        <v>After 5G</v>
      </c>
      <c r="C315" s="13">
        <v>122001</v>
      </c>
      <c r="D315" s="30">
        <v>30.35</v>
      </c>
      <c r="E315" s="13" t="s">
        <v>68</v>
      </c>
      <c r="F315" s="31">
        <v>35.74</v>
      </c>
    </row>
    <row r="316" spans="1:6" x14ac:dyDescent="0.3">
      <c r="A316" s="32">
        <v>44713</v>
      </c>
      <c r="B316" s="32" t="str">
        <f>_xlfn.XLOOKUP(A316,Dim_Date!A:A,Dim_Date!C:C,,0,1)</f>
        <v>After 5G</v>
      </c>
      <c r="C316" s="14">
        <v>492001</v>
      </c>
      <c r="D316" s="33">
        <v>18.920000000000002</v>
      </c>
      <c r="E316" s="14" t="s">
        <v>68</v>
      </c>
      <c r="F316" s="16">
        <v>37</v>
      </c>
    </row>
    <row r="317" spans="1:6" x14ac:dyDescent="0.3">
      <c r="A317" s="29">
        <v>44743</v>
      </c>
      <c r="B317" s="32" t="str">
        <f>_xlfn.XLOOKUP(A317,Dim_Date!A:A,Dim_Date!C:C,,0,1)</f>
        <v>After 5G</v>
      </c>
      <c r="C317" s="13">
        <v>400001</v>
      </c>
      <c r="D317" s="30">
        <v>348.85</v>
      </c>
      <c r="E317" s="13" t="s">
        <v>68</v>
      </c>
      <c r="F317" s="31">
        <v>37.49</v>
      </c>
    </row>
    <row r="318" spans="1:6" x14ac:dyDescent="0.3">
      <c r="A318" s="32">
        <v>44743</v>
      </c>
      <c r="B318" s="32" t="str">
        <f>_xlfn.XLOOKUP(A318,Dim_Date!A:A,Dim_Date!C:C,,0,1)</f>
        <v>After 5G</v>
      </c>
      <c r="C318" s="14">
        <v>110001</v>
      </c>
      <c r="D318" s="33">
        <v>287.25</v>
      </c>
      <c r="E318" s="14" t="s">
        <v>68</v>
      </c>
      <c r="F318" s="34">
        <v>34.72</v>
      </c>
    </row>
    <row r="319" spans="1:6" x14ac:dyDescent="0.3">
      <c r="A319" s="29">
        <v>44743</v>
      </c>
      <c r="B319" s="32" t="str">
        <f>_xlfn.XLOOKUP(A319,Dim_Date!A:A,Dim_Date!C:C,,0,1)</f>
        <v>After 5G</v>
      </c>
      <c r="C319" s="13">
        <v>700001</v>
      </c>
      <c r="D319" s="30">
        <v>267.16000000000003</v>
      </c>
      <c r="E319" s="13" t="s">
        <v>68</v>
      </c>
      <c r="F319" s="31">
        <v>36.53</v>
      </c>
    </row>
    <row r="320" spans="1:6" x14ac:dyDescent="0.3">
      <c r="A320" s="32">
        <v>44743</v>
      </c>
      <c r="B320" s="32" t="str">
        <f>_xlfn.XLOOKUP(A320,Dim_Date!A:A,Dim_Date!C:C,,0,1)</f>
        <v>After 5G</v>
      </c>
      <c r="C320" s="14">
        <v>560001</v>
      </c>
      <c r="D320" s="33">
        <v>239.26</v>
      </c>
      <c r="E320" s="14" t="s">
        <v>68</v>
      </c>
      <c r="F320" s="34">
        <v>32.700000000000003</v>
      </c>
    </row>
    <row r="321" spans="1:6" x14ac:dyDescent="0.3">
      <c r="A321" s="29">
        <v>44743</v>
      </c>
      <c r="B321" s="32" t="str">
        <f>_xlfn.XLOOKUP(A321,Dim_Date!A:A,Dim_Date!C:C,,0,1)</f>
        <v>After 5G</v>
      </c>
      <c r="C321" s="13">
        <v>600001</v>
      </c>
      <c r="D321" s="30">
        <v>198.2</v>
      </c>
      <c r="E321" s="13" t="s">
        <v>68</v>
      </c>
      <c r="F321" s="31">
        <v>32.68</v>
      </c>
    </row>
    <row r="322" spans="1:6" x14ac:dyDescent="0.3">
      <c r="A322" s="32">
        <v>44743</v>
      </c>
      <c r="B322" s="32" t="str">
        <f>_xlfn.XLOOKUP(A322,Dim_Date!A:A,Dim_Date!C:C,,0,1)</f>
        <v>After 5G</v>
      </c>
      <c r="C322" s="14">
        <v>500001</v>
      </c>
      <c r="D322" s="33">
        <v>178.56</v>
      </c>
      <c r="E322" s="14" t="s">
        <v>68</v>
      </c>
      <c r="F322" s="34">
        <v>39.39</v>
      </c>
    </row>
    <row r="323" spans="1:6" x14ac:dyDescent="0.3">
      <c r="A323" s="29">
        <v>44743</v>
      </c>
      <c r="B323" s="32" t="str">
        <f>_xlfn.XLOOKUP(A323,Dim_Date!A:A,Dim_Date!C:C,,0,1)</f>
        <v>After 5G</v>
      </c>
      <c r="C323" s="13">
        <v>411001</v>
      </c>
      <c r="D323" s="30">
        <v>172.31</v>
      </c>
      <c r="E323" s="13" t="s">
        <v>68</v>
      </c>
      <c r="F323" s="31">
        <v>34.49</v>
      </c>
    </row>
    <row r="324" spans="1:6" x14ac:dyDescent="0.3">
      <c r="A324" s="32">
        <v>44743</v>
      </c>
      <c r="B324" s="32" t="str">
        <f>_xlfn.XLOOKUP(A324,Dim_Date!A:A,Dim_Date!C:C,,0,1)</f>
        <v>After 5G</v>
      </c>
      <c r="C324" s="14">
        <v>380001</v>
      </c>
      <c r="D324" s="33">
        <v>130.79</v>
      </c>
      <c r="E324" s="14" t="s">
        <v>68</v>
      </c>
      <c r="F324" s="34">
        <v>40.6</v>
      </c>
    </row>
    <row r="325" spans="1:6" x14ac:dyDescent="0.3">
      <c r="A325" s="29">
        <v>44743</v>
      </c>
      <c r="B325" s="32" t="str">
        <f>_xlfn.XLOOKUP(A325,Dim_Date!A:A,Dim_Date!C:C,,0,1)</f>
        <v>After 5G</v>
      </c>
      <c r="C325" s="13">
        <v>302001</v>
      </c>
      <c r="D325" s="30">
        <v>97.09</v>
      </c>
      <c r="E325" s="13" t="s">
        <v>68</v>
      </c>
      <c r="F325" s="31">
        <v>34.130000000000003</v>
      </c>
    </row>
    <row r="326" spans="1:6" x14ac:dyDescent="0.3">
      <c r="A326" s="32">
        <v>44743</v>
      </c>
      <c r="B326" s="32" t="str">
        <f>_xlfn.XLOOKUP(A326,Dim_Date!A:A,Dim_Date!C:C,,0,1)</f>
        <v>After 5G</v>
      </c>
      <c r="C326" s="14">
        <v>226001</v>
      </c>
      <c r="D326" s="33">
        <v>83.47</v>
      </c>
      <c r="E326" s="14" t="s">
        <v>68</v>
      </c>
      <c r="F326" s="34">
        <v>37.450000000000003</v>
      </c>
    </row>
    <row r="327" spans="1:6" x14ac:dyDescent="0.3">
      <c r="A327" s="29">
        <v>44743</v>
      </c>
      <c r="B327" s="32" t="str">
        <f>_xlfn.XLOOKUP(A327,Dim_Date!A:A,Dim_Date!C:C,,0,1)</f>
        <v>After 5G</v>
      </c>
      <c r="C327" s="13">
        <v>800008</v>
      </c>
      <c r="D327" s="30">
        <v>68.52</v>
      </c>
      <c r="E327" s="13" t="s">
        <v>68</v>
      </c>
      <c r="F327" s="31">
        <v>32.159999999999997</v>
      </c>
    </row>
    <row r="328" spans="1:6" x14ac:dyDescent="0.3">
      <c r="A328" s="32">
        <v>44743</v>
      </c>
      <c r="B328" s="32" t="str">
        <f>_xlfn.XLOOKUP(A328,Dim_Date!A:A,Dim_Date!C:C,,0,1)</f>
        <v>After 5G</v>
      </c>
      <c r="C328" s="14">
        <v>641001</v>
      </c>
      <c r="D328" s="33">
        <v>60.71</v>
      </c>
      <c r="E328" s="14" t="s">
        <v>68</v>
      </c>
      <c r="F328" s="34">
        <v>33.83</v>
      </c>
    </row>
    <row r="329" spans="1:6" x14ac:dyDescent="0.3">
      <c r="A329" s="29">
        <v>44743</v>
      </c>
      <c r="B329" s="32" t="str">
        <f>_xlfn.XLOOKUP(A329,Dim_Date!A:A,Dim_Date!C:C,,0,1)</f>
        <v>After 5G</v>
      </c>
      <c r="C329" s="13">
        <v>160017</v>
      </c>
      <c r="D329" s="30">
        <v>44.19</v>
      </c>
      <c r="E329" s="13" t="s">
        <v>68</v>
      </c>
      <c r="F329" s="31">
        <v>35.9</v>
      </c>
    </row>
    <row r="330" spans="1:6" x14ac:dyDescent="0.3">
      <c r="A330" s="32">
        <v>44743</v>
      </c>
      <c r="B330" s="32" t="str">
        <f>_xlfn.XLOOKUP(A330,Dim_Date!A:A,Dim_Date!C:C,,0,1)</f>
        <v>After 5G</v>
      </c>
      <c r="C330" s="14">
        <v>122001</v>
      </c>
      <c r="D330" s="33">
        <v>34.369999999999997</v>
      </c>
      <c r="E330" s="14" t="s">
        <v>68</v>
      </c>
      <c r="F330" s="34">
        <v>34.54</v>
      </c>
    </row>
    <row r="331" spans="1:6" x14ac:dyDescent="0.3">
      <c r="A331" s="29">
        <v>44743</v>
      </c>
      <c r="B331" s="32" t="str">
        <f>_xlfn.XLOOKUP(A331,Dim_Date!A:A,Dim_Date!C:C,,0,1)</f>
        <v>After 5G</v>
      </c>
      <c r="C331" s="13">
        <v>492001</v>
      </c>
      <c r="D331" s="30">
        <v>21.43</v>
      </c>
      <c r="E331" s="13" t="s">
        <v>68</v>
      </c>
      <c r="F331" s="31">
        <v>36.04</v>
      </c>
    </row>
    <row r="332" spans="1:6" x14ac:dyDescent="0.3">
      <c r="A332" s="32">
        <v>44774</v>
      </c>
      <c r="B332" s="32" t="str">
        <f>_xlfn.XLOOKUP(A332,Dim_Date!A:A,Dim_Date!C:C,,0,1)</f>
        <v>After 5G</v>
      </c>
      <c r="C332" s="14">
        <v>400001</v>
      </c>
      <c r="D332" s="33">
        <v>333.45</v>
      </c>
      <c r="E332" s="14" t="s">
        <v>68</v>
      </c>
      <c r="F332" s="34">
        <v>30.69</v>
      </c>
    </row>
    <row r="333" spans="1:6" x14ac:dyDescent="0.3">
      <c r="A333" s="29">
        <v>44774</v>
      </c>
      <c r="B333" s="32" t="str">
        <f>_xlfn.XLOOKUP(A333,Dim_Date!A:A,Dim_Date!C:C,,0,1)</f>
        <v>After 5G</v>
      </c>
      <c r="C333" s="13">
        <v>110001</v>
      </c>
      <c r="D333" s="30">
        <v>274.57</v>
      </c>
      <c r="E333" s="13" t="s">
        <v>68</v>
      </c>
      <c r="F333" s="31">
        <v>33.630000000000003</v>
      </c>
    </row>
    <row r="334" spans="1:6" x14ac:dyDescent="0.3">
      <c r="A334" s="32">
        <v>44774</v>
      </c>
      <c r="B334" s="32" t="str">
        <f>_xlfn.XLOOKUP(A334,Dim_Date!A:A,Dim_Date!C:C,,0,1)</f>
        <v>After 5G</v>
      </c>
      <c r="C334" s="14">
        <v>700001</v>
      </c>
      <c r="D334" s="33">
        <v>255.37</v>
      </c>
      <c r="E334" s="14" t="s">
        <v>68</v>
      </c>
      <c r="F334" s="34">
        <v>36.64</v>
      </c>
    </row>
    <row r="335" spans="1:6" x14ac:dyDescent="0.3">
      <c r="A335" s="29">
        <v>44774</v>
      </c>
      <c r="B335" s="32" t="str">
        <f>_xlfn.XLOOKUP(A335,Dim_Date!A:A,Dim_Date!C:C,,0,1)</f>
        <v>After 5G</v>
      </c>
      <c r="C335" s="13">
        <v>560001</v>
      </c>
      <c r="D335" s="30">
        <v>228.7</v>
      </c>
      <c r="E335" s="13" t="s">
        <v>68</v>
      </c>
      <c r="F335" s="31">
        <v>34.200000000000003</v>
      </c>
    </row>
    <row r="336" spans="1:6" x14ac:dyDescent="0.3">
      <c r="A336" s="32">
        <v>44774</v>
      </c>
      <c r="B336" s="32" t="str">
        <f>_xlfn.XLOOKUP(A336,Dim_Date!A:A,Dim_Date!C:C,,0,1)</f>
        <v>After 5G</v>
      </c>
      <c r="C336" s="14">
        <v>600001</v>
      </c>
      <c r="D336" s="33">
        <v>189.45</v>
      </c>
      <c r="E336" s="14" t="s">
        <v>68</v>
      </c>
      <c r="F336" s="34">
        <v>40.299999999999997</v>
      </c>
    </row>
    <row r="337" spans="1:6" x14ac:dyDescent="0.3">
      <c r="A337" s="29">
        <v>44774</v>
      </c>
      <c r="B337" s="32" t="str">
        <f>_xlfn.XLOOKUP(A337,Dim_Date!A:A,Dim_Date!C:C,,0,1)</f>
        <v>After 5G</v>
      </c>
      <c r="C337" s="13">
        <v>500001</v>
      </c>
      <c r="D337" s="30">
        <v>170.67</v>
      </c>
      <c r="E337" s="13" t="s">
        <v>68</v>
      </c>
      <c r="F337" s="31">
        <v>32.520000000000003</v>
      </c>
    </row>
    <row r="338" spans="1:6" x14ac:dyDescent="0.3">
      <c r="A338" s="32">
        <v>44774</v>
      </c>
      <c r="B338" s="32" t="str">
        <f>_xlfn.XLOOKUP(A338,Dim_Date!A:A,Dim_Date!C:C,,0,1)</f>
        <v>After 5G</v>
      </c>
      <c r="C338" s="14">
        <v>411001</v>
      </c>
      <c r="D338" s="33">
        <v>164.7</v>
      </c>
      <c r="E338" s="14" t="s">
        <v>68</v>
      </c>
      <c r="F338" s="34">
        <v>32.119999999999997</v>
      </c>
    </row>
    <row r="339" spans="1:6" x14ac:dyDescent="0.3">
      <c r="A339" s="29">
        <v>44774</v>
      </c>
      <c r="B339" s="32" t="str">
        <f>_xlfn.XLOOKUP(A339,Dim_Date!A:A,Dim_Date!C:C,,0,1)</f>
        <v>After 5G</v>
      </c>
      <c r="C339" s="13">
        <v>380001</v>
      </c>
      <c r="D339" s="30">
        <v>125.02</v>
      </c>
      <c r="E339" s="13" t="s">
        <v>68</v>
      </c>
      <c r="F339" s="31">
        <v>38.5</v>
      </c>
    </row>
    <row r="340" spans="1:6" x14ac:dyDescent="0.3">
      <c r="A340" s="32">
        <v>44774</v>
      </c>
      <c r="B340" s="32" t="str">
        <f>_xlfn.XLOOKUP(A340,Dim_Date!A:A,Dim_Date!C:C,,0,1)</f>
        <v>After 5G</v>
      </c>
      <c r="C340" s="14">
        <v>302001</v>
      </c>
      <c r="D340" s="33">
        <v>92.8</v>
      </c>
      <c r="E340" s="14" t="s">
        <v>68</v>
      </c>
      <c r="F340" s="34">
        <v>37.51</v>
      </c>
    </row>
    <row r="341" spans="1:6" x14ac:dyDescent="0.3">
      <c r="A341" s="29">
        <v>44774</v>
      </c>
      <c r="B341" s="32" t="str">
        <f>_xlfn.XLOOKUP(A341,Dim_Date!A:A,Dim_Date!C:C,,0,1)</f>
        <v>After 5G</v>
      </c>
      <c r="C341" s="13">
        <v>226001</v>
      </c>
      <c r="D341" s="30">
        <v>79.790000000000006</v>
      </c>
      <c r="E341" s="13" t="s">
        <v>68</v>
      </c>
      <c r="F341" s="31">
        <v>38.28</v>
      </c>
    </row>
    <row r="342" spans="1:6" x14ac:dyDescent="0.3">
      <c r="A342" s="32">
        <v>44774</v>
      </c>
      <c r="B342" s="32" t="str">
        <f>_xlfn.XLOOKUP(A342,Dim_Date!A:A,Dim_Date!C:C,,0,1)</f>
        <v>After 5G</v>
      </c>
      <c r="C342" s="14">
        <v>800008</v>
      </c>
      <c r="D342" s="33">
        <v>65.5</v>
      </c>
      <c r="E342" s="14" t="s">
        <v>68</v>
      </c>
      <c r="F342" s="34">
        <v>39.85</v>
      </c>
    </row>
    <row r="343" spans="1:6" x14ac:dyDescent="0.3">
      <c r="A343" s="29">
        <v>44774</v>
      </c>
      <c r="B343" s="32" t="str">
        <f>_xlfn.XLOOKUP(A343,Dim_Date!A:A,Dim_Date!C:C,,0,1)</f>
        <v>After 5G</v>
      </c>
      <c r="C343" s="13">
        <v>641001</v>
      </c>
      <c r="D343" s="30">
        <v>58.03</v>
      </c>
      <c r="E343" s="13" t="s">
        <v>68</v>
      </c>
      <c r="F343" s="31">
        <v>33.520000000000003</v>
      </c>
    </row>
    <row r="344" spans="1:6" x14ac:dyDescent="0.3">
      <c r="A344" s="32">
        <v>44774</v>
      </c>
      <c r="B344" s="32" t="str">
        <f>_xlfn.XLOOKUP(A344,Dim_Date!A:A,Dim_Date!C:C,,0,1)</f>
        <v>After 5G</v>
      </c>
      <c r="C344" s="14">
        <v>160017</v>
      </c>
      <c r="D344" s="33">
        <v>42.24</v>
      </c>
      <c r="E344" s="14" t="s">
        <v>68</v>
      </c>
      <c r="F344" s="34">
        <v>35.590000000000003</v>
      </c>
    </row>
    <row r="345" spans="1:6" x14ac:dyDescent="0.3">
      <c r="A345" s="29">
        <v>44774</v>
      </c>
      <c r="B345" s="32" t="str">
        <f>_xlfn.XLOOKUP(A345,Dim_Date!A:A,Dim_Date!C:C,,0,1)</f>
        <v>After 5G</v>
      </c>
      <c r="C345" s="13">
        <v>122001</v>
      </c>
      <c r="D345" s="30">
        <v>32.85</v>
      </c>
      <c r="E345" s="13" t="s">
        <v>68</v>
      </c>
      <c r="F345" s="31">
        <v>34.36</v>
      </c>
    </row>
    <row r="346" spans="1:6" x14ac:dyDescent="0.3">
      <c r="A346" s="32">
        <v>44774</v>
      </c>
      <c r="B346" s="32" t="str">
        <f>_xlfn.XLOOKUP(A346,Dim_Date!A:A,Dim_Date!C:C,,0,1)</f>
        <v>After 5G</v>
      </c>
      <c r="C346" s="14">
        <v>492001</v>
      </c>
      <c r="D346" s="33">
        <v>20.48</v>
      </c>
      <c r="E346" s="14" t="s">
        <v>68</v>
      </c>
      <c r="F346" s="34">
        <v>39.46</v>
      </c>
    </row>
    <row r="347" spans="1:6" x14ac:dyDescent="0.3">
      <c r="A347" s="29">
        <v>44805</v>
      </c>
      <c r="B347" s="32" t="str">
        <f>_xlfn.XLOOKUP(A347,Dim_Date!A:A,Dim_Date!C:C,,0,1)</f>
        <v>After 5G</v>
      </c>
      <c r="C347" s="13">
        <v>400001</v>
      </c>
      <c r="D347" s="30">
        <v>349.97</v>
      </c>
      <c r="E347" s="13" t="s">
        <v>68</v>
      </c>
      <c r="F347" s="31">
        <v>32.86</v>
      </c>
    </row>
    <row r="348" spans="1:6" x14ac:dyDescent="0.3">
      <c r="A348" s="32">
        <v>44805</v>
      </c>
      <c r="B348" s="32" t="str">
        <f>_xlfn.XLOOKUP(A348,Dim_Date!A:A,Dim_Date!C:C,,0,1)</f>
        <v>After 5G</v>
      </c>
      <c r="C348" s="14">
        <v>110001</v>
      </c>
      <c r="D348" s="33">
        <v>288.17</v>
      </c>
      <c r="E348" s="14" t="s">
        <v>68</v>
      </c>
      <c r="F348" s="34">
        <v>36.53</v>
      </c>
    </row>
    <row r="349" spans="1:6" x14ac:dyDescent="0.3">
      <c r="A349" s="29">
        <v>44805</v>
      </c>
      <c r="B349" s="32" t="str">
        <f>_xlfn.XLOOKUP(A349,Dim_Date!A:A,Dim_Date!C:C,,0,1)</f>
        <v>After 5G</v>
      </c>
      <c r="C349" s="13">
        <v>700001</v>
      </c>
      <c r="D349" s="30">
        <v>268.02</v>
      </c>
      <c r="E349" s="13" t="s">
        <v>68</v>
      </c>
      <c r="F349" s="31">
        <v>38.729999999999997</v>
      </c>
    </row>
    <row r="350" spans="1:6" x14ac:dyDescent="0.3">
      <c r="A350" s="32">
        <v>44805</v>
      </c>
      <c r="B350" s="32" t="str">
        <f>_xlfn.XLOOKUP(A350,Dim_Date!A:A,Dim_Date!C:C,,0,1)</f>
        <v>After 5G</v>
      </c>
      <c r="C350" s="14">
        <v>560001</v>
      </c>
      <c r="D350" s="33">
        <v>240.03</v>
      </c>
      <c r="E350" s="14" t="s">
        <v>68</v>
      </c>
      <c r="F350" s="34">
        <v>35.93</v>
      </c>
    </row>
    <row r="351" spans="1:6" x14ac:dyDescent="0.3">
      <c r="A351" s="29">
        <v>44805</v>
      </c>
      <c r="B351" s="32" t="str">
        <f>_xlfn.XLOOKUP(A351,Dim_Date!A:A,Dim_Date!C:C,,0,1)</f>
        <v>After 5G</v>
      </c>
      <c r="C351" s="13">
        <v>600001</v>
      </c>
      <c r="D351" s="30">
        <v>198.83</v>
      </c>
      <c r="E351" s="13" t="s">
        <v>68</v>
      </c>
      <c r="F351" s="31">
        <v>33.770000000000003</v>
      </c>
    </row>
    <row r="352" spans="1:6" x14ac:dyDescent="0.3">
      <c r="A352" s="32">
        <v>44805</v>
      </c>
      <c r="B352" s="32" t="str">
        <f>_xlfn.XLOOKUP(A352,Dim_Date!A:A,Dim_Date!C:C,,0,1)</f>
        <v>After 5G</v>
      </c>
      <c r="C352" s="14">
        <v>500001</v>
      </c>
      <c r="D352" s="33">
        <v>179.13</v>
      </c>
      <c r="E352" s="14" t="s">
        <v>68</v>
      </c>
      <c r="F352" s="34">
        <v>36.590000000000003</v>
      </c>
    </row>
    <row r="353" spans="1:6" x14ac:dyDescent="0.3">
      <c r="A353" s="29">
        <v>44805</v>
      </c>
      <c r="B353" s="32" t="str">
        <f>_xlfn.XLOOKUP(A353,Dim_Date!A:A,Dim_Date!C:C,,0,1)</f>
        <v>After 5G</v>
      </c>
      <c r="C353" s="13">
        <v>411001</v>
      </c>
      <c r="D353" s="30">
        <v>172.86</v>
      </c>
      <c r="E353" s="13" t="s">
        <v>68</v>
      </c>
      <c r="F353" s="31">
        <v>38.229999999999997</v>
      </c>
    </row>
    <row r="354" spans="1:6" x14ac:dyDescent="0.3">
      <c r="A354" s="32">
        <v>44805</v>
      </c>
      <c r="B354" s="32" t="str">
        <f>_xlfn.XLOOKUP(A354,Dim_Date!A:A,Dim_Date!C:C,,0,1)</f>
        <v>After 5G</v>
      </c>
      <c r="C354" s="14">
        <v>380001</v>
      </c>
      <c r="D354" s="33">
        <v>131.21</v>
      </c>
      <c r="E354" s="14" t="s">
        <v>68</v>
      </c>
      <c r="F354" s="34">
        <v>35.840000000000003</v>
      </c>
    </row>
    <row r="355" spans="1:6" x14ac:dyDescent="0.3">
      <c r="A355" s="29">
        <v>44805</v>
      </c>
      <c r="B355" s="32" t="str">
        <f>_xlfn.XLOOKUP(A355,Dim_Date!A:A,Dim_Date!C:C,,0,1)</f>
        <v>After 5G</v>
      </c>
      <c r="C355" s="13">
        <v>302001</v>
      </c>
      <c r="D355" s="30">
        <v>97.4</v>
      </c>
      <c r="E355" s="13" t="s">
        <v>68</v>
      </c>
      <c r="F355" s="31">
        <v>33.85</v>
      </c>
    </row>
    <row r="356" spans="1:6" x14ac:dyDescent="0.3">
      <c r="A356" s="32">
        <v>44805</v>
      </c>
      <c r="B356" s="32" t="str">
        <f>_xlfn.XLOOKUP(A356,Dim_Date!A:A,Dim_Date!C:C,,0,1)</f>
        <v>After 5G</v>
      </c>
      <c r="C356" s="14">
        <v>226001</v>
      </c>
      <c r="D356" s="33">
        <v>83.74</v>
      </c>
      <c r="E356" s="14" t="s">
        <v>68</v>
      </c>
      <c r="F356" s="34">
        <v>37.85</v>
      </c>
    </row>
    <row r="357" spans="1:6" x14ac:dyDescent="0.3">
      <c r="A357" s="29">
        <v>44805</v>
      </c>
      <c r="B357" s="32" t="str">
        <f>_xlfn.XLOOKUP(A357,Dim_Date!A:A,Dim_Date!C:C,,0,1)</f>
        <v>After 5G</v>
      </c>
      <c r="C357" s="13">
        <v>800008</v>
      </c>
      <c r="D357" s="30">
        <v>68.739999999999995</v>
      </c>
      <c r="E357" s="13" t="s">
        <v>68</v>
      </c>
      <c r="F357" s="31">
        <v>35.979999999999997</v>
      </c>
    </row>
    <row r="358" spans="1:6" x14ac:dyDescent="0.3">
      <c r="A358" s="32">
        <v>44805</v>
      </c>
      <c r="B358" s="32" t="str">
        <f>_xlfn.XLOOKUP(A358,Dim_Date!A:A,Dim_Date!C:C,,0,1)</f>
        <v>After 5G</v>
      </c>
      <c r="C358" s="14">
        <v>641001</v>
      </c>
      <c r="D358" s="33">
        <v>60.9</v>
      </c>
      <c r="E358" s="14" t="s">
        <v>68</v>
      </c>
      <c r="F358" s="34">
        <v>37.880000000000003</v>
      </c>
    </row>
    <row r="359" spans="1:6" x14ac:dyDescent="0.3">
      <c r="A359" s="29">
        <v>44805</v>
      </c>
      <c r="B359" s="32" t="str">
        <f>_xlfn.XLOOKUP(A359,Dim_Date!A:A,Dim_Date!C:C,,0,1)</f>
        <v>After 5G</v>
      </c>
      <c r="C359" s="13">
        <v>160017</v>
      </c>
      <c r="D359" s="30">
        <v>44.33</v>
      </c>
      <c r="E359" s="13" t="s">
        <v>68</v>
      </c>
      <c r="F359" s="31">
        <v>41.46</v>
      </c>
    </row>
    <row r="360" spans="1:6" x14ac:dyDescent="0.3">
      <c r="A360" s="32">
        <v>44805</v>
      </c>
      <c r="B360" s="32" t="str">
        <f>_xlfn.XLOOKUP(A360,Dim_Date!A:A,Dim_Date!C:C,,0,1)</f>
        <v>After 5G</v>
      </c>
      <c r="C360" s="14">
        <v>122001</v>
      </c>
      <c r="D360" s="33">
        <v>34.479999999999997</v>
      </c>
      <c r="E360" s="14" t="s">
        <v>68</v>
      </c>
      <c r="F360" s="34">
        <v>37.46</v>
      </c>
    </row>
    <row r="361" spans="1:6" x14ac:dyDescent="0.3">
      <c r="A361" s="29">
        <v>44805</v>
      </c>
      <c r="B361" s="32" t="str">
        <f>_xlfn.XLOOKUP(A361,Dim_Date!A:A,Dim_Date!C:C,,0,1)</f>
        <v>After 5G</v>
      </c>
      <c r="C361" s="13">
        <v>492001</v>
      </c>
      <c r="D361" s="30">
        <v>45433</v>
      </c>
      <c r="E361" s="13" t="s">
        <v>68</v>
      </c>
      <c r="F361" s="31">
        <v>37.92</v>
      </c>
    </row>
    <row r="362" spans="1:6" x14ac:dyDescent="0.3">
      <c r="A362" s="32">
        <v>44562</v>
      </c>
      <c r="B362" s="32" t="str">
        <f>_xlfn.XLOOKUP(A362,Dim_Date!A:A,Dim_Date!C:C,,0,1)</f>
        <v>Before 5G</v>
      </c>
      <c r="C362" s="14">
        <v>400001</v>
      </c>
      <c r="D362" s="33">
        <v>286.29000000000002</v>
      </c>
      <c r="E362" s="14" t="s">
        <v>69</v>
      </c>
      <c r="F362" s="34">
        <v>11.87</v>
      </c>
    </row>
    <row r="363" spans="1:6" x14ac:dyDescent="0.3">
      <c r="A363" s="29">
        <v>44562</v>
      </c>
      <c r="B363" s="32" t="str">
        <f>_xlfn.XLOOKUP(A363,Dim_Date!A:A,Dim_Date!C:C,,0,1)</f>
        <v>Before 5G</v>
      </c>
      <c r="C363" s="13">
        <v>110001</v>
      </c>
      <c r="D363" s="30">
        <v>241.59</v>
      </c>
      <c r="E363" s="13" t="s">
        <v>69</v>
      </c>
      <c r="F363" s="31">
        <v>10.64</v>
      </c>
    </row>
    <row r="364" spans="1:6" x14ac:dyDescent="0.3">
      <c r="A364" s="32">
        <v>44562</v>
      </c>
      <c r="B364" s="32" t="str">
        <f>_xlfn.XLOOKUP(A364,Dim_Date!A:A,Dim_Date!C:C,,0,1)</f>
        <v>Before 5G</v>
      </c>
      <c r="C364" s="14">
        <v>700001</v>
      </c>
      <c r="D364" s="33">
        <v>222.19</v>
      </c>
      <c r="E364" s="14" t="s">
        <v>69</v>
      </c>
      <c r="F364" s="34">
        <v>9.5299999999999994</v>
      </c>
    </row>
    <row r="365" spans="1:6" x14ac:dyDescent="0.3">
      <c r="A365" s="29">
        <v>44562</v>
      </c>
      <c r="B365" s="32" t="str">
        <f>_xlfn.XLOOKUP(A365,Dim_Date!A:A,Dim_Date!C:C,,0,1)</f>
        <v>Before 5G</v>
      </c>
      <c r="C365" s="13">
        <v>560001</v>
      </c>
      <c r="D365" s="30">
        <v>195.41</v>
      </c>
      <c r="E365" s="13" t="s">
        <v>69</v>
      </c>
      <c r="F365" s="31">
        <v>8.42</v>
      </c>
    </row>
    <row r="366" spans="1:6" x14ac:dyDescent="0.3">
      <c r="A366" s="32">
        <v>44562</v>
      </c>
      <c r="B366" s="32" t="str">
        <f>_xlfn.XLOOKUP(A366,Dim_Date!A:A,Dim_Date!C:C,,0,1)</f>
        <v>Before 5G</v>
      </c>
      <c r="C366" s="14">
        <v>600001</v>
      </c>
      <c r="D366" s="33">
        <v>166.78</v>
      </c>
      <c r="E366" s="14" t="s">
        <v>69</v>
      </c>
      <c r="F366" s="34">
        <v>7.17</v>
      </c>
    </row>
    <row r="367" spans="1:6" x14ac:dyDescent="0.3">
      <c r="A367" s="29">
        <v>44562</v>
      </c>
      <c r="B367" s="32" t="str">
        <f>_xlfn.XLOOKUP(A367,Dim_Date!A:A,Dim_Date!C:C,,0,1)</f>
        <v>Before 5G</v>
      </c>
      <c r="C367" s="13">
        <v>500001</v>
      </c>
      <c r="D367" s="30">
        <v>148.68</v>
      </c>
      <c r="E367" s="13" t="s">
        <v>69</v>
      </c>
      <c r="F367" s="31">
        <v>8.67</v>
      </c>
    </row>
    <row r="368" spans="1:6" x14ac:dyDescent="0.3">
      <c r="A368" s="32">
        <v>44562</v>
      </c>
      <c r="B368" s="32" t="str">
        <f>_xlfn.XLOOKUP(A368,Dim_Date!A:A,Dim_Date!C:C,,0,1)</f>
        <v>Before 5G</v>
      </c>
      <c r="C368" s="14">
        <v>411001</v>
      </c>
      <c r="D368" s="33">
        <v>141.30000000000001</v>
      </c>
      <c r="E368" s="14" t="s">
        <v>69</v>
      </c>
      <c r="F368" s="34">
        <v>8.76</v>
      </c>
    </row>
    <row r="369" spans="1:6" x14ac:dyDescent="0.3">
      <c r="A369" s="29">
        <v>44562</v>
      </c>
      <c r="B369" s="32" t="str">
        <f>_xlfn.XLOOKUP(A369,Dim_Date!A:A,Dim_Date!C:C,,0,1)</f>
        <v>Before 5G</v>
      </c>
      <c r="C369" s="13">
        <v>380001</v>
      </c>
      <c r="D369" s="30">
        <v>110.08</v>
      </c>
      <c r="E369" s="13" t="s">
        <v>69</v>
      </c>
      <c r="F369" s="31">
        <v>11.88</v>
      </c>
    </row>
    <row r="370" spans="1:6" x14ac:dyDescent="0.3">
      <c r="A370" s="32">
        <v>44562</v>
      </c>
      <c r="B370" s="32" t="str">
        <f>_xlfn.XLOOKUP(A370,Dim_Date!A:A,Dim_Date!C:C,,0,1)</f>
        <v>Before 5G</v>
      </c>
      <c r="C370" s="14">
        <v>302001</v>
      </c>
      <c r="D370" s="33">
        <v>79.05</v>
      </c>
      <c r="E370" s="14" t="s">
        <v>69</v>
      </c>
      <c r="F370" s="34">
        <v>12.19</v>
      </c>
    </row>
    <row r="371" spans="1:6" x14ac:dyDescent="0.3">
      <c r="A371" s="29">
        <v>44562</v>
      </c>
      <c r="B371" s="32" t="str">
        <f>_xlfn.XLOOKUP(A371,Dim_Date!A:A,Dim_Date!C:C,,0,1)</f>
        <v>Before 5G</v>
      </c>
      <c r="C371" s="13">
        <v>226001</v>
      </c>
      <c r="D371" s="30">
        <v>67.599999999999994</v>
      </c>
      <c r="E371" s="13" t="s">
        <v>69</v>
      </c>
      <c r="F371" s="31">
        <v>13.12</v>
      </c>
    </row>
    <row r="372" spans="1:6" x14ac:dyDescent="0.3">
      <c r="A372" s="32">
        <v>44562</v>
      </c>
      <c r="B372" s="32" t="str">
        <f>_xlfn.XLOOKUP(A372,Dim_Date!A:A,Dim_Date!C:C,,0,1)</f>
        <v>Before 5G</v>
      </c>
      <c r="C372" s="14">
        <v>800008</v>
      </c>
      <c r="D372" s="33">
        <v>55.78</v>
      </c>
      <c r="E372" s="14" t="s">
        <v>69</v>
      </c>
      <c r="F372" s="34">
        <v>12.14</v>
      </c>
    </row>
    <row r="373" spans="1:6" x14ac:dyDescent="0.3">
      <c r="A373" s="29">
        <v>44562</v>
      </c>
      <c r="B373" s="32" t="str">
        <f>_xlfn.XLOOKUP(A373,Dim_Date!A:A,Dim_Date!C:C,,0,1)</f>
        <v>Before 5G</v>
      </c>
      <c r="C373" s="13">
        <v>641001</v>
      </c>
      <c r="D373" s="30">
        <v>50.24</v>
      </c>
      <c r="E373" s="13" t="s">
        <v>69</v>
      </c>
      <c r="F373" s="31">
        <v>8.24</v>
      </c>
    </row>
    <row r="374" spans="1:6" x14ac:dyDescent="0.3">
      <c r="A374" s="32">
        <v>44562</v>
      </c>
      <c r="B374" s="32" t="str">
        <f>_xlfn.XLOOKUP(A374,Dim_Date!A:A,Dim_Date!C:C,,0,1)</f>
        <v>Before 5G</v>
      </c>
      <c r="C374" s="14">
        <v>160017</v>
      </c>
      <c r="D374" s="33">
        <v>36.57</v>
      </c>
      <c r="E374" s="14" t="s">
        <v>69</v>
      </c>
      <c r="F374" s="34">
        <v>8.3699999999999992</v>
      </c>
    </row>
    <row r="375" spans="1:6" x14ac:dyDescent="0.3">
      <c r="A375" s="29">
        <v>44562</v>
      </c>
      <c r="B375" s="32" t="str">
        <f>_xlfn.XLOOKUP(A375,Dim_Date!A:A,Dim_Date!C:C,,0,1)</f>
        <v>Before 5G</v>
      </c>
      <c r="C375" s="13">
        <v>122001</v>
      </c>
      <c r="D375" s="30">
        <v>27.89</v>
      </c>
      <c r="E375" s="13" t="s">
        <v>69</v>
      </c>
      <c r="F375" s="31">
        <v>10.220000000000001</v>
      </c>
    </row>
    <row r="376" spans="1:6" x14ac:dyDescent="0.3">
      <c r="A376" s="32">
        <v>44562</v>
      </c>
      <c r="B376" s="32" t="str">
        <f>_xlfn.XLOOKUP(A376,Dim_Date!A:A,Dim_Date!C:C,,0,1)</f>
        <v>Before 5G</v>
      </c>
      <c r="C376" s="14">
        <v>492001</v>
      </c>
      <c r="D376" s="33">
        <v>17.55</v>
      </c>
      <c r="E376" s="14" t="s">
        <v>69</v>
      </c>
      <c r="F376" s="34">
        <v>12.36</v>
      </c>
    </row>
    <row r="377" spans="1:6" x14ac:dyDescent="0.3">
      <c r="A377" s="29">
        <v>44593</v>
      </c>
      <c r="B377" s="32" t="str">
        <f>_xlfn.XLOOKUP(A377,Dim_Date!A:A,Dim_Date!C:C,,0,1)</f>
        <v>Before 5G</v>
      </c>
      <c r="C377" s="13">
        <v>400001</v>
      </c>
      <c r="D377" s="30">
        <v>328.6</v>
      </c>
      <c r="E377" s="13" t="s">
        <v>69</v>
      </c>
      <c r="F377" s="31">
        <v>11.47</v>
      </c>
    </row>
    <row r="378" spans="1:6" x14ac:dyDescent="0.3">
      <c r="A378" s="32">
        <v>44593</v>
      </c>
      <c r="B378" s="32" t="str">
        <f>_xlfn.XLOOKUP(A378,Dim_Date!A:A,Dim_Date!C:C,,0,1)</f>
        <v>Before 5G</v>
      </c>
      <c r="C378" s="14">
        <v>110001</v>
      </c>
      <c r="D378" s="33">
        <v>277.3</v>
      </c>
      <c r="E378" s="14" t="s">
        <v>69</v>
      </c>
      <c r="F378" s="34">
        <v>8.9</v>
      </c>
    </row>
    <row r="379" spans="1:6" x14ac:dyDescent="0.3">
      <c r="A379" s="29">
        <v>44593</v>
      </c>
      <c r="B379" s="32" t="str">
        <f>_xlfn.XLOOKUP(A379,Dim_Date!A:A,Dim_Date!C:C,,0,1)</f>
        <v>Before 5G</v>
      </c>
      <c r="C379" s="13">
        <v>700001</v>
      </c>
      <c r="D379" s="30">
        <v>255.04</v>
      </c>
      <c r="E379" s="13" t="s">
        <v>69</v>
      </c>
      <c r="F379" s="31">
        <v>9.77</v>
      </c>
    </row>
    <row r="380" spans="1:6" x14ac:dyDescent="0.3">
      <c r="A380" s="32">
        <v>44593</v>
      </c>
      <c r="B380" s="32" t="str">
        <f>_xlfn.XLOOKUP(A380,Dim_Date!A:A,Dim_Date!C:C,,0,1)</f>
        <v>Before 5G</v>
      </c>
      <c r="C380" s="14">
        <v>560001</v>
      </c>
      <c r="D380" s="33">
        <v>224.3</v>
      </c>
      <c r="E380" s="14" t="s">
        <v>69</v>
      </c>
      <c r="F380" s="34">
        <v>9.27</v>
      </c>
    </row>
    <row r="381" spans="1:6" x14ac:dyDescent="0.3">
      <c r="A381" s="29">
        <v>44593</v>
      </c>
      <c r="B381" s="32" t="str">
        <f>_xlfn.XLOOKUP(A381,Dim_Date!A:A,Dim_Date!C:C,,0,1)</f>
        <v>Before 5G</v>
      </c>
      <c r="C381" s="13">
        <v>600001</v>
      </c>
      <c r="D381" s="30">
        <v>191.44</v>
      </c>
      <c r="E381" s="13" t="s">
        <v>69</v>
      </c>
      <c r="F381" s="31">
        <v>9.4</v>
      </c>
    </row>
    <row r="382" spans="1:6" x14ac:dyDescent="0.3">
      <c r="A382" s="32">
        <v>44593</v>
      </c>
      <c r="B382" s="32" t="str">
        <f>_xlfn.XLOOKUP(A382,Dim_Date!A:A,Dim_Date!C:C,,0,1)</f>
        <v>Before 5G</v>
      </c>
      <c r="C382" s="14">
        <v>500001</v>
      </c>
      <c r="D382" s="33">
        <v>170.66</v>
      </c>
      <c r="E382" s="14" t="s">
        <v>69</v>
      </c>
      <c r="F382" s="34">
        <v>11.52</v>
      </c>
    </row>
    <row r="383" spans="1:6" x14ac:dyDescent="0.3">
      <c r="A383" s="29">
        <v>44593</v>
      </c>
      <c r="B383" s="32" t="str">
        <f>_xlfn.XLOOKUP(A383,Dim_Date!A:A,Dim_Date!C:C,,0,1)</f>
        <v>Before 5G</v>
      </c>
      <c r="C383" s="13">
        <v>411001</v>
      </c>
      <c r="D383" s="30">
        <v>162.18</v>
      </c>
      <c r="E383" s="13" t="s">
        <v>69</v>
      </c>
      <c r="F383" s="31">
        <v>8.39</v>
      </c>
    </row>
    <row r="384" spans="1:6" x14ac:dyDescent="0.3">
      <c r="A384" s="32">
        <v>44593</v>
      </c>
      <c r="B384" s="32" t="str">
        <f>_xlfn.XLOOKUP(A384,Dim_Date!A:A,Dim_Date!C:C,,0,1)</f>
        <v>Before 5G</v>
      </c>
      <c r="C384" s="14">
        <v>380001</v>
      </c>
      <c r="D384" s="33">
        <v>126.35</v>
      </c>
      <c r="E384" s="14" t="s">
        <v>69</v>
      </c>
      <c r="F384" s="34">
        <v>8.48</v>
      </c>
    </row>
    <row r="385" spans="1:6" x14ac:dyDescent="0.3">
      <c r="A385" s="29">
        <v>44593</v>
      </c>
      <c r="B385" s="32" t="str">
        <f>_xlfn.XLOOKUP(A385,Dim_Date!A:A,Dim_Date!C:C,,0,1)</f>
        <v>Before 5G</v>
      </c>
      <c r="C385" s="13">
        <v>302001</v>
      </c>
      <c r="D385" s="30">
        <v>90.74</v>
      </c>
      <c r="E385" s="13" t="s">
        <v>69</v>
      </c>
      <c r="F385" s="31">
        <v>11.18</v>
      </c>
    </row>
    <row r="386" spans="1:6" x14ac:dyDescent="0.3">
      <c r="A386" s="32">
        <v>44593</v>
      </c>
      <c r="B386" s="32" t="str">
        <f>_xlfn.XLOOKUP(A386,Dim_Date!A:A,Dim_Date!C:C,,0,1)</f>
        <v>Before 5G</v>
      </c>
      <c r="C386" s="14">
        <v>226001</v>
      </c>
      <c r="D386" s="33">
        <v>77.59</v>
      </c>
      <c r="E386" s="14" t="s">
        <v>69</v>
      </c>
      <c r="F386" s="34">
        <v>8.94</v>
      </c>
    </row>
    <row r="387" spans="1:6" x14ac:dyDescent="0.3">
      <c r="A387" s="29">
        <v>44593</v>
      </c>
      <c r="B387" s="32" t="str">
        <f>_xlfn.XLOOKUP(A387,Dim_Date!A:A,Dim_Date!C:C,,0,1)</f>
        <v>Before 5G</v>
      </c>
      <c r="C387" s="13">
        <v>800008</v>
      </c>
      <c r="D387" s="30">
        <v>64.02</v>
      </c>
      <c r="E387" s="13" t="s">
        <v>69</v>
      </c>
      <c r="F387" s="31">
        <v>10.87</v>
      </c>
    </row>
    <row r="388" spans="1:6" x14ac:dyDescent="0.3">
      <c r="A388" s="32">
        <v>44593</v>
      </c>
      <c r="B388" s="32" t="str">
        <f>_xlfn.XLOOKUP(A388,Dim_Date!A:A,Dim_Date!C:C,,0,1)</f>
        <v>Before 5G</v>
      </c>
      <c r="C388" s="14">
        <v>641001</v>
      </c>
      <c r="D388" s="33">
        <v>57.66</v>
      </c>
      <c r="E388" s="14" t="s">
        <v>69</v>
      </c>
      <c r="F388" s="34">
        <v>9.68</v>
      </c>
    </row>
    <row r="389" spans="1:6" x14ac:dyDescent="0.3">
      <c r="A389" s="29">
        <v>44593</v>
      </c>
      <c r="B389" s="32" t="str">
        <f>_xlfn.XLOOKUP(A389,Dim_Date!A:A,Dim_Date!C:C,,0,1)</f>
        <v>Before 5G</v>
      </c>
      <c r="C389" s="13">
        <v>160017</v>
      </c>
      <c r="D389" s="30">
        <v>41.98</v>
      </c>
      <c r="E389" s="13" t="s">
        <v>69</v>
      </c>
      <c r="F389" s="31">
        <v>11.25</v>
      </c>
    </row>
    <row r="390" spans="1:6" x14ac:dyDescent="0.3">
      <c r="A390" s="32">
        <v>44593</v>
      </c>
      <c r="B390" s="32" t="str">
        <f>_xlfn.XLOOKUP(A390,Dim_Date!A:A,Dim_Date!C:C,,0,1)</f>
        <v>Before 5G</v>
      </c>
      <c r="C390" s="14">
        <v>122001</v>
      </c>
      <c r="D390" s="33">
        <v>32.01</v>
      </c>
      <c r="E390" s="14" t="s">
        <v>69</v>
      </c>
      <c r="F390" s="34">
        <v>8.69</v>
      </c>
    </row>
    <row r="391" spans="1:6" x14ac:dyDescent="0.3">
      <c r="A391" s="29">
        <v>44593</v>
      </c>
      <c r="B391" s="32" t="str">
        <f>_xlfn.XLOOKUP(A391,Dim_Date!A:A,Dim_Date!C:C,,0,1)</f>
        <v>Before 5G</v>
      </c>
      <c r="C391" s="13">
        <v>492001</v>
      </c>
      <c r="D391" s="30">
        <v>20.14</v>
      </c>
      <c r="E391" s="13" t="s">
        <v>69</v>
      </c>
      <c r="F391" s="31">
        <v>10.25</v>
      </c>
    </row>
    <row r="392" spans="1:6" x14ac:dyDescent="0.3">
      <c r="A392" s="32">
        <v>44621</v>
      </c>
      <c r="B392" s="32" t="str">
        <f>_xlfn.XLOOKUP(A392,Dim_Date!A:A,Dim_Date!C:C,,0,1)</f>
        <v>Before 5G</v>
      </c>
      <c r="C392" s="14">
        <v>400001</v>
      </c>
      <c r="D392" s="33">
        <v>305.81</v>
      </c>
      <c r="E392" s="14" t="s">
        <v>69</v>
      </c>
      <c r="F392" s="34">
        <v>11.66</v>
      </c>
    </row>
    <row r="393" spans="1:6" x14ac:dyDescent="0.3">
      <c r="A393" s="29">
        <v>44621</v>
      </c>
      <c r="B393" s="32" t="str">
        <f>_xlfn.XLOOKUP(A393,Dim_Date!A:A,Dim_Date!C:C,,0,1)</f>
        <v>Before 5G</v>
      </c>
      <c r="C393" s="13">
        <v>110001</v>
      </c>
      <c r="D393" s="30">
        <v>258.07</v>
      </c>
      <c r="E393" s="13" t="s">
        <v>69</v>
      </c>
      <c r="F393" s="31">
        <v>7.72</v>
      </c>
    </row>
    <row r="394" spans="1:6" x14ac:dyDescent="0.3">
      <c r="A394" s="32">
        <v>44621</v>
      </c>
      <c r="B394" s="32" t="str">
        <f>_xlfn.XLOOKUP(A394,Dim_Date!A:A,Dim_Date!C:C,,0,1)</f>
        <v>Before 5G</v>
      </c>
      <c r="C394" s="14">
        <v>700001</v>
      </c>
      <c r="D394" s="33">
        <v>237.35</v>
      </c>
      <c r="E394" s="14" t="s">
        <v>69</v>
      </c>
      <c r="F394" s="34">
        <v>8.8800000000000008</v>
      </c>
    </row>
    <row r="395" spans="1:6" x14ac:dyDescent="0.3">
      <c r="A395" s="29">
        <v>44621</v>
      </c>
      <c r="B395" s="32" t="str">
        <f>_xlfn.XLOOKUP(A395,Dim_Date!A:A,Dim_Date!C:C,,0,1)</f>
        <v>Before 5G</v>
      </c>
      <c r="C395" s="13">
        <v>560001</v>
      </c>
      <c r="D395" s="30">
        <v>208.74</v>
      </c>
      <c r="E395" s="13" t="s">
        <v>69</v>
      </c>
      <c r="F395" s="31">
        <v>11.17</v>
      </c>
    </row>
    <row r="396" spans="1:6" x14ac:dyDescent="0.3">
      <c r="A396" s="32">
        <v>44621</v>
      </c>
      <c r="B396" s="32" t="str">
        <f>_xlfn.XLOOKUP(A396,Dim_Date!A:A,Dim_Date!C:C,,0,1)</f>
        <v>Before 5G</v>
      </c>
      <c r="C396" s="14">
        <v>600001</v>
      </c>
      <c r="D396" s="33">
        <v>178.16</v>
      </c>
      <c r="E396" s="14" t="s">
        <v>69</v>
      </c>
      <c r="F396" s="34">
        <v>12.83</v>
      </c>
    </row>
    <row r="397" spans="1:6" x14ac:dyDescent="0.3">
      <c r="A397" s="29">
        <v>44621</v>
      </c>
      <c r="B397" s="32" t="str">
        <f>_xlfn.XLOOKUP(A397,Dim_Date!A:A,Dim_Date!C:C,,0,1)</f>
        <v>Before 5G</v>
      </c>
      <c r="C397" s="13">
        <v>500001</v>
      </c>
      <c r="D397" s="30">
        <v>158.83000000000001</v>
      </c>
      <c r="E397" s="13" t="s">
        <v>69</v>
      </c>
      <c r="F397" s="31">
        <v>11.53</v>
      </c>
    </row>
    <row r="398" spans="1:6" x14ac:dyDescent="0.3">
      <c r="A398" s="32">
        <v>44621</v>
      </c>
      <c r="B398" s="32" t="str">
        <f>_xlfn.XLOOKUP(A398,Dim_Date!A:A,Dim_Date!C:C,,0,1)</f>
        <v>Before 5G</v>
      </c>
      <c r="C398" s="14">
        <v>411001</v>
      </c>
      <c r="D398" s="33">
        <v>150.93</v>
      </c>
      <c r="E398" s="14" t="s">
        <v>69</v>
      </c>
      <c r="F398" s="34">
        <v>12.37</v>
      </c>
    </row>
    <row r="399" spans="1:6" x14ac:dyDescent="0.3">
      <c r="A399" s="29">
        <v>44621</v>
      </c>
      <c r="B399" s="32" t="str">
        <f>_xlfn.XLOOKUP(A399,Dim_Date!A:A,Dim_Date!C:C,,0,1)</f>
        <v>Before 5G</v>
      </c>
      <c r="C399" s="13">
        <v>380001</v>
      </c>
      <c r="D399" s="30">
        <v>117.59</v>
      </c>
      <c r="E399" s="13" t="s">
        <v>69</v>
      </c>
      <c r="F399" s="31">
        <v>10.09</v>
      </c>
    </row>
    <row r="400" spans="1:6" x14ac:dyDescent="0.3">
      <c r="A400" s="32">
        <v>44621</v>
      </c>
      <c r="B400" s="32" t="str">
        <f>_xlfn.XLOOKUP(A400,Dim_Date!A:A,Dim_Date!C:C,,0,1)</f>
        <v>Before 5G</v>
      </c>
      <c r="C400" s="14">
        <v>302001</v>
      </c>
      <c r="D400" s="33">
        <v>84.44</v>
      </c>
      <c r="E400" s="14" t="s">
        <v>69</v>
      </c>
      <c r="F400" s="34">
        <v>10.65</v>
      </c>
    </row>
    <row r="401" spans="1:6" x14ac:dyDescent="0.3">
      <c r="A401" s="29">
        <v>44621</v>
      </c>
      <c r="B401" s="32" t="str">
        <f>_xlfn.XLOOKUP(A401,Dim_Date!A:A,Dim_Date!C:C,,0,1)</f>
        <v>Before 5G</v>
      </c>
      <c r="C401" s="13">
        <v>226001</v>
      </c>
      <c r="D401" s="30">
        <v>72.209999999999994</v>
      </c>
      <c r="E401" s="13" t="s">
        <v>69</v>
      </c>
      <c r="F401" s="31">
        <v>8.6999999999999993</v>
      </c>
    </row>
    <row r="402" spans="1:6" x14ac:dyDescent="0.3">
      <c r="A402" s="32">
        <v>44621</v>
      </c>
      <c r="B402" s="32" t="str">
        <f>_xlfn.XLOOKUP(A402,Dim_Date!A:A,Dim_Date!C:C,,0,1)</f>
        <v>Before 5G</v>
      </c>
      <c r="C402" s="14">
        <v>800008</v>
      </c>
      <c r="D402" s="33">
        <v>59.58</v>
      </c>
      <c r="E402" s="14" t="s">
        <v>69</v>
      </c>
      <c r="F402" s="34">
        <v>10.49</v>
      </c>
    </row>
    <row r="403" spans="1:6" x14ac:dyDescent="0.3">
      <c r="A403" s="29">
        <v>44621</v>
      </c>
      <c r="B403" s="32" t="str">
        <f>_xlfn.XLOOKUP(A403,Dim_Date!A:A,Dim_Date!C:C,,0,1)</f>
        <v>Before 5G</v>
      </c>
      <c r="C403" s="13">
        <v>641001</v>
      </c>
      <c r="D403" s="30">
        <v>53.67</v>
      </c>
      <c r="E403" s="13" t="s">
        <v>69</v>
      </c>
      <c r="F403" s="31">
        <v>8.2200000000000006</v>
      </c>
    </row>
    <row r="404" spans="1:6" x14ac:dyDescent="0.3">
      <c r="A404" s="32">
        <v>44621</v>
      </c>
      <c r="B404" s="32" t="str">
        <f>_xlfn.XLOOKUP(A404,Dim_Date!A:A,Dim_Date!C:C,,0,1)</f>
        <v>Before 5G</v>
      </c>
      <c r="C404" s="14">
        <v>160017</v>
      </c>
      <c r="D404" s="33">
        <v>39.07</v>
      </c>
      <c r="E404" s="14" t="s">
        <v>69</v>
      </c>
      <c r="F404" s="34">
        <v>10.5</v>
      </c>
    </row>
    <row r="405" spans="1:6" x14ac:dyDescent="0.3">
      <c r="A405" s="29">
        <v>44621</v>
      </c>
      <c r="B405" s="32" t="str">
        <f>_xlfn.XLOOKUP(A405,Dim_Date!A:A,Dim_Date!C:C,,0,1)</f>
        <v>Before 5G</v>
      </c>
      <c r="C405" s="13">
        <v>122001</v>
      </c>
      <c r="D405" s="30">
        <v>29.79</v>
      </c>
      <c r="E405" s="13" t="s">
        <v>69</v>
      </c>
      <c r="F405" s="31">
        <v>8.08</v>
      </c>
    </row>
    <row r="406" spans="1:6" x14ac:dyDescent="0.3">
      <c r="A406" s="32">
        <v>44621</v>
      </c>
      <c r="B406" s="32" t="str">
        <f>_xlfn.XLOOKUP(A406,Dim_Date!A:A,Dim_Date!C:C,,0,1)</f>
        <v>Before 5G</v>
      </c>
      <c r="C406" s="14">
        <v>492001</v>
      </c>
      <c r="D406" s="33">
        <v>18.739999999999998</v>
      </c>
      <c r="E406" s="14" t="s">
        <v>69</v>
      </c>
      <c r="F406" s="34">
        <v>9.49</v>
      </c>
    </row>
    <row r="407" spans="1:6" x14ac:dyDescent="0.3">
      <c r="A407" s="29">
        <v>44652</v>
      </c>
      <c r="B407" s="32" t="str">
        <f>_xlfn.XLOOKUP(A407,Dim_Date!A:A,Dim_Date!C:C,,0,1)</f>
        <v>Before 5G</v>
      </c>
      <c r="C407" s="13">
        <v>400001</v>
      </c>
      <c r="D407" s="30">
        <v>324.26</v>
      </c>
      <c r="E407" s="13" t="s">
        <v>69</v>
      </c>
      <c r="F407" s="31">
        <v>12.18</v>
      </c>
    </row>
    <row r="408" spans="1:6" x14ac:dyDescent="0.3">
      <c r="A408" s="32">
        <v>44652</v>
      </c>
      <c r="B408" s="32" t="str">
        <f>_xlfn.XLOOKUP(A408,Dim_Date!A:A,Dim_Date!C:C,,0,1)</f>
        <v>Before 5G</v>
      </c>
      <c r="C408" s="14">
        <v>110001</v>
      </c>
      <c r="D408" s="33">
        <v>273.63</v>
      </c>
      <c r="E408" s="14" t="s">
        <v>69</v>
      </c>
      <c r="F408" s="34">
        <v>9.4600000000000009</v>
      </c>
    </row>
    <row r="409" spans="1:6" x14ac:dyDescent="0.3">
      <c r="A409" s="29">
        <v>44652</v>
      </c>
      <c r="B409" s="32" t="str">
        <f>_xlfn.XLOOKUP(A409,Dim_Date!A:A,Dim_Date!C:C,,0,1)</f>
        <v>Before 5G</v>
      </c>
      <c r="C409" s="13">
        <v>700001</v>
      </c>
      <c r="D409" s="30">
        <v>251.67</v>
      </c>
      <c r="E409" s="13" t="s">
        <v>69</v>
      </c>
      <c r="F409" s="31">
        <v>9.18</v>
      </c>
    </row>
    <row r="410" spans="1:6" x14ac:dyDescent="0.3">
      <c r="A410" s="32">
        <v>44652</v>
      </c>
      <c r="B410" s="32" t="str">
        <f>_xlfn.XLOOKUP(A410,Dim_Date!A:A,Dim_Date!C:C,,0,1)</f>
        <v>Before 5G</v>
      </c>
      <c r="C410" s="14">
        <v>560001</v>
      </c>
      <c r="D410" s="33">
        <v>221.33</v>
      </c>
      <c r="E410" s="14" t="s">
        <v>69</v>
      </c>
      <c r="F410" s="34">
        <v>11.46</v>
      </c>
    </row>
    <row r="411" spans="1:6" x14ac:dyDescent="0.3">
      <c r="A411" s="29">
        <v>44652</v>
      </c>
      <c r="B411" s="32" t="str">
        <f>_xlfn.XLOOKUP(A411,Dim_Date!A:A,Dim_Date!C:C,,0,1)</f>
        <v>Before 5G</v>
      </c>
      <c r="C411" s="13">
        <v>600001</v>
      </c>
      <c r="D411" s="30">
        <v>188.91</v>
      </c>
      <c r="E411" s="13" t="s">
        <v>69</v>
      </c>
      <c r="F411" s="31">
        <v>9.52</v>
      </c>
    </row>
    <row r="412" spans="1:6" x14ac:dyDescent="0.3">
      <c r="A412" s="32">
        <v>44652</v>
      </c>
      <c r="B412" s="32" t="str">
        <f>_xlfn.XLOOKUP(A412,Dim_Date!A:A,Dim_Date!C:C,,0,1)</f>
        <v>Before 5G</v>
      </c>
      <c r="C412" s="14">
        <v>500001</v>
      </c>
      <c r="D412" s="33">
        <v>168.41</v>
      </c>
      <c r="E412" s="14" t="s">
        <v>69</v>
      </c>
      <c r="F412" s="34">
        <v>9.09</v>
      </c>
    </row>
    <row r="413" spans="1:6" x14ac:dyDescent="0.3">
      <c r="A413" s="29">
        <v>44652</v>
      </c>
      <c r="B413" s="32" t="str">
        <f>_xlfn.XLOOKUP(A413,Dim_Date!A:A,Dim_Date!C:C,,0,1)</f>
        <v>Before 5G</v>
      </c>
      <c r="C413" s="13">
        <v>411001</v>
      </c>
      <c r="D413" s="30">
        <v>160.04</v>
      </c>
      <c r="E413" s="13" t="s">
        <v>69</v>
      </c>
      <c r="F413" s="31">
        <v>8.02</v>
      </c>
    </row>
    <row r="414" spans="1:6" x14ac:dyDescent="0.3">
      <c r="A414" s="32">
        <v>44652</v>
      </c>
      <c r="B414" s="32" t="str">
        <f>_xlfn.XLOOKUP(A414,Dim_Date!A:A,Dim_Date!C:C,,0,1)</f>
        <v>Before 5G</v>
      </c>
      <c r="C414" s="14">
        <v>380001</v>
      </c>
      <c r="D414" s="33">
        <v>124.68</v>
      </c>
      <c r="E414" s="14" t="s">
        <v>69</v>
      </c>
      <c r="F414" s="34">
        <v>10.89</v>
      </c>
    </row>
    <row r="415" spans="1:6" x14ac:dyDescent="0.3">
      <c r="A415" s="29">
        <v>44652</v>
      </c>
      <c r="B415" s="32" t="str">
        <f>_xlfn.XLOOKUP(A415,Dim_Date!A:A,Dim_Date!C:C,,0,1)</f>
        <v>Before 5G</v>
      </c>
      <c r="C415" s="13">
        <v>302001</v>
      </c>
      <c r="D415" s="30">
        <v>89.54</v>
      </c>
      <c r="E415" s="13" t="s">
        <v>69</v>
      </c>
      <c r="F415" s="31">
        <v>12.47</v>
      </c>
    </row>
    <row r="416" spans="1:6" x14ac:dyDescent="0.3">
      <c r="A416" s="32">
        <v>44652</v>
      </c>
      <c r="B416" s="32" t="str">
        <f>_xlfn.XLOOKUP(A416,Dim_Date!A:A,Dim_Date!C:C,,0,1)</f>
        <v>Before 5G</v>
      </c>
      <c r="C416" s="14">
        <v>226001</v>
      </c>
      <c r="D416" s="33">
        <v>76.569999999999993</v>
      </c>
      <c r="E416" s="14" t="s">
        <v>69</v>
      </c>
      <c r="F416" s="34">
        <v>11.29</v>
      </c>
    </row>
    <row r="417" spans="1:6" x14ac:dyDescent="0.3">
      <c r="A417" s="29">
        <v>44652</v>
      </c>
      <c r="B417" s="32" t="str">
        <f>_xlfn.XLOOKUP(A417,Dim_Date!A:A,Dim_Date!C:C,,0,1)</f>
        <v>Before 5G</v>
      </c>
      <c r="C417" s="13">
        <v>800008</v>
      </c>
      <c r="D417" s="30">
        <v>63.18</v>
      </c>
      <c r="E417" s="13" t="s">
        <v>69</v>
      </c>
      <c r="F417" s="31">
        <v>11.54</v>
      </c>
    </row>
    <row r="418" spans="1:6" x14ac:dyDescent="0.3">
      <c r="A418" s="32">
        <v>44652</v>
      </c>
      <c r="B418" s="32" t="str">
        <f>_xlfn.XLOOKUP(A418,Dim_Date!A:A,Dim_Date!C:C,,0,1)</f>
        <v>Before 5G</v>
      </c>
      <c r="C418" s="14">
        <v>641001</v>
      </c>
      <c r="D418" s="33">
        <v>56.9</v>
      </c>
      <c r="E418" s="14" t="s">
        <v>69</v>
      </c>
      <c r="F418" s="34">
        <v>11.35</v>
      </c>
    </row>
    <row r="419" spans="1:6" x14ac:dyDescent="0.3">
      <c r="A419" s="29">
        <v>44652</v>
      </c>
      <c r="B419" s="32" t="str">
        <f>_xlfn.XLOOKUP(A419,Dim_Date!A:A,Dim_Date!C:C,,0,1)</f>
        <v>Before 5G</v>
      </c>
      <c r="C419" s="13">
        <v>160017</v>
      </c>
      <c r="D419" s="30">
        <v>41.42</v>
      </c>
      <c r="E419" s="13" t="s">
        <v>69</v>
      </c>
      <c r="F419" s="31">
        <v>9.82</v>
      </c>
    </row>
    <row r="420" spans="1:6" x14ac:dyDescent="0.3">
      <c r="A420" s="32">
        <v>44652</v>
      </c>
      <c r="B420" s="32" t="str">
        <f>_xlfn.XLOOKUP(A420,Dim_Date!A:A,Dim_Date!C:C,,0,1)</f>
        <v>Before 5G</v>
      </c>
      <c r="C420" s="14">
        <v>122001</v>
      </c>
      <c r="D420" s="33">
        <v>31.59</v>
      </c>
      <c r="E420" s="14" t="s">
        <v>69</v>
      </c>
      <c r="F420" s="34">
        <v>10.52</v>
      </c>
    </row>
    <row r="421" spans="1:6" x14ac:dyDescent="0.3">
      <c r="A421" s="29">
        <v>44652</v>
      </c>
      <c r="B421" s="32" t="str">
        <f>_xlfn.XLOOKUP(A421,Dim_Date!A:A,Dim_Date!C:C,,0,1)</f>
        <v>Before 5G</v>
      </c>
      <c r="C421" s="13">
        <v>492001</v>
      </c>
      <c r="D421" s="30">
        <v>19.87</v>
      </c>
      <c r="E421" s="13" t="s">
        <v>69</v>
      </c>
      <c r="F421" s="31">
        <v>12.31</v>
      </c>
    </row>
    <row r="422" spans="1:6" x14ac:dyDescent="0.3">
      <c r="A422" s="32">
        <v>44713</v>
      </c>
      <c r="B422" s="32" t="str">
        <f>_xlfn.XLOOKUP(A422,Dim_Date!A:A,Dim_Date!C:C,,0,1)</f>
        <v>After 5G</v>
      </c>
      <c r="C422" s="14">
        <v>400001</v>
      </c>
      <c r="D422" s="33">
        <v>308</v>
      </c>
      <c r="E422" s="14" t="s">
        <v>69</v>
      </c>
      <c r="F422" s="34">
        <v>12.03</v>
      </c>
    </row>
    <row r="423" spans="1:6" x14ac:dyDescent="0.3">
      <c r="A423" s="29">
        <v>44713</v>
      </c>
      <c r="B423" s="32" t="str">
        <f>_xlfn.XLOOKUP(A423,Dim_Date!A:A,Dim_Date!C:C,,0,1)</f>
        <v>After 5G</v>
      </c>
      <c r="C423" s="13">
        <v>110001</v>
      </c>
      <c r="D423" s="30">
        <v>253.61</v>
      </c>
      <c r="E423" s="13" t="s">
        <v>69</v>
      </c>
      <c r="F423" s="31">
        <v>10.78</v>
      </c>
    </row>
    <row r="424" spans="1:6" x14ac:dyDescent="0.3">
      <c r="A424" s="32">
        <v>44713</v>
      </c>
      <c r="B424" s="32" t="str">
        <f>_xlfn.XLOOKUP(A424,Dim_Date!A:A,Dim_Date!C:C,,0,1)</f>
        <v>After 5G</v>
      </c>
      <c r="C424" s="14">
        <v>700001</v>
      </c>
      <c r="D424" s="33">
        <v>235.88</v>
      </c>
      <c r="E424" s="14" t="s">
        <v>69</v>
      </c>
      <c r="F424" s="34">
        <v>9.65</v>
      </c>
    </row>
    <row r="425" spans="1:6" x14ac:dyDescent="0.3">
      <c r="A425" s="29">
        <v>44713</v>
      </c>
      <c r="B425" s="32" t="str">
        <f>_xlfn.XLOOKUP(A425,Dim_Date!A:A,Dim_Date!C:C,,0,1)</f>
        <v>After 5G</v>
      </c>
      <c r="C425" s="13">
        <v>560001</v>
      </c>
      <c r="D425" s="30">
        <v>211.24</v>
      </c>
      <c r="E425" s="13" t="s">
        <v>69</v>
      </c>
      <c r="F425" s="31">
        <v>8.5399999999999991</v>
      </c>
    </row>
    <row r="426" spans="1:6" x14ac:dyDescent="0.3">
      <c r="A426" s="32">
        <v>44713</v>
      </c>
      <c r="B426" s="32" t="str">
        <f>_xlfn.XLOOKUP(A426,Dim_Date!A:A,Dim_Date!C:C,,0,1)</f>
        <v>After 5G</v>
      </c>
      <c r="C426" s="14">
        <v>600001</v>
      </c>
      <c r="D426" s="33">
        <v>174.99</v>
      </c>
      <c r="E426" s="14" t="s">
        <v>69</v>
      </c>
      <c r="F426" s="34">
        <v>7.26</v>
      </c>
    </row>
    <row r="427" spans="1:6" x14ac:dyDescent="0.3">
      <c r="A427" s="29">
        <v>44713</v>
      </c>
      <c r="B427" s="32" t="str">
        <f>_xlfn.XLOOKUP(A427,Dim_Date!A:A,Dim_Date!C:C,,0,1)</f>
        <v>After 5G</v>
      </c>
      <c r="C427" s="13">
        <v>500001</v>
      </c>
      <c r="D427" s="30">
        <v>157.63999999999999</v>
      </c>
      <c r="E427" s="13" t="s">
        <v>69</v>
      </c>
      <c r="F427" s="31">
        <v>8.8000000000000007</v>
      </c>
    </row>
    <row r="428" spans="1:6" x14ac:dyDescent="0.3">
      <c r="A428" s="32">
        <v>44713</v>
      </c>
      <c r="B428" s="32" t="str">
        <f>_xlfn.XLOOKUP(A428,Dim_Date!A:A,Dim_Date!C:C,,0,1)</f>
        <v>After 5G</v>
      </c>
      <c r="C428" s="14">
        <v>411001</v>
      </c>
      <c r="D428" s="33">
        <v>152.13</v>
      </c>
      <c r="E428" s="14" t="s">
        <v>69</v>
      </c>
      <c r="F428" s="34">
        <v>8.86</v>
      </c>
    </row>
    <row r="429" spans="1:6" x14ac:dyDescent="0.3">
      <c r="A429" s="29">
        <v>44713</v>
      </c>
      <c r="B429" s="32" t="str">
        <f>_xlfn.XLOOKUP(A429,Dim_Date!A:A,Dim_Date!C:C,,0,1)</f>
        <v>After 5G</v>
      </c>
      <c r="C429" s="13">
        <v>380001</v>
      </c>
      <c r="D429" s="30">
        <v>115.47</v>
      </c>
      <c r="E429" s="13" t="s">
        <v>69</v>
      </c>
      <c r="F429" s="31">
        <v>12.03</v>
      </c>
    </row>
    <row r="430" spans="1:6" x14ac:dyDescent="0.3">
      <c r="A430" s="32">
        <v>44713</v>
      </c>
      <c r="B430" s="32" t="str">
        <f>_xlfn.XLOOKUP(A430,Dim_Date!A:A,Dim_Date!C:C,,0,1)</f>
        <v>After 5G</v>
      </c>
      <c r="C430" s="14">
        <v>302001</v>
      </c>
      <c r="D430" s="33">
        <v>85.72</v>
      </c>
      <c r="E430" s="14" t="s">
        <v>69</v>
      </c>
      <c r="F430" s="34">
        <v>12.43</v>
      </c>
    </row>
    <row r="431" spans="1:6" x14ac:dyDescent="0.3">
      <c r="A431" s="29">
        <v>44713</v>
      </c>
      <c r="B431" s="32" t="str">
        <f>_xlfn.XLOOKUP(A431,Dim_Date!A:A,Dim_Date!C:C,,0,1)</f>
        <v>After 5G</v>
      </c>
      <c r="C431" s="13">
        <v>226001</v>
      </c>
      <c r="D431" s="30">
        <v>73.7</v>
      </c>
      <c r="E431" s="13" t="s">
        <v>69</v>
      </c>
      <c r="F431" s="31">
        <v>13.26</v>
      </c>
    </row>
    <row r="432" spans="1:6" x14ac:dyDescent="0.3">
      <c r="A432" s="32">
        <v>44713</v>
      </c>
      <c r="B432" s="32" t="str">
        <f>_xlfn.XLOOKUP(A432,Dim_Date!A:A,Dim_Date!C:C,,0,1)</f>
        <v>After 5G</v>
      </c>
      <c r="C432" s="14">
        <v>800008</v>
      </c>
      <c r="D432" s="33">
        <v>60.5</v>
      </c>
      <c r="E432" s="14" t="s">
        <v>69</v>
      </c>
      <c r="F432" s="34">
        <v>12.34</v>
      </c>
    </row>
    <row r="433" spans="1:6" x14ac:dyDescent="0.3">
      <c r="A433" s="29">
        <v>44713</v>
      </c>
      <c r="B433" s="32" t="str">
        <f>_xlfn.XLOOKUP(A433,Dim_Date!A:A,Dim_Date!C:C,,0,1)</f>
        <v>After 5G</v>
      </c>
      <c r="C433" s="13">
        <v>641001</v>
      </c>
      <c r="D433" s="30">
        <v>53.6</v>
      </c>
      <c r="E433" s="13" t="s">
        <v>69</v>
      </c>
      <c r="F433" s="31">
        <v>8.32</v>
      </c>
    </row>
    <row r="434" spans="1:6" x14ac:dyDescent="0.3">
      <c r="A434" s="32">
        <v>44713</v>
      </c>
      <c r="B434" s="32" t="str">
        <f>_xlfn.XLOOKUP(A434,Dim_Date!A:A,Dim_Date!C:C,,0,1)</f>
        <v>After 5G</v>
      </c>
      <c r="C434" s="14">
        <v>160017</v>
      </c>
      <c r="D434" s="33">
        <v>39.020000000000003</v>
      </c>
      <c r="E434" s="14" t="s">
        <v>69</v>
      </c>
      <c r="F434" s="34">
        <v>8.4700000000000006</v>
      </c>
    </row>
    <row r="435" spans="1:6" x14ac:dyDescent="0.3">
      <c r="A435" s="29">
        <v>44713</v>
      </c>
      <c r="B435" s="32" t="str">
        <f>_xlfn.XLOOKUP(A435,Dim_Date!A:A,Dim_Date!C:C,,0,1)</f>
        <v>After 5G</v>
      </c>
      <c r="C435" s="13">
        <v>122001</v>
      </c>
      <c r="D435" s="30">
        <v>30.35</v>
      </c>
      <c r="E435" s="13" t="s">
        <v>69</v>
      </c>
      <c r="F435" s="31">
        <v>10.34</v>
      </c>
    </row>
    <row r="436" spans="1:6" x14ac:dyDescent="0.3">
      <c r="A436" s="32">
        <v>44713</v>
      </c>
      <c r="B436" s="32" t="str">
        <f>_xlfn.XLOOKUP(A436,Dim_Date!A:A,Dim_Date!C:C,,0,1)</f>
        <v>After 5G</v>
      </c>
      <c r="C436" s="14">
        <v>492001</v>
      </c>
      <c r="D436" s="33">
        <v>18.920000000000002</v>
      </c>
      <c r="E436" s="14" t="s">
        <v>69</v>
      </c>
      <c r="F436" s="34">
        <v>12.56</v>
      </c>
    </row>
    <row r="437" spans="1:6" x14ac:dyDescent="0.3">
      <c r="A437" s="29">
        <v>44743</v>
      </c>
      <c r="B437" s="32" t="str">
        <f>_xlfn.XLOOKUP(A437,Dim_Date!A:A,Dim_Date!C:C,,0,1)</f>
        <v>After 5G</v>
      </c>
      <c r="C437" s="13">
        <v>400001</v>
      </c>
      <c r="D437" s="30">
        <v>348.85</v>
      </c>
      <c r="E437" s="13" t="s">
        <v>69</v>
      </c>
      <c r="F437" s="31">
        <v>11.67</v>
      </c>
    </row>
    <row r="438" spans="1:6" x14ac:dyDescent="0.3">
      <c r="A438" s="32">
        <v>44743</v>
      </c>
      <c r="B438" s="32" t="str">
        <f>_xlfn.XLOOKUP(A438,Dim_Date!A:A,Dim_Date!C:C,,0,1)</f>
        <v>After 5G</v>
      </c>
      <c r="C438" s="14">
        <v>110001</v>
      </c>
      <c r="D438" s="33">
        <v>287.25</v>
      </c>
      <c r="E438" s="14" t="s">
        <v>69</v>
      </c>
      <c r="F438" s="34">
        <v>9.09</v>
      </c>
    </row>
    <row r="439" spans="1:6" x14ac:dyDescent="0.3">
      <c r="A439" s="29">
        <v>44743</v>
      </c>
      <c r="B439" s="32" t="str">
        <f>_xlfn.XLOOKUP(A439,Dim_Date!A:A,Dim_Date!C:C,,0,1)</f>
        <v>After 5G</v>
      </c>
      <c r="C439" s="13">
        <v>700001</v>
      </c>
      <c r="D439" s="30">
        <v>267.16000000000003</v>
      </c>
      <c r="E439" s="13" t="s">
        <v>69</v>
      </c>
      <c r="F439" s="31">
        <v>9.91</v>
      </c>
    </row>
    <row r="440" spans="1:6" x14ac:dyDescent="0.3">
      <c r="A440" s="32">
        <v>44743</v>
      </c>
      <c r="B440" s="32" t="str">
        <f>_xlfn.XLOOKUP(A440,Dim_Date!A:A,Dim_Date!C:C,,0,1)</f>
        <v>After 5G</v>
      </c>
      <c r="C440" s="14">
        <v>560001</v>
      </c>
      <c r="D440" s="33">
        <v>239.26</v>
      </c>
      <c r="E440" s="14" t="s">
        <v>69</v>
      </c>
      <c r="F440" s="34">
        <v>9.4700000000000006</v>
      </c>
    </row>
    <row r="441" spans="1:6" x14ac:dyDescent="0.3">
      <c r="A441" s="29">
        <v>44743</v>
      </c>
      <c r="B441" s="32" t="str">
        <f>_xlfn.XLOOKUP(A441,Dim_Date!A:A,Dim_Date!C:C,,0,1)</f>
        <v>After 5G</v>
      </c>
      <c r="C441" s="13">
        <v>600001</v>
      </c>
      <c r="D441" s="30">
        <v>198.2</v>
      </c>
      <c r="E441" s="13" t="s">
        <v>69</v>
      </c>
      <c r="F441" s="31">
        <v>9.67</v>
      </c>
    </row>
    <row r="442" spans="1:6" x14ac:dyDescent="0.3">
      <c r="A442" s="32">
        <v>44743</v>
      </c>
      <c r="B442" s="32" t="str">
        <f>_xlfn.XLOOKUP(A442,Dim_Date!A:A,Dim_Date!C:C,,0,1)</f>
        <v>After 5G</v>
      </c>
      <c r="C442" s="14">
        <v>500001</v>
      </c>
      <c r="D442" s="33">
        <v>178.56</v>
      </c>
      <c r="E442" s="14" t="s">
        <v>69</v>
      </c>
      <c r="F442" s="34">
        <v>11.74</v>
      </c>
    </row>
    <row r="443" spans="1:6" x14ac:dyDescent="0.3">
      <c r="A443" s="29">
        <v>44743</v>
      </c>
      <c r="B443" s="32" t="str">
        <f>_xlfn.XLOOKUP(A443,Dim_Date!A:A,Dim_Date!C:C,,0,1)</f>
        <v>After 5G</v>
      </c>
      <c r="C443" s="13">
        <v>411001</v>
      </c>
      <c r="D443" s="30">
        <v>172.31</v>
      </c>
      <c r="E443" s="13" t="s">
        <v>69</v>
      </c>
      <c r="F443" s="31">
        <v>8.5399999999999991</v>
      </c>
    </row>
    <row r="444" spans="1:6" x14ac:dyDescent="0.3">
      <c r="A444" s="32">
        <v>44743</v>
      </c>
      <c r="B444" s="32" t="str">
        <f>_xlfn.XLOOKUP(A444,Dim_Date!A:A,Dim_Date!C:C,,0,1)</f>
        <v>After 5G</v>
      </c>
      <c r="C444" s="14">
        <v>380001</v>
      </c>
      <c r="D444" s="33">
        <v>130.79</v>
      </c>
      <c r="E444" s="14" t="s">
        <v>69</v>
      </c>
      <c r="F444" s="34">
        <v>8.6300000000000008</v>
      </c>
    </row>
    <row r="445" spans="1:6" x14ac:dyDescent="0.3">
      <c r="A445" s="29">
        <v>44743</v>
      </c>
      <c r="B445" s="32" t="str">
        <f>_xlfn.XLOOKUP(A445,Dim_Date!A:A,Dim_Date!C:C,,0,1)</f>
        <v>After 5G</v>
      </c>
      <c r="C445" s="13">
        <v>302001</v>
      </c>
      <c r="D445" s="30">
        <v>97.09</v>
      </c>
      <c r="E445" s="13" t="s">
        <v>69</v>
      </c>
      <c r="F445" s="31">
        <v>11.38</v>
      </c>
    </row>
    <row r="446" spans="1:6" x14ac:dyDescent="0.3">
      <c r="A446" s="32">
        <v>44743</v>
      </c>
      <c r="B446" s="32" t="str">
        <f>_xlfn.XLOOKUP(A446,Dim_Date!A:A,Dim_Date!C:C,,0,1)</f>
        <v>After 5G</v>
      </c>
      <c r="C446" s="14">
        <v>226001</v>
      </c>
      <c r="D446" s="33">
        <v>83.47</v>
      </c>
      <c r="E446" s="14" t="s">
        <v>69</v>
      </c>
      <c r="F446" s="34">
        <v>9.24</v>
      </c>
    </row>
    <row r="447" spans="1:6" x14ac:dyDescent="0.3">
      <c r="A447" s="29">
        <v>44743</v>
      </c>
      <c r="B447" s="32" t="str">
        <f>_xlfn.XLOOKUP(A447,Dim_Date!A:A,Dim_Date!C:C,,0,1)</f>
        <v>After 5G</v>
      </c>
      <c r="C447" s="13">
        <v>800008</v>
      </c>
      <c r="D447" s="30">
        <v>68.52</v>
      </c>
      <c r="E447" s="13" t="s">
        <v>69</v>
      </c>
      <c r="F447" s="31">
        <v>11.08</v>
      </c>
    </row>
    <row r="448" spans="1:6" x14ac:dyDescent="0.3">
      <c r="A448" s="32">
        <v>44743</v>
      </c>
      <c r="B448" s="32" t="str">
        <f>_xlfn.XLOOKUP(A448,Dim_Date!A:A,Dim_Date!C:C,,0,1)</f>
        <v>After 5G</v>
      </c>
      <c r="C448" s="14">
        <v>641001</v>
      </c>
      <c r="D448" s="33">
        <v>60.71</v>
      </c>
      <c r="E448" s="14" t="s">
        <v>69</v>
      </c>
      <c r="F448" s="34">
        <v>9.89</v>
      </c>
    </row>
    <row r="449" spans="1:6" x14ac:dyDescent="0.3">
      <c r="A449" s="29">
        <v>44743</v>
      </c>
      <c r="B449" s="32" t="str">
        <f>_xlfn.XLOOKUP(A449,Dim_Date!A:A,Dim_Date!C:C,,0,1)</f>
        <v>After 5G</v>
      </c>
      <c r="C449" s="13">
        <v>160017</v>
      </c>
      <c r="D449" s="30">
        <v>44.19</v>
      </c>
      <c r="E449" s="13" t="s">
        <v>69</v>
      </c>
      <c r="F449" s="31">
        <v>11.42</v>
      </c>
    </row>
    <row r="450" spans="1:6" x14ac:dyDescent="0.3">
      <c r="A450" s="32">
        <v>44743</v>
      </c>
      <c r="B450" s="32" t="str">
        <f>_xlfn.XLOOKUP(A450,Dim_Date!A:A,Dim_Date!C:C,,0,1)</f>
        <v>After 5G</v>
      </c>
      <c r="C450" s="14">
        <v>122001</v>
      </c>
      <c r="D450" s="33">
        <v>34.369999999999997</v>
      </c>
      <c r="E450" s="14" t="s">
        <v>69</v>
      </c>
      <c r="F450" s="34">
        <v>8.9700000000000006</v>
      </c>
    </row>
    <row r="451" spans="1:6" x14ac:dyDescent="0.3">
      <c r="A451" s="29">
        <v>44743</v>
      </c>
      <c r="B451" s="32" t="str">
        <f>_xlfn.XLOOKUP(A451,Dim_Date!A:A,Dim_Date!C:C,,0,1)</f>
        <v>After 5G</v>
      </c>
      <c r="C451" s="13">
        <v>492001</v>
      </c>
      <c r="D451" s="30">
        <v>21.43</v>
      </c>
      <c r="E451" s="13" t="s">
        <v>69</v>
      </c>
      <c r="F451" s="31">
        <v>10.45</v>
      </c>
    </row>
    <row r="452" spans="1:6" x14ac:dyDescent="0.3">
      <c r="A452" s="32">
        <v>44774</v>
      </c>
      <c r="B452" s="32" t="str">
        <f>_xlfn.XLOOKUP(A452,Dim_Date!A:A,Dim_Date!C:C,,0,1)</f>
        <v>After 5G</v>
      </c>
      <c r="C452" s="14">
        <v>400001</v>
      </c>
      <c r="D452" s="33">
        <v>333.45</v>
      </c>
      <c r="E452" s="14" t="s">
        <v>69</v>
      </c>
      <c r="F452" s="34">
        <v>11.84</v>
      </c>
    </row>
    <row r="453" spans="1:6" x14ac:dyDescent="0.3">
      <c r="A453" s="29">
        <v>44774</v>
      </c>
      <c r="B453" s="32" t="str">
        <f>_xlfn.XLOOKUP(A453,Dim_Date!A:A,Dim_Date!C:C,,0,1)</f>
        <v>After 5G</v>
      </c>
      <c r="C453" s="13">
        <v>110001</v>
      </c>
      <c r="D453" s="30">
        <v>274.57</v>
      </c>
      <c r="E453" s="13" t="s">
        <v>69</v>
      </c>
      <c r="F453" s="31">
        <v>7.83</v>
      </c>
    </row>
    <row r="454" spans="1:6" x14ac:dyDescent="0.3">
      <c r="A454" s="32">
        <v>44774</v>
      </c>
      <c r="B454" s="32" t="str">
        <f>_xlfn.XLOOKUP(A454,Dim_Date!A:A,Dim_Date!C:C,,0,1)</f>
        <v>After 5G</v>
      </c>
      <c r="C454" s="14">
        <v>700001</v>
      </c>
      <c r="D454" s="33">
        <v>255.37</v>
      </c>
      <c r="E454" s="14" t="s">
        <v>69</v>
      </c>
      <c r="F454" s="34">
        <v>9.0500000000000007</v>
      </c>
    </row>
    <row r="455" spans="1:6" x14ac:dyDescent="0.3">
      <c r="A455" s="29">
        <v>44774</v>
      </c>
      <c r="B455" s="32" t="str">
        <f>_xlfn.XLOOKUP(A455,Dim_Date!A:A,Dim_Date!C:C,,0,1)</f>
        <v>After 5G</v>
      </c>
      <c r="C455" s="13">
        <v>560001</v>
      </c>
      <c r="D455" s="30">
        <v>228.7</v>
      </c>
      <c r="E455" s="13" t="s">
        <v>69</v>
      </c>
      <c r="F455" s="31">
        <v>11.31</v>
      </c>
    </row>
    <row r="456" spans="1:6" x14ac:dyDescent="0.3">
      <c r="A456" s="32">
        <v>44774</v>
      </c>
      <c r="B456" s="32" t="str">
        <f>_xlfn.XLOOKUP(A456,Dim_Date!A:A,Dim_Date!C:C,,0,1)</f>
        <v>After 5G</v>
      </c>
      <c r="C456" s="14">
        <v>600001</v>
      </c>
      <c r="D456" s="33">
        <v>189.45</v>
      </c>
      <c r="E456" s="14" t="s">
        <v>69</v>
      </c>
      <c r="F456" s="34">
        <v>13.01</v>
      </c>
    </row>
    <row r="457" spans="1:6" x14ac:dyDescent="0.3">
      <c r="A457" s="29">
        <v>44774</v>
      </c>
      <c r="B457" s="32" t="str">
        <f>_xlfn.XLOOKUP(A457,Dim_Date!A:A,Dim_Date!C:C,,0,1)</f>
        <v>After 5G</v>
      </c>
      <c r="C457" s="13">
        <v>500001</v>
      </c>
      <c r="D457" s="30">
        <v>170.67</v>
      </c>
      <c r="E457" s="13" t="s">
        <v>69</v>
      </c>
      <c r="F457" s="31">
        <v>11.67</v>
      </c>
    </row>
    <row r="458" spans="1:6" x14ac:dyDescent="0.3">
      <c r="A458" s="32">
        <v>44774</v>
      </c>
      <c r="B458" s="32" t="str">
        <f>_xlfn.XLOOKUP(A458,Dim_Date!A:A,Dim_Date!C:C,,0,1)</f>
        <v>After 5G</v>
      </c>
      <c r="C458" s="14">
        <v>411001</v>
      </c>
      <c r="D458" s="33">
        <v>164.7</v>
      </c>
      <c r="E458" s="14" t="s">
        <v>69</v>
      </c>
      <c r="F458" s="34">
        <v>12.56</v>
      </c>
    </row>
    <row r="459" spans="1:6" x14ac:dyDescent="0.3">
      <c r="A459" s="29">
        <v>44774</v>
      </c>
      <c r="B459" s="32" t="str">
        <f>_xlfn.XLOOKUP(A459,Dim_Date!A:A,Dim_Date!C:C,,0,1)</f>
        <v>After 5G</v>
      </c>
      <c r="C459" s="13">
        <v>380001</v>
      </c>
      <c r="D459" s="30">
        <v>125.02</v>
      </c>
      <c r="E459" s="13" t="s">
        <v>69</v>
      </c>
      <c r="F459" s="31">
        <v>10.26</v>
      </c>
    </row>
    <row r="460" spans="1:6" x14ac:dyDescent="0.3">
      <c r="A460" s="32">
        <v>44774</v>
      </c>
      <c r="B460" s="32" t="str">
        <f>_xlfn.XLOOKUP(A460,Dim_Date!A:A,Dim_Date!C:C,,0,1)</f>
        <v>After 5G</v>
      </c>
      <c r="C460" s="14">
        <v>302001</v>
      </c>
      <c r="D460" s="33">
        <v>92.8</v>
      </c>
      <c r="E460" s="14" t="s">
        <v>69</v>
      </c>
      <c r="F460" s="34">
        <v>10.81</v>
      </c>
    </row>
    <row r="461" spans="1:6" x14ac:dyDescent="0.3">
      <c r="A461" s="29">
        <v>44774</v>
      </c>
      <c r="B461" s="32" t="str">
        <f>_xlfn.XLOOKUP(A461,Dim_Date!A:A,Dim_Date!C:C,,0,1)</f>
        <v>After 5G</v>
      </c>
      <c r="C461" s="13">
        <v>226001</v>
      </c>
      <c r="D461" s="30">
        <v>79.790000000000006</v>
      </c>
      <c r="E461" s="13" t="s">
        <v>69</v>
      </c>
      <c r="F461" s="31">
        <v>8.81</v>
      </c>
    </row>
    <row r="462" spans="1:6" x14ac:dyDescent="0.3">
      <c r="A462" s="32">
        <v>44774</v>
      </c>
      <c r="B462" s="32" t="str">
        <f>_xlfn.XLOOKUP(A462,Dim_Date!A:A,Dim_Date!C:C,,0,1)</f>
        <v>After 5G</v>
      </c>
      <c r="C462" s="14">
        <v>800008</v>
      </c>
      <c r="D462" s="33">
        <v>65.5</v>
      </c>
      <c r="E462" s="14" t="s">
        <v>69</v>
      </c>
      <c r="F462" s="34">
        <v>10.61</v>
      </c>
    </row>
    <row r="463" spans="1:6" x14ac:dyDescent="0.3">
      <c r="A463" s="29">
        <v>44774</v>
      </c>
      <c r="B463" s="32" t="str">
        <f>_xlfn.XLOOKUP(A463,Dim_Date!A:A,Dim_Date!C:C,,0,1)</f>
        <v>After 5G</v>
      </c>
      <c r="C463" s="13">
        <v>641001</v>
      </c>
      <c r="D463" s="30">
        <v>58.03</v>
      </c>
      <c r="E463" s="13" t="s">
        <v>69</v>
      </c>
      <c r="F463" s="31">
        <v>8.39</v>
      </c>
    </row>
    <row r="464" spans="1:6" x14ac:dyDescent="0.3">
      <c r="A464" s="32">
        <v>44774</v>
      </c>
      <c r="B464" s="32" t="str">
        <f>_xlfn.XLOOKUP(A464,Dim_Date!A:A,Dim_Date!C:C,,0,1)</f>
        <v>After 5G</v>
      </c>
      <c r="C464" s="14">
        <v>160017</v>
      </c>
      <c r="D464" s="33">
        <v>42.24</v>
      </c>
      <c r="E464" s="14" t="s">
        <v>69</v>
      </c>
      <c r="F464" s="34">
        <v>10.64</v>
      </c>
    </row>
    <row r="465" spans="1:6" x14ac:dyDescent="0.3">
      <c r="A465" s="29">
        <v>44774</v>
      </c>
      <c r="B465" s="32" t="str">
        <f>_xlfn.XLOOKUP(A465,Dim_Date!A:A,Dim_Date!C:C,,0,1)</f>
        <v>After 5G</v>
      </c>
      <c r="C465" s="13">
        <v>122001</v>
      </c>
      <c r="D465" s="30">
        <v>32.85</v>
      </c>
      <c r="E465" s="13" t="s">
        <v>69</v>
      </c>
      <c r="F465" s="31">
        <v>8.19</v>
      </c>
    </row>
    <row r="466" spans="1:6" x14ac:dyDescent="0.3">
      <c r="A466" s="32">
        <v>44774</v>
      </c>
      <c r="B466" s="32" t="str">
        <f>_xlfn.XLOOKUP(A466,Dim_Date!A:A,Dim_Date!C:C,,0,1)</f>
        <v>After 5G</v>
      </c>
      <c r="C466" s="14">
        <v>492001</v>
      </c>
      <c r="D466" s="33">
        <v>20.48</v>
      </c>
      <c r="E466" s="14" t="s">
        <v>69</v>
      </c>
      <c r="F466" s="34">
        <v>9.6</v>
      </c>
    </row>
    <row r="467" spans="1:6" x14ac:dyDescent="0.3">
      <c r="A467" s="29">
        <v>44805</v>
      </c>
      <c r="B467" s="32" t="str">
        <f>_xlfn.XLOOKUP(A467,Dim_Date!A:A,Dim_Date!C:C,,0,1)</f>
        <v>After 5G</v>
      </c>
      <c r="C467" s="13">
        <v>400001</v>
      </c>
      <c r="D467" s="30">
        <v>349.97</v>
      </c>
      <c r="E467" s="13" t="s">
        <v>69</v>
      </c>
      <c r="F467" s="31">
        <v>12.42</v>
      </c>
    </row>
    <row r="468" spans="1:6" x14ac:dyDescent="0.3">
      <c r="A468" s="32">
        <v>44805</v>
      </c>
      <c r="B468" s="32" t="str">
        <f>_xlfn.XLOOKUP(A468,Dim_Date!A:A,Dim_Date!C:C,,0,1)</f>
        <v>After 5G</v>
      </c>
      <c r="C468" s="14">
        <v>110001</v>
      </c>
      <c r="D468" s="33">
        <v>288.17</v>
      </c>
      <c r="E468" s="14" t="s">
        <v>69</v>
      </c>
      <c r="F468" s="34">
        <v>9.65</v>
      </c>
    </row>
    <row r="469" spans="1:6" x14ac:dyDescent="0.3">
      <c r="A469" s="29">
        <v>44805</v>
      </c>
      <c r="B469" s="32" t="str">
        <f>_xlfn.XLOOKUP(A469,Dim_Date!A:A,Dim_Date!C:C,,0,1)</f>
        <v>After 5G</v>
      </c>
      <c r="C469" s="13">
        <v>700001</v>
      </c>
      <c r="D469" s="30">
        <v>268.02</v>
      </c>
      <c r="E469" s="13" t="s">
        <v>69</v>
      </c>
      <c r="F469" s="31">
        <v>9.35</v>
      </c>
    </row>
    <row r="470" spans="1:6" x14ac:dyDescent="0.3">
      <c r="A470" s="32">
        <v>44805</v>
      </c>
      <c r="B470" s="32" t="str">
        <f>_xlfn.XLOOKUP(A470,Dim_Date!A:A,Dim_Date!C:C,,0,1)</f>
        <v>After 5G</v>
      </c>
      <c r="C470" s="14">
        <v>560001</v>
      </c>
      <c r="D470" s="33">
        <v>240.03</v>
      </c>
      <c r="E470" s="14" t="s">
        <v>69</v>
      </c>
      <c r="F470" s="34">
        <v>11.68</v>
      </c>
    </row>
    <row r="471" spans="1:6" x14ac:dyDescent="0.3">
      <c r="A471" s="29">
        <v>44805</v>
      </c>
      <c r="B471" s="32" t="str">
        <f>_xlfn.XLOOKUP(A471,Dim_Date!A:A,Dim_Date!C:C,,0,1)</f>
        <v>After 5G</v>
      </c>
      <c r="C471" s="13">
        <v>600001</v>
      </c>
      <c r="D471" s="30">
        <v>198.83</v>
      </c>
      <c r="E471" s="13" t="s">
        <v>69</v>
      </c>
      <c r="F471" s="31">
        <v>9.6999999999999993</v>
      </c>
    </row>
    <row r="472" spans="1:6" x14ac:dyDescent="0.3">
      <c r="A472" s="32">
        <v>44805</v>
      </c>
      <c r="B472" s="32" t="str">
        <f>_xlfn.XLOOKUP(A472,Dim_Date!A:A,Dim_Date!C:C,,0,1)</f>
        <v>After 5G</v>
      </c>
      <c r="C472" s="14">
        <v>500001</v>
      </c>
      <c r="D472" s="33">
        <v>179.13</v>
      </c>
      <c r="E472" s="14" t="s">
        <v>69</v>
      </c>
      <c r="F472" s="34">
        <v>9.24</v>
      </c>
    </row>
    <row r="473" spans="1:6" x14ac:dyDescent="0.3">
      <c r="A473" s="29">
        <v>44805</v>
      </c>
      <c r="B473" s="32" t="str">
        <f>_xlfn.XLOOKUP(A473,Dim_Date!A:A,Dim_Date!C:C,,0,1)</f>
        <v>After 5G</v>
      </c>
      <c r="C473" s="13">
        <v>411001</v>
      </c>
      <c r="D473" s="30">
        <v>172.86</v>
      </c>
      <c r="E473" s="13" t="s">
        <v>69</v>
      </c>
      <c r="F473" s="31">
        <v>8.27</v>
      </c>
    </row>
    <row r="474" spans="1:6" x14ac:dyDescent="0.3">
      <c r="A474" s="32">
        <v>44805</v>
      </c>
      <c r="B474" s="32" t="str">
        <f>_xlfn.XLOOKUP(A474,Dim_Date!A:A,Dim_Date!C:C,,0,1)</f>
        <v>After 5G</v>
      </c>
      <c r="C474" s="14">
        <v>380001</v>
      </c>
      <c r="D474" s="33">
        <v>131.21</v>
      </c>
      <c r="E474" s="14" t="s">
        <v>69</v>
      </c>
      <c r="F474" s="34">
        <v>11.11</v>
      </c>
    </row>
    <row r="475" spans="1:6" x14ac:dyDescent="0.3">
      <c r="A475" s="29">
        <v>44805</v>
      </c>
      <c r="B475" s="32" t="str">
        <f>_xlfn.XLOOKUP(A475,Dim_Date!A:A,Dim_Date!C:C,,0,1)</f>
        <v>After 5G</v>
      </c>
      <c r="C475" s="13">
        <v>302001</v>
      </c>
      <c r="D475" s="30">
        <v>97.4</v>
      </c>
      <c r="E475" s="13" t="s">
        <v>69</v>
      </c>
      <c r="F475" s="31">
        <v>12.7</v>
      </c>
    </row>
    <row r="476" spans="1:6" x14ac:dyDescent="0.3">
      <c r="A476" s="32">
        <v>44805</v>
      </c>
      <c r="B476" s="32" t="str">
        <f>_xlfn.XLOOKUP(A476,Dim_Date!A:A,Dim_Date!C:C,,0,1)</f>
        <v>After 5G</v>
      </c>
      <c r="C476" s="14">
        <v>226001</v>
      </c>
      <c r="D476" s="33">
        <v>83.74</v>
      </c>
      <c r="E476" s="14" t="s">
        <v>69</v>
      </c>
      <c r="F476" s="34">
        <v>11.49</v>
      </c>
    </row>
    <row r="477" spans="1:6" x14ac:dyDescent="0.3">
      <c r="A477" s="29">
        <v>44805</v>
      </c>
      <c r="B477" s="32" t="str">
        <f>_xlfn.XLOOKUP(A477,Dim_Date!A:A,Dim_Date!C:C,,0,1)</f>
        <v>After 5G</v>
      </c>
      <c r="C477" s="13">
        <v>800008</v>
      </c>
      <c r="D477" s="30">
        <v>68.739999999999995</v>
      </c>
      <c r="E477" s="13" t="s">
        <v>69</v>
      </c>
      <c r="F477" s="31">
        <v>11.74</v>
      </c>
    </row>
    <row r="478" spans="1:6" x14ac:dyDescent="0.3">
      <c r="A478" s="32">
        <v>44805</v>
      </c>
      <c r="B478" s="32" t="str">
        <f>_xlfn.XLOOKUP(A478,Dim_Date!A:A,Dim_Date!C:C,,0,1)</f>
        <v>After 5G</v>
      </c>
      <c r="C478" s="14">
        <v>641001</v>
      </c>
      <c r="D478" s="33">
        <v>60.9</v>
      </c>
      <c r="E478" s="14" t="s">
        <v>69</v>
      </c>
      <c r="F478" s="34">
        <v>11.53</v>
      </c>
    </row>
    <row r="479" spans="1:6" x14ac:dyDescent="0.3">
      <c r="A479" s="29">
        <v>44805</v>
      </c>
      <c r="B479" s="32" t="str">
        <f>_xlfn.XLOOKUP(A479,Dim_Date!A:A,Dim_Date!C:C,,0,1)</f>
        <v>After 5G</v>
      </c>
      <c r="C479" s="13">
        <v>160017</v>
      </c>
      <c r="D479" s="30">
        <v>44.33</v>
      </c>
      <c r="E479" s="13" t="s">
        <v>69</v>
      </c>
      <c r="F479" s="31">
        <v>10.09</v>
      </c>
    </row>
    <row r="480" spans="1:6" x14ac:dyDescent="0.3">
      <c r="A480" s="32">
        <v>44805</v>
      </c>
      <c r="B480" s="32" t="str">
        <f>_xlfn.XLOOKUP(A480,Dim_Date!A:A,Dim_Date!C:C,,0,1)</f>
        <v>After 5G</v>
      </c>
      <c r="C480" s="14">
        <v>122001</v>
      </c>
      <c r="D480" s="33">
        <v>34.479999999999997</v>
      </c>
      <c r="E480" s="14" t="s">
        <v>69</v>
      </c>
      <c r="F480" s="34">
        <v>10.73</v>
      </c>
    </row>
    <row r="481" spans="1:6" x14ac:dyDescent="0.3">
      <c r="A481" s="29">
        <v>44805</v>
      </c>
      <c r="B481" s="32" t="str">
        <f>_xlfn.XLOOKUP(A481,Dim_Date!A:A,Dim_Date!C:C,,0,1)</f>
        <v>After 5G</v>
      </c>
      <c r="C481" s="13">
        <v>492001</v>
      </c>
      <c r="D481" s="30">
        <v>45433</v>
      </c>
      <c r="E481" s="13" t="s">
        <v>69</v>
      </c>
      <c r="F481" s="31">
        <v>12.52</v>
      </c>
    </row>
    <row r="482" spans="1:6" x14ac:dyDescent="0.3">
      <c r="A482" s="32">
        <v>44562</v>
      </c>
      <c r="B482" s="32" t="str">
        <f>_xlfn.XLOOKUP(A482,Dim_Date!A:A,Dim_Date!C:C,,0,1)</f>
        <v>Before 5G</v>
      </c>
      <c r="C482" s="14">
        <v>400001</v>
      </c>
      <c r="D482" s="33">
        <v>286.29000000000002</v>
      </c>
      <c r="E482" s="14" t="s">
        <v>70</v>
      </c>
      <c r="F482" s="34">
        <v>7.52</v>
      </c>
    </row>
    <row r="483" spans="1:6" x14ac:dyDescent="0.3">
      <c r="A483" s="29">
        <v>44562</v>
      </c>
      <c r="B483" s="32" t="str">
        <f>_xlfn.XLOOKUP(A483,Dim_Date!A:A,Dim_Date!C:C,,0,1)</f>
        <v>Before 5G</v>
      </c>
      <c r="C483" s="13">
        <v>110001</v>
      </c>
      <c r="D483" s="30">
        <v>241.59</v>
      </c>
      <c r="E483" s="13" t="s">
        <v>70</v>
      </c>
      <c r="F483" s="31">
        <v>6.57</v>
      </c>
    </row>
    <row r="484" spans="1:6" x14ac:dyDescent="0.3">
      <c r="A484" s="32">
        <v>44562</v>
      </c>
      <c r="B484" s="32" t="str">
        <f>_xlfn.XLOOKUP(A484,Dim_Date!A:A,Dim_Date!C:C,,0,1)</f>
        <v>Before 5G</v>
      </c>
      <c r="C484" s="14">
        <v>700001</v>
      </c>
      <c r="D484" s="33">
        <v>222.19</v>
      </c>
      <c r="E484" s="14" t="s">
        <v>70</v>
      </c>
      <c r="F484" s="34">
        <v>7.93</v>
      </c>
    </row>
    <row r="485" spans="1:6" x14ac:dyDescent="0.3">
      <c r="A485" s="29">
        <v>44562</v>
      </c>
      <c r="B485" s="32" t="str">
        <f>_xlfn.XLOOKUP(A485,Dim_Date!A:A,Dim_Date!C:C,,0,1)</f>
        <v>Before 5G</v>
      </c>
      <c r="C485" s="13">
        <v>560001</v>
      </c>
      <c r="D485" s="30">
        <v>195.41</v>
      </c>
      <c r="E485" s="13" t="s">
        <v>70</v>
      </c>
      <c r="F485" s="31">
        <v>5.46</v>
      </c>
    </row>
    <row r="486" spans="1:6" x14ac:dyDescent="0.3">
      <c r="A486" s="32">
        <v>44562</v>
      </c>
      <c r="B486" s="32" t="str">
        <f>_xlfn.XLOOKUP(A486,Dim_Date!A:A,Dim_Date!C:C,,0,1)</f>
        <v>Before 5G</v>
      </c>
      <c r="C486" s="14">
        <v>600001</v>
      </c>
      <c r="D486" s="33">
        <v>166.78</v>
      </c>
      <c r="E486" s="14" t="s">
        <v>70</v>
      </c>
      <c r="F486" s="34">
        <v>7.03</v>
      </c>
    </row>
    <row r="487" spans="1:6" x14ac:dyDescent="0.3">
      <c r="A487" s="29">
        <v>44562</v>
      </c>
      <c r="B487" s="32" t="str">
        <f>_xlfn.XLOOKUP(A487,Dim_Date!A:A,Dim_Date!C:C,,0,1)</f>
        <v>Before 5G</v>
      </c>
      <c r="C487" s="13">
        <v>500001</v>
      </c>
      <c r="D487" s="30">
        <v>148.68</v>
      </c>
      <c r="E487" s="13" t="s">
        <v>70</v>
      </c>
      <c r="F487" s="31">
        <v>7.35</v>
      </c>
    </row>
    <row r="488" spans="1:6" x14ac:dyDescent="0.3">
      <c r="A488" s="32">
        <v>44562</v>
      </c>
      <c r="B488" s="32" t="str">
        <f>_xlfn.XLOOKUP(A488,Dim_Date!A:A,Dim_Date!C:C,,0,1)</f>
        <v>Before 5G</v>
      </c>
      <c r="C488" s="14">
        <v>411001</v>
      </c>
      <c r="D488" s="33">
        <v>141.30000000000001</v>
      </c>
      <c r="E488" s="14" t="s">
        <v>70</v>
      </c>
      <c r="F488" s="34">
        <v>8.4499999999999993</v>
      </c>
    </row>
    <row r="489" spans="1:6" x14ac:dyDescent="0.3">
      <c r="A489" s="29">
        <v>44562</v>
      </c>
      <c r="B489" s="32" t="str">
        <f>_xlfn.XLOOKUP(A489,Dim_Date!A:A,Dim_Date!C:C,,0,1)</f>
        <v>Before 5G</v>
      </c>
      <c r="C489" s="13">
        <v>380001</v>
      </c>
      <c r="D489" s="30">
        <v>110.08</v>
      </c>
      <c r="E489" s="13" t="s">
        <v>70</v>
      </c>
      <c r="F489" s="31">
        <v>6.54</v>
      </c>
    </row>
    <row r="490" spans="1:6" x14ac:dyDescent="0.3">
      <c r="A490" s="32">
        <v>44562</v>
      </c>
      <c r="B490" s="32" t="str">
        <f>_xlfn.XLOOKUP(A490,Dim_Date!A:A,Dim_Date!C:C,,0,1)</f>
        <v>Before 5G</v>
      </c>
      <c r="C490" s="14">
        <v>302001</v>
      </c>
      <c r="D490" s="33">
        <v>79.05</v>
      </c>
      <c r="E490" s="14" t="s">
        <v>70</v>
      </c>
      <c r="F490" s="34">
        <v>6.32</v>
      </c>
    </row>
    <row r="491" spans="1:6" x14ac:dyDescent="0.3">
      <c r="A491" s="29">
        <v>44562</v>
      </c>
      <c r="B491" s="32" t="str">
        <f>_xlfn.XLOOKUP(A491,Dim_Date!A:A,Dim_Date!C:C,,0,1)</f>
        <v>Before 5G</v>
      </c>
      <c r="C491" s="13">
        <v>226001</v>
      </c>
      <c r="D491" s="30">
        <v>67.599999999999994</v>
      </c>
      <c r="E491" s="13" t="s">
        <v>70</v>
      </c>
      <c r="F491" s="31">
        <v>5.35</v>
      </c>
    </row>
    <row r="492" spans="1:6" x14ac:dyDescent="0.3">
      <c r="A492" s="32">
        <v>44562</v>
      </c>
      <c r="B492" s="32" t="str">
        <f>_xlfn.XLOOKUP(A492,Dim_Date!A:A,Dim_Date!C:C,,0,1)</f>
        <v>Before 5G</v>
      </c>
      <c r="C492" s="14">
        <v>800008</v>
      </c>
      <c r="D492" s="33">
        <v>55.78</v>
      </c>
      <c r="E492" s="14" t="s">
        <v>70</v>
      </c>
      <c r="F492" s="34">
        <v>7.36</v>
      </c>
    </row>
    <row r="493" spans="1:6" x14ac:dyDescent="0.3">
      <c r="A493" s="29">
        <v>44562</v>
      </c>
      <c r="B493" s="32" t="str">
        <f>_xlfn.XLOOKUP(A493,Dim_Date!A:A,Dim_Date!C:C,,0,1)</f>
        <v>Before 5G</v>
      </c>
      <c r="C493" s="13">
        <v>641001</v>
      </c>
      <c r="D493" s="30">
        <v>50.24</v>
      </c>
      <c r="E493" s="13" t="s">
        <v>70</v>
      </c>
      <c r="F493" s="31">
        <v>9.02</v>
      </c>
    </row>
    <row r="494" spans="1:6" x14ac:dyDescent="0.3">
      <c r="A494" s="32">
        <v>44562</v>
      </c>
      <c r="B494" s="32" t="str">
        <f>_xlfn.XLOOKUP(A494,Dim_Date!A:A,Dim_Date!C:C,,0,1)</f>
        <v>Before 5G</v>
      </c>
      <c r="C494" s="14">
        <v>160017</v>
      </c>
      <c r="D494" s="33">
        <v>36.57</v>
      </c>
      <c r="E494" s="14" t="s">
        <v>70</v>
      </c>
      <c r="F494" s="34">
        <v>8.81</v>
      </c>
    </row>
    <row r="495" spans="1:6" x14ac:dyDescent="0.3">
      <c r="A495" s="29">
        <v>44562</v>
      </c>
      <c r="B495" s="32" t="str">
        <f>_xlfn.XLOOKUP(A495,Dim_Date!A:A,Dim_Date!C:C,,0,1)</f>
        <v>Before 5G</v>
      </c>
      <c r="C495" s="13">
        <v>122001</v>
      </c>
      <c r="D495" s="30">
        <v>27.89</v>
      </c>
      <c r="E495" s="13" t="s">
        <v>70</v>
      </c>
      <c r="F495" s="31">
        <v>7.97</v>
      </c>
    </row>
    <row r="496" spans="1:6" x14ac:dyDescent="0.3">
      <c r="A496" s="32">
        <v>44562</v>
      </c>
      <c r="B496" s="32" t="str">
        <f>_xlfn.XLOOKUP(A496,Dim_Date!A:A,Dim_Date!C:C,,0,1)</f>
        <v>Before 5G</v>
      </c>
      <c r="C496" s="14">
        <v>492001</v>
      </c>
      <c r="D496" s="33">
        <v>17.55</v>
      </c>
      <c r="E496" s="14" t="s">
        <v>70</v>
      </c>
      <c r="F496" s="34">
        <v>6.58</v>
      </c>
    </row>
    <row r="497" spans="1:6" x14ac:dyDescent="0.3">
      <c r="A497" s="29">
        <v>44593</v>
      </c>
      <c r="B497" s="32" t="str">
        <f>_xlfn.XLOOKUP(A497,Dim_Date!A:A,Dim_Date!C:C,,0,1)</f>
        <v>Before 5G</v>
      </c>
      <c r="C497" s="13">
        <v>400001</v>
      </c>
      <c r="D497" s="30">
        <v>328.6</v>
      </c>
      <c r="E497" s="13" t="s">
        <v>70</v>
      </c>
      <c r="F497" s="31">
        <v>5.66</v>
      </c>
    </row>
    <row r="498" spans="1:6" x14ac:dyDescent="0.3">
      <c r="A498" s="32">
        <v>44593</v>
      </c>
      <c r="B498" s="32" t="str">
        <f>_xlfn.XLOOKUP(A498,Dim_Date!A:A,Dim_Date!C:C,,0,1)</f>
        <v>Before 5G</v>
      </c>
      <c r="C498" s="14">
        <v>110001</v>
      </c>
      <c r="D498" s="33">
        <v>277.3</v>
      </c>
      <c r="E498" s="14" t="s">
        <v>70</v>
      </c>
      <c r="F498" s="34">
        <v>7.19</v>
      </c>
    </row>
    <row r="499" spans="1:6" x14ac:dyDescent="0.3">
      <c r="A499" s="29">
        <v>44593</v>
      </c>
      <c r="B499" s="32" t="str">
        <f>_xlfn.XLOOKUP(A499,Dim_Date!A:A,Dim_Date!C:C,,0,1)</f>
        <v>Before 5G</v>
      </c>
      <c r="C499" s="13">
        <v>700001</v>
      </c>
      <c r="D499" s="30">
        <v>255.04</v>
      </c>
      <c r="E499" s="13" t="s">
        <v>70</v>
      </c>
      <c r="F499" s="31">
        <v>7.72</v>
      </c>
    </row>
    <row r="500" spans="1:6" x14ac:dyDescent="0.3">
      <c r="A500" s="32">
        <v>44593</v>
      </c>
      <c r="B500" s="32" t="str">
        <f>_xlfn.XLOOKUP(A500,Dim_Date!A:A,Dim_Date!C:C,,0,1)</f>
        <v>Before 5G</v>
      </c>
      <c r="C500" s="14">
        <v>560001</v>
      </c>
      <c r="D500" s="33">
        <v>224.3</v>
      </c>
      <c r="E500" s="14" t="s">
        <v>70</v>
      </c>
      <c r="F500" s="34">
        <v>7.4</v>
      </c>
    </row>
    <row r="501" spans="1:6" x14ac:dyDescent="0.3">
      <c r="A501" s="29">
        <v>44593</v>
      </c>
      <c r="B501" s="32" t="str">
        <f>_xlfn.XLOOKUP(A501,Dim_Date!A:A,Dim_Date!C:C,,0,1)</f>
        <v>Before 5G</v>
      </c>
      <c r="C501" s="13">
        <v>600001</v>
      </c>
      <c r="D501" s="30">
        <v>191.44</v>
      </c>
      <c r="E501" s="13" t="s">
        <v>70</v>
      </c>
      <c r="F501" s="31">
        <v>7.97</v>
      </c>
    </row>
    <row r="502" spans="1:6" x14ac:dyDescent="0.3">
      <c r="A502" s="32">
        <v>44593</v>
      </c>
      <c r="B502" s="32" t="str">
        <f>_xlfn.XLOOKUP(A502,Dim_Date!A:A,Dim_Date!C:C,,0,1)</f>
        <v>Before 5G</v>
      </c>
      <c r="C502" s="14">
        <v>500001</v>
      </c>
      <c r="D502" s="33">
        <v>170.66</v>
      </c>
      <c r="E502" s="14" t="s">
        <v>70</v>
      </c>
      <c r="F502" s="34">
        <v>6.16</v>
      </c>
    </row>
    <row r="503" spans="1:6" x14ac:dyDescent="0.3">
      <c r="A503" s="29">
        <v>44593</v>
      </c>
      <c r="B503" s="32" t="str">
        <f>_xlfn.XLOOKUP(A503,Dim_Date!A:A,Dim_Date!C:C,,0,1)</f>
        <v>Before 5G</v>
      </c>
      <c r="C503" s="13">
        <v>411001</v>
      </c>
      <c r="D503" s="30">
        <v>162.18</v>
      </c>
      <c r="E503" s="13" t="s">
        <v>70</v>
      </c>
      <c r="F503" s="31">
        <v>7.47</v>
      </c>
    </row>
    <row r="504" spans="1:6" x14ac:dyDescent="0.3">
      <c r="A504" s="32">
        <v>44593</v>
      </c>
      <c r="B504" s="32" t="str">
        <f>_xlfn.XLOOKUP(A504,Dim_Date!A:A,Dim_Date!C:C,,0,1)</f>
        <v>Before 5G</v>
      </c>
      <c r="C504" s="14">
        <v>380001</v>
      </c>
      <c r="D504" s="33">
        <v>126.35</v>
      </c>
      <c r="E504" s="14" t="s">
        <v>70</v>
      </c>
      <c r="F504" s="34">
        <v>8.0399999999999991</v>
      </c>
    </row>
    <row r="505" spans="1:6" x14ac:dyDescent="0.3">
      <c r="A505" s="29">
        <v>44593</v>
      </c>
      <c r="B505" s="32" t="str">
        <f>_xlfn.XLOOKUP(A505,Dim_Date!A:A,Dim_Date!C:C,,0,1)</f>
        <v>Before 5G</v>
      </c>
      <c r="C505" s="13">
        <v>302001</v>
      </c>
      <c r="D505" s="30">
        <v>90.74</v>
      </c>
      <c r="E505" s="13" t="s">
        <v>70</v>
      </c>
      <c r="F505" s="31">
        <v>6.13</v>
      </c>
    </row>
    <row r="506" spans="1:6" x14ac:dyDescent="0.3">
      <c r="A506" s="32">
        <v>44593</v>
      </c>
      <c r="B506" s="32" t="str">
        <f>_xlfn.XLOOKUP(A506,Dim_Date!A:A,Dim_Date!C:C,,0,1)</f>
        <v>Before 5G</v>
      </c>
      <c r="C506" s="14">
        <v>226001</v>
      </c>
      <c r="D506" s="33">
        <v>77.59</v>
      </c>
      <c r="E506" s="14" t="s">
        <v>70</v>
      </c>
      <c r="F506" s="34">
        <v>5.55</v>
      </c>
    </row>
    <row r="507" spans="1:6" x14ac:dyDescent="0.3">
      <c r="A507" s="29">
        <v>44593</v>
      </c>
      <c r="B507" s="32" t="str">
        <f>_xlfn.XLOOKUP(A507,Dim_Date!A:A,Dim_Date!C:C,,0,1)</f>
        <v>Before 5G</v>
      </c>
      <c r="C507" s="13">
        <v>800008</v>
      </c>
      <c r="D507" s="30">
        <v>64.02</v>
      </c>
      <c r="E507" s="13" t="s">
        <v>70</v>
      </c>
      <c r="F507" s="31">
        <v>7.63</v>
      </c>
    </row>
    <row r="508" spans="1:6" x14ac:dyDescent="0.3">
      <c r="A508" s="32">
        <v>44593</v>
      </c>
      <c r="B508" s="32" t="str">
        <f>_xlfn.XLOOKUP(A508,Dim_Date!A:A,Dim_Date!C:C,,0,1)</f>
        <v>Before 5G</v>
      </c>
      <c r="C508" s="14">
        <v>641001</v>
      </c>
      <c r="D508" s="33">
        <v>57.66</v>
      </c>
      <c r="E508" s="14" t="s">
        <v>70</v>
      </c>
      <c r="F508" s="34">
        <v>7.4</v>
      </c>
    </row>
    <row r="509" spans="1:6" x14ac:dyDescent="0.3">
      <c r="A509" s="29">
        <v>44593</v>
      </c>
      <c r="B509" s="32" t="str">
        <f>_xlfn.XLOOKUP(A509,Dim_Date!A:A,Dim_Date!C:C,,0,1)</f>
        <v>Before 5G</v>
      </c>
      <c r="C509" s="13">
        <v>160017</v>
      </c>
      <c r="D509" s="30">
        <v>41.98</v>
      </c>
      <c r="E509" s="13" t="s">
        <v>70</v>
      </c>
      <c r="F509" s="31">
        <v>8.8800000000000008</v>
      </c>
    </row>
    <row r="510" spans="1:6" x14ac:dyDescent="0.3">
      <c r="A510" s="32">
        <v>44593</v>
      </c>
      <c r="B510" s="32" t="str">
        <f>_xlfn.XLOOKUP(A510,Dim_Date!A:A,Dim_Date!C:C,,0,1)</f>
        <v>Before 5G</v>
      </c>
      <c r="C510" s="14">
        <v>122001</v>
      </c>
      <c r="D510" s="33">
        <v>32.01</v>
      </c>
      <c r="E510" s="14" t="s">
        <v>70</v>
      </c>
      <c r="F510" s="34">
        <v>8.4499999999999993</v>
      </c>
    </row>
    <row r="511" spans="1:6" x14ac:dyDescent="0.3">
      <c r="A511" s="29">
        <v>44593</v>
      </c>
      <c r="B511" s="32" t="str">
        <f>_xlfn.XLOOKUP(A511,Dim_Date!A:A,Dim_Date!C:C,,0,1)</f>
        <v>Before 5G</v>
      </c>
      <c r="C511" s="13">
        <v>492001</v>
      </c>
      <c r="D511" s="30">
        <v>20.14</v>
      </c>
      <c r="E511" s="13" t="s">
        <v>70</v>
      </c>
      <c r="F511" s="31">
        <v>6.51</v>
      </c>
    </row>
    <row r="512" spans="1:6" x14ac:dyDescent="0.3">
      <c r="A512" s="32">
        <v>44621</v>
      </c>
      <c r="B512" s="32" t="str">
        <f>_xlfn.XLOOKUP(A512,Dim_Date!A:A,Dim_Date!C:C,,0,1)</f>
        <v>Before 5G</v>
      </c>
      <c r="C512" s="14">
        <v>400001</v>
      </c>
      <c r="D512" s="33">
        <v>305.81</v>
      </c>
      <c r="E512" s="14" t="s">
        <v>70</v>
      </c>
      <c r="F512" s="34">
        <v>7.24</v>
      </c>
    </row>
    <row r="513" spans="1:6" x14ac:dyDescent="0.3">
      <c r="A513" s="29">
        <v>44621</v>
      </c>
      <c r="B513" s="32" t="str">
        <f>_xlfn.XLOOKUP(A513,Dim_Date!A:A,Dim_Date!C:C,,0,1)</f>
        <v>Before 5G</v>
      </c>
      <c r="C513" s="13">
        <v>110001</v>
      </c>
      <c r="D513" s="30">
        <v>258.07</v>
      </c>
      <c r="E513" s="13" t="s">
        <v>70</v>
      </c>
      <c r="F513" s="31">
        <v>8.17</v>
      </c>
    </row>
    <row r="514" spans="1:6" x14ac:dyDescent="0.3">
      <c r="A514" s="32">
        <v>44621</v>
      </c>
      <c r="B514" s="32" t="str">
        <f>_xlfn.XLOOKUP(A514,Dim_Date!A:A,Dim_Date!C:C,,0,1)</f>
        <v>Before 5G</v>
      </c>
      <c r="C514" s="14">
        <v>700001</v>
      </c>
      <c r="D514" s="33">
        <v>237.35</v>
      </c>
      <c r="E514" s="14" t="s">
        <v>70</v>
      </c>
      <c r="F514" s="34">
        <v>7.15</v>
      </c>
    </row>
    <row r="515" spans="1:6" x14ac:dyDescent="0.3">
      <c r="A515" s="29">
        <v>44621</v>
      </c>
      <c r="B515" s="32" t="str">
        <f>_xlfn.XLOOKUP(A515,Dim_Date!A:A,Dim_Date!C:C,,0,1)</f>
        <v>Before 5G</v>
      </c>
      <c r="C515" s="13">
        <v>560001</v>
      </c>
      <c r="D515" s="30">
        <v>208.74</v>
      </c>
      <c r="E515" s="13" t="s">
        <v>70</v>
      </c>
      <c r="F515" s="31">
        <v>6.86</v>
      </c>
    </row>
    <row r="516" spans="1:6" x14ac:dyDescent="0.3">
      <c r="A516" s="32">
        <v>44621</v>
      </c>
      <c r="B516" s="32" t="str">
        <f>_xlfn.XLOOKUP(A516,Dim_Date!A:A,Dim_Date!C:C,,0,1)</f>
        <v>Before 5G</v>
      </c>
      <c r="C516" s="14">
        <v>600001</v>
      </c>
      <c r="D516" s="33">
        <v>178.16</v>
      </c>
      <c r="E516" s="14" t="s">
        <v>70</v>
      </c>
      <c r="F516" s="34">
        <v>6.13</v>
      </c>
    </row>
    <row r="517" spans="1:6" x14ac:dyDescent="0.3">
      <c r="A517" s="29">
        <v>44621</v>
      </c>
      <c r="B517" s="32" t="str">
        <f>_xlfn.XLOOKUP(A517,Dim_Date!A:A,Dim_Date!C:C,,0,1)</f>
        <v>Before 5G</v>
      </c>
      <c r="C517" s="13">
        <v>500001</v>
      </c>
      <c r="D517" s="30">
        <v>158.83000000000001</v>
      </c>
      <c r="E517" s="13" t="s">
        <v>70</v>
      </c>
      <c r="F517" s="31">
        <v>6.79</v>
      </c>
    </row>
    <row r="518" spans="1:6" x14ac:dyDescent="0.3">
      <c r="A518" s="32">
        <v>44621</v>
      </c>
      <c r="B518" s="32" t="str">
        <f>_xlfn.XLOOKUP(A518,Dim_Date!A:A,Dim_Date!C:C,,0,1)</f>
        <v>Before 5G</v>
      </c>
      <c r="C518" s="14">
        <v>411001</v>
      </c>
      <c r="D518" s="33">
        <v>150.93</v>
      </c>
      <c r="E518" s="14" t="s">
        <v>70</v>
      </c>
      <c r="F518" s="34">
        <v>7.37</v>
      </c>
    </row>
    <row r="519" spans="1:6" x14ac:dyDescent="0.3">
      <c r="A519" s="29">
        <v>44621</v>
      </c>
      <c r="B519" s="32" t="str">
        <f>_xlfn.XLOOKUP(A519,Dim_Date!A:A,Dim_Date!C:C,,0,1)</f>
        <v>Before 5G</v>
      </c>
      <c r="C519" s="13">
        <v>380001</v>
      </c>
      <c r="D519" s="30">
        <v>117.59</v>
      </c>
      <c r="E519" s="13" t="s">
        <v>70</v>
      </c>
      <c r="F519" s="31">
        <v>6.99</v>
      </c>
    </row>
    <row r="520" spans="1:6" x14ac:dyDescent="0.3">
      <c r="A520" s="32">
        <v>44621</v>
      </c>
      <c r="B520" s="32" t="str">
        <f>_xlfn.XLOOKUP(A520,Dim_Date!A:A,Dim_Date!C:C,,0,1)</f>
        <v>Before 5G</v>
      </c>
      <c r="C520" s="14">
        <v>302001</v>
      </c>
      <c r="D520" s="33">
        <v>84.44</v>
      </c>
      <c r="E520" s="14" t="s">
        <v>70</v>
      </c>
      <c r="F520" s="34">
        <v>5.46</v>
      </c>
    </row>
    <row r="521" spans="1:6" x14ac:dyDescent="0.3">
      <c r="A521" s="29">
        <v>44621</v>
      </c>
      <c r="B521" s="32" t="str">
        <f>_xlfn.XLOOKUP(A521,Dim_Date!A:A,Dim_Date!C:C,,0,1)</f>
        <v>Before 5G</v>
      </c>
      <c r="C521" s="13">
        <v>226001</v>
      </c>
      <c r="D521" s="30">
        <v>72.209999999999994</v>
      </c>
      <c r="E521" s="13" t="s">
        <v>70</v>
      </c>
      <c r="F521" s="31">
        <v>7.84</v>
      </c>
    </row>
    <row r="522" spans="1:6" x14ac:dyDescent="0.3">
      <c r="A522" s="32">
        <v>44621</v>
      </c>
      <c r="B522" s="32" t="str">
        <f>_xlfn.XLOOKUP(A522,Dim_Date!A:A,Dim_Date!C:C,,0,1)</f>
        <v>Before 5G</v>
      </c>
      <c r="C522" s="14">
        <v>800008</v>
      </c>
      <c r="D522" s="33">
        <v>59.58</v>
      </c>
      <c r="E522" s="14" t="s">
        <v>70</v>
      </c>
      <c r="F522" s="34">
        <v>6.33</v>
      </c>
    </row>
    <row r="523" spans="1:6" x14ac:dyDescent="0.3">
      <c r="A523" s="29">
        <v>44621</v>
      </c>
      <c r="B523" s="32" t="str">
        <f>_xlfn.XLOOKUP(A523,Dim_Date!A:A,Dim_Date!C:C,,0,1)</f>
        <v>Before 5G</v>
      </c>
      <c r="C523" s="13">
        <v>641001</v>
      </c>
      <c r="D523" s="30">
        <v>53.67</v>
      </c>
      <c r="E523" s="13" t="s">
        <v>70</v>
      </c>
      <c r="F523" s="31">
        <v>8.73</v>
      </c>
    </row>
    <row r="524" spans="1:6" x14ac:dyDescent="0.3">
      <c r="A524" s="32">
        <v>44621</v>
      </c>
      <c r="B524" s="32" t="str">
        <f>_xlfn.XLOOKUP(A524,Dim_Date!A:A,Dim_Date!C:C,,0,1)</f>
        <v>Before 5G</v>
      </c>
      <c r="C524" s="14">
        <v>160017</v>
      </c>
      <c r="D524" s="33">
        <v>39.07</v>
      </c>
      <c r="E524" s="14" t="s">
        <v>70</v>
      </c>
      <c r="F524" s="34">
        <v>9.15</v>
      </c>
    </row>
    <row r="525" spans="1:6" x14ac:dyDescent="0.3">
      <c r="A525" s="29">
        <v>44621</v>
      </c>
      <c r="B525" s="32" t="str">
        <f>_xlfn.XLOOKUP(A525,Dim_Date!A:A,Dim_Date!C:C,,0,1)</f>
        <v>Before 5G</v>
      </c>
      <c r="C525" s="13">
        <v>122001</v>
      </c>
      <c r="D525" s="30">
        <v>29.79</v>
      </c>
      <c r="E525" s="13" t="s">
        <v>70</v>
      </c>
      <c r="F525" s="31">
        <v>6.75</v>
      </c>
    </row>
    <row r="526" spans="1:6" x14ac:dyDescent="0.3">
      <c r="A526" s="32">
        <v>44621</v>
      </c>
      <c r="B526" s="32" t="str">
        <f>_xlfn.XLOOKUP(A526,Dim_Date!A:A,Dim_Date!C:C,,0,1)</f>
        <v>Before 5G</v>
      </c>
      <c r="C526" s="14">
        <v>492001</v>
      </c>
      <c r="D526" s="33">
        <v>18.739999999999998</v>
      </c>
      <c r="E526" s="14" t="s">
        <v>70</v>
      </c>
      <c r="F526" s="34">
        <v>7.7</v>
      </c>
    </row>
    <row r="527" spans="1:6" x14ac:dyDescent="0.3">
      <c r="A527" s="29">
        <v>44652</v>
      </c>
      <c r="B527" s="32" t="str">
        <f>_xlfn.XLOOKUP(A527,Dim_Date!A:A,Dim_Date!C:C,,0,1)</f>
        <v>Before 5G</v>
      </c>
      <c r="C527" s="13">
        <v>400001</v>
      </c>
      <c r="D527" s="30">
        <v>324.26</v>
      </c>
      <c r="E527" s="13" t="s">
        <v>70</v>
      </c>
      <c r="F527" s="31">
        <v>7.22</v>
      </c>
    </row>
    <row r="528" spans="1:6" x14ac:dyDescent="0.3">
      <c r="A528" s="32">
        <v>44652</v>
      </c>
      <c r="B528" s="32" t="str">
        <f>_xlfn.XLOOKUP(A528,Dim_Date!A:A,Dim_Date!C:C,,0,1)</f>
        <v>Before 5G</v>
      </c>
      <c r="C528" s="14">
        <v>110001</v>
      </c>
      <c r="D528" s="33">
        <v>273.63</v>
      </c>
      <c r="E528" s="14" t="s">
        <v>70</v>
      </c>
      <c r="F528" s="34">
        <v>5.86</v>
      </c>
    </row>
    <row r="529" spans="1:6" x14ac:dyDescent="0.3">
      <c r="A529" s="29">
        <v>44652</v>
      </c>
      <c r="B529" s="32" t="str">
        <f>_xlfn.XLOOKUP(A529,Dim_Date!A:A,Dim_Date!C:C,,0,1)</f>
        <v>Before 5G</v>
      </c>
      <c r="C529" s="13">
        <v>700001</v>
      </c>
      <c r="D529" s="30">
        <v>251.67</v>
      </c>
      <c r="E529" s="13" t="s">
        <v>70</v>
      </c>
      <c r="F529" s="31">
        <v>6.4</v>
      </c>
    </row>
    <row r="530" spans="1:6" x14ac:dyDescent="0.3">
      <c r="A530" s="32">
        <v>44652</v>
      </c>
      <c r="B530" s="32" t="str">
        <f>_xlfn.XLOOKUP(A530,Dim_Date!A:A,Dim_Date!C:C,,0,1)</f>
        <v>Before 5G</v>
      </c>
      <c r="C530" s="14">
        <v>560001</v>
      </c>
      <c r="D530" s="33">
        <v>221.33</v>
      </c>
      <c r="E530" s="14" t="s">
        <v>70</v>
      </c>
      <c r="F530" s="34">
        <v>7.79</v>
      </c>
    </row>
    <row r="531" spans="1:6" x14ac:dyDescent="0.3">
      <c r="A531" s="29">
        <v>44652</v>
      </c>
      <c r="B531" s="32" t="str">
        <f>_xlfn.XLOOKUP(A531,Dim_Date!A:A,Dim_Date!C:C,,0,1)</f>
        <v>Before 5G</v>
      </c>
      <c r="C531" s="13">
        <v>600001</v>
      </c>
      <c r="D531" s="30">
        <v>188.91</v>
      </c>
      <c r="E531" s="13" t="s">
        <v>70</v>
      </c>
      <c r="F531" s="31">
        <v>7.67</v>
      </c>
    </row>
    <row r="532" spans="1:6" x14ac:dyDescent="0.3">
      <c r="A532" s="32">
        <v>44652</v>
      </c>
      <c r="B532" s="32" t="str">
        <f>_xlfn.XLOOKUP(A532,Dim_Date!A:A,Dim_Date!C:C,,0,1)</f>
        <v>Before 5G</v>
      </c>
      <c r="C532" s="14">
        <v>500001</v>
      </c>
      <c r="D532" s="33">
        <v>168.41</v>
      </c>
      <c r="E532" s="14" t="s">
        <v>70</v>
      </c>
      <c r="F532" s="34">
        <v>8.82</v>
      </c>
    </row>
    <row r="533" spans="1:6" x14ac:dyDescent="0.3">
      <c r="A533" s="29">
        <v>44652</v>
      </c>
      <c r="B533" s="32" t="str">
        <f>_xlfn.XLOOKUP(A533,Dim_Date!A:A,Dim_Date!C:C,,0,1)</f>
        <v>Before 5G</v>
      </c>
      <c r="C533" s="13">
        <v>411001</v>
      </c>
      <c r="D533" s="30">
        <v>160.04</v>
      </c>
      <c r="E533" s="13" t="s">
        <v>70</v>
      </c>
      <c r="F533" s="31">
        <v>6.47</v>
      </c>
    </row>
    <row r="534" spans="1:6" x14ac:dyDescent="0.3">
      <c r="A534" s="32">
        <v>44652</v>
      </c>
      <c r="B534" s="32" t="str">
        <f>_xlfn.XLOOKUP(A534,Dim_Date!A:A,Dim_Date!C:C,,0,1)</f>
        <v>Before 5G</v>
      </c>
      <c r="C534" s="14">
        <v>380001</v>
      </c>
      <c r="D534" s="33">
        <v>124.68</v>
      </c>
      <c r="E534" s="14" t="s">
        <v>70</v>
      </c>
      <c r="F534" s="34">
        <v>6.64</v>
      </c>
    </row>
    <row r="535" spans="1:6" x14ac:dyDescent="0.3">
      <c r="A535" s="29">
        <v>44652</v>
      </c>
      <c r="B535" s="32" t="str">
        <f>_xlfn.XLOOKUP(A535,Dim_Date!A:A,Dim_Date!C:C,,0,1)</f>
        <v>Before 5G</v>
      </c>
      <c r="C535" s="13">
        <v>302001</v>
      </c>
      <c r="D535" s="30">
        <v>89.54</v>
      </c>
      <c r="E535" s="13" t="s">
        <v>70</v>
      </c>
      <c r="F535" s="31">
        <v>7.06</v>
      </c>
    </row>
    <row r="536" spans="1:6" x14ac:dyDescent="0.3">
      <c r="A536" s="32">
        <v>44652</v>
      </c>
      <c r="B536" s="32" t="str">
        <f>_xlfn.XLOOKUP(A536,Dim_Date!A:A,Dim_Date!C:C,,0,1)</f>
        <v>Before 5G</v>
      </c>
      <c r="C536" s="14">
        <v>226001</v>
      </c>
      <c r="D536" s="33">
        <v>76.569999999999993</v>
      </c>
      <c r="E536" s="14" t="s">
        <v>70</v>
      </c>
      <c r="F536" s="34">
        <v>6.33</v>
      </c>
    </row>
    <row r="537" spans="1:6" x14ac:dyDescent="0.3">
      <c r="A537" s="29">
        <v>44652</v>
      </c>
      <c r="B537" s="32" t="str">
        <f>_xlfn.XLOOKUP(A537,Dim_Date!A:A,Dim_Date!C:C,,0,1)</f>
        <v>Before 5G</v>
      </c>
      <c r="C537" s="13">
        <v>800008</v>
      </c>
      <c r="D537" s="30">
        <v>63.18</v>
      </c>
      <c r="E537" s="13" t="s">
        <v>70</v>
      </c>
      <c r="F537" s="31">
        <v>5.77</v>
      </c>
    </row>
    <row r="538" spans="1:6" x14ac:dyDescent="0.3">
      <c r="A538" s="32">
        <v>44652</v>
      </c>
      <c r="B538" s="32" t="str">
        <f>_xlfn.XLOOKUP(A538,Dim_Date!A:A,Dim_Date!C:C,,0,1)</f>
        <v>Before 5G</v>
      </c>
      <c r="C538" s="14">
        <v>641001</v>
      </c>
      <c r="D538" s="33">
        <v>56.9</v>
      </c>
      <c r="E538" s="14" t="s">
        <v>70</v>
      </c>
      <c r="F538" s="34">
        <v>7.11</v>
      </c>
    </row>
    <row r="539" spans="1:6" x14ac:dyDescent="0.3">
      <c r="A539" s="29">
        <v>44652</v>
      </c>
      <c r="B539" s="32" t="str">
        <f>_xlfn.XLOOKUP(A539,Dim_Date!A:A,Dim_Date!C:C,,0,1)</f>
        <v>Before 5G</v>
      </c>
      <c r="C539" s="13">
        <v>160017</v>
      </c>
      <c r="D539" s="30">
        <v>41.42</v>
      </c>
      <c r="E539" s="13" t="s">
        <v>70</v>
      </c>
      <c r="F539" s="31">
        <v>7.16</v>
      </c>
    </row>
    <row r="540" spans="1:6" x14ac:dyDescent="0.3">
      <c r="A540" s="32">
        <v>44652</v>
      </c>
      <c r="B540" s="32" t="str">
        <f>_xlfn.XLOOKUP(A540,Dim_Date!A:A,Dim_Date!C:C,,0,1)</f>
        <v>Before 5G</v>
      </c>
      <c r="C540" s="14">
        <v>122001</v>
      </c>
      <c r="D540" s="33">
        <v>31.59</v>
      </c>
      <c r="E540" s="14" t="s">
        <v>70</v>
      </c>
      <c r="F540" s="34">
        <v>7.16</v>
      </c>
    </row>
    <row r="541" spans="1:6" x14ac:dyDescent="0.3">
      <c r="A541" s="29">
        <v>44652</v>
      </c>
      <c r="B541" s="32" t="str">
        <f>_xlfn.XLOOKUP(A541,Dim_Date!A:A,Dim_Date!C:C,,0,1)</f>
        <v>Before 5G</v>
      </c>
      <c r="C541" s="13">
        <v>492001</v>
      </c>
      <c r="D541" s="30">
        <v>19.87</v>
      </c>
      <c r="E541" s="13" t="s">
        <v>70</v>
      </c>
      <c r="F541" s="31">
        <v>7.7</v>
      </c>
    </row>
    <row r="542" spans="1:6" x14ac:dyDescent="0.3">
      <c r="A542" s="32">
        <v>44713</v>
      </c>
      <c r="B542" s="32" t="str">
        <f>_xlfn.XLOOKUP(A542,Dim_Date!A:A,Dim_Date!C:C,,0,1)</f>
        <v>After 5G</v>
      </c>
      <c r="C542" s="14">
        <v>400001</v>
      </c>
      <c r="D542" s="33">
        <v>308</v>
      </c>
      <c r="E542" s="14" t="s">
        <v>70</v>
      </c>
      <c r="F542" s="34">
        <v>7.62</v>
      </c>
    </row>
    <row r="543" spans="1:6" x14ac:dyDescent="0.3">
      <c r="A543" s="29">
        <v>44713</v>
      </c>
      <c r="B543" s="32" t="str">
        <f>_xlfn.XLOOKUP(A543,Dim_Date!A:A,Dim_Date!C:C,,0,1)</f>
        <v>After 5G</v>
      </c>
      <c r="C543" s="13">
        <v>110001</v>
      </c>
      <c r="D543" s="30">
        <v>253.61</v>
      </c>
      <c r="E543" s="13" t="s">
        <v>70</v>
      </c>
      <c r="F543" s="31">
        <v>6.66</v>
      </c>
    </row>
    <row r="544" spans="1:6" x14ac:dyDescent="0.3">
      <c r="A544" s="32">
        <v>44713</v>
      </c>
      <c r="B544" s="32" t="str">
        <f>_xlfn.XLOOKUP(A544,Dim_Date!A:A,Dim_Date!C:C,,0,1)</f>
        <v>After 5G</v>
      </c>
      <c r="C544" s="14">
        <v>700001</v>
      </c>
      <c r="D544" s="33">
        <v>235.88</v>
      </c>
      <c r="E544" s="14" t="s">
        <v>70</v>
      </c>
      <c r="F544" s="34">
        <v>8.0299999999999994</v>
      </c>
    </row>
    <row r="545" spans="1:6" x14ac:dyDescent="0.3">
      <c r="A545" s="29">
        <v>44713</v>
      </c>
      <c r="B545" s="32" t="str">
        <f>_xlfn.XLOOKUP(A545,Dim_Date!A:A,Dim_Date!C:C,,0,1)</f>
        <v>After 5G</v>
      </c>
      <c r="C545" s="13">
        <v>560001</v>
      </c>
      <c r="D545" s="30">
        <v>211.24</v>
      </c>
      <c r="E545" s="13" t="s">
        <v>70</v>
      </c>
      <c r="F545" s="31">
        <v>5.54</v>
      </c>
    </row>
    <row r="546" spans="1:6" x14ac:dyDescent="0.3">
      <c r="A546" s="32">
        <v>44713</v>
      </c>
      <c r="B546" s="32" t="str">
        <f>_xlfn.XLOOKUP(A546,Dim_Date!A:A,Dim_Date!C:C,,0,1)</f>
        <v>After 5G</v>
      </c>
      <c r="C546" s="14">
        <v>600001</v>
      </c>
      <c r="D546" s="33">
        <v>174.99</v>
      </c>
      <c r="E546" s="14" t="s">
        <v>70</v>
      </c>
      <c r="F546" s="34">
        <v>7.12</v>
      </c>
    </row>
    <row r="547" spans="1:6" x14ac:dyDescent="0.3">
      <c r="A547" s="29">
        <v>44713</v>
      </c>
      <c r="B547" s="32" t="str">
        <f>_xlfn.XLOOKUP(A547,Dim_Date!A:A,Dim_Date!C:C,,0,1)</f>
        <v>After 5G</v>
      </c>
      <c r="C547" s="13">
        <v>500001</v>
      </c>
      <c r="D547" s="30">
        <v>157.63999999999999</v>
      </c>
      <c r="E547" s="13" t="s">
        <v>70</v>
      </c>
      <c r="F547" s="31">
        <v>7.46</v>
      </c>
    </row>
    <row r="548" spans="1:6" x14ac:dyDescent="0.3">
      <c r="A548" s="32">
        <v>44713</v>
      </c>
      <c r="B548" s="32" t="str">
        <f>_xlfn.XLOOKUP(A548,Dim_Date!A:A,Dim_Date!C:C,,0,1)</f>
        <v>After 5G</v>
      </c>
      <c r="C548" s="14">
        <v>411001</v>
      </c>
      <c r="D548" s="33">
        <v>152.13</v>
      </c>
      <c r="E548" s="14" t="s">
        <v>70</v>
      </c>
      <c r="F548" s="34">
        <v>8.5399999999999991</v>
      </c>
    </row>
    <row r="549" spans="1:6" x14ac:dyDescent="0.3">
      <c r="A549" s="29">
        <v>44713</v>
      </c>
      <c r="B549" s="32" t="str">
        <f>_xlfn.XLOOKUP(A549,Dim_Date!A:A,Dim_Date!C:C,,0,1)</f>
        <v>After 5G</v>
      </c>
      <c r="C549" s="13">
        <v>380001</v>
      </c>
      <c r="D549" s="30">
        <v>115.47</v>
      </c>
      <c r="E549" s="13" t="s">
        <v>70</v>
      </c>
      <c r="F549" s="31">
        <v>6.62</v>
      </c>
    </row>
    <row r="550" spans="1:6" x14ac:dyDescent="0.3">
      <c r="A550" s="32">
        <v>44713</v>
      </c>
      <c r="B550" s="32" t="str">
        <f>_xlfn.XLOOKUP(A550,Dim_Date!A:A,Dim_Date!C:C,,0,1)</f>
        <v>After 5G</v>
      </c>
      <c r="C550" s="14">
        <v>302001</v>
      </c>
      <c r="D550" s="33">
        <v>85.72</v>
      </c>
      <c r="E550" s="14" t="s">
        <v>70</v>
      </c>
      <c r="F550" s="34">
        <v>6.45</v>
      </c>
    </row>
    <row r="551" spans="1:6" x14ac:dyDescent="0.3">
      <c r="A551" s="29">
        <v>44713</v>
      </c>
      <c r="B551" s="32" t="str">
        <f>_xlfn.XLOOKUP(A551,Dim_Date!A:A,Dim_Date!C:C,,0,1)</f>
        <v>After 5G</v>
      </c>
      <c r="C551" s="13">
        <v>226001</v>
      </c>
      <c r="D551" s="30">
        <v>73.7</v>
      </c>
      <c r="E551" s="13" t="s">
        <v>70</v>
      </c>
      <c r="F551" s="31">
        <v>5.41</v>
      </c>
    </row>
    <row r="552" spans="1:6" x14ac:dyDescent="0.3">
      <c r="A552" s="32">
        <v>44713</v>
      </c>
      <c r="B552" s="32" t="str">
        <f>_xlfn.XLOOKUP(A552,Dim_Date!A:A,Dim_Date!C:C,,0,1)</f>
        <v>After 5G</v>
      </c>
      <c r="C552" s="14">
        <v>800008</v>
      </c>
      <c r="D552" s="33">
        <v>60.5</v>
      </c>
      <c r="E552" s="14" t="s">
        <v>70</v>
      </c>
      <c r="F552" s="34">
        <v>7.48</v>
      </c>
    </row>
    <row r="553" spans="1:6" x14ac:dyDescent="0.3">
      <c r="A553" s="29">
        <v>44713</v>
      </c>
      <c r="B553" s="32" t="str">
        <f>_xlfn.XLOOKUP(A553,Dim_Date!A:A,Dim_Date!C:C,,0,1)</f>
        <v>After 5G</v>
      </c>
      <c r="C553" s="13">
        <v>641001</v>
      </c>
      <c r="D553" s="30">
        <v>53.6</v>
      </c>
      <c r="E553" s="13" t="s">
        <v>70</v>
      </c>
      <c r="F553" s="31">
        <v>9.11</v>
      </c>
    </row>
    <row r="554" spans="1:6" x14ac:dyDescent="0.3">
      <c r="A554" s="32">
        <v>44713</v>
      </c>
      <c r="B554" s="32" t="str">
        <f>_xlfn.XLOOKUP(A554,Dim_Date!A:A,Dim_Date!C:C,,0,1)</f>
        <v>After 5G</v>
      </c>
      <c r="C554" s="14">
        <v>160017</v>
      </c>
      <c r="D554" s="33">
        <v>39.020000000000003</v>
      </c>
      <c r="E554" s="14" t="s">
        <v>70</v>
      </c>
      <c r="F554" s="34">
        <v>8.91</v>
      </c>
    </row>
    <row r="555" spans="1:6" x14ac:dyDescent="0.3">
      <c r="A555" s="29">
        <v>44713</v>
      </c>
      <c r="B555" s="32" t="str">
        <f>_xlfn.XLOOKUP(A555,Dim_Date!A:A,Dim_Date!C:C,,0,1)</f>
        <v>After 5G</v>
      </c>
      <c r="C555" s="13">
        <v>122001</v>
      </c>
      <c r="D555" s="30">
        <v>30.35</v>
      </c>
      <c r="E555" s="13" t="s">
        <v>70</v>
      </c>
      <c r="F555" s="31">
        <v>8.06</v>
      </c>
    </row>
    <row r="556" spans="1:6" x14ac:dyDescent="0.3">
      <c r="A556" s="32">
        <v>44713</v>
      </c>
      <c r="B556" s="32" t="str">
        <f>_xlfn.XLOOKUP(A556,Dim_Date!A:A,Dim_Date!C:C,,0,1)</f>
        <v>After 5G</v>
      </c>
      <c r="C556" s="14">
        <v>492001</v>
      </c>
      <c r="D556" s="33">
        <v>18.920000000000002</v>
      </c>
      <c r="E556" s="14" t="s">
        <v>70</v>
      </c>
      <c r="F556" s="34">
        <v>6.69</v>
      </c>
    </row>
    <row r="557" spans="1:6" x14ac:dyDescent="0.3">
      <c r="A557" s="29">
        <v>44743</v>
      </c>
      <c r="B557" s="32" t="str">
        <f>_xlfn.XLOOKUP(A557,Dim_Date!A:A,Dim_Date!C:C,,0,1)</f>
        <v>After 5G</v>
      </c>
      <c r="C557" s="13">
        <v>400001</v>
      </c>
      <c r="D557" s="30">
        <v>348.85</v>
      </c>
      <c r="E557" s="13" t="s">
        <v>70</v>
      </c>
      <c r="F557" s="31">
        <v>5.76</v>
      </c>
    </row>
    <row r="558" spans="1:6" x14ac:dyDescent="0.3">
      <c r="A558" s="32">
        <v>44743</v>
      </c>
      <c r="B558" s="32" t="str">
        <f>_xlfn.XLOOKUP(A558,Dim_Date!A:A,Dim_Date!C:C,,0,1)</f>
        <v>After 5G</v>
      </c>
      <c r="C558" s="14">
        <v>110001</v>
      </c>
      <c r="D558" s="33">
        <v>287.25</v>
      </c>
      <c r="E558" s="14" t="s">
        <v>70</v>
      </c>
      <c r="F558" s="34">
        <v>7.34</v>
      </c>
    </row>
    <row r="559" spans="1:6" x14ac:dyDescent="0.3">
      <c r="A559" s="29">
        <v>44743</v>
      </c>
      <c r="B559" s="32" t="str">
        <f>_xlfn.XLOOKUP(A559,Dim_Date!A:A,Dim_Date!C:C,,0,1)</f>
        <v>After 5G</v>
      </c>
      <c r="C559" s="13">
        <v>700001</v>
      </c>
      <c r="D559" s="30">
        <v>267.16000000000003</v>
      </c>
      <c r="E559" s="13" t="s">
        <v>70</v>
      </c>
      <c r="F559" s="31">
        <v>7.83</v>
      </c>
    </row>
    <row r="560" spans="1:6" x14ac:dyDescent="0.3">
      <c r="A560" s="32">
        <v>44743</v>
      </c>
      <c r="B560" s="32" t="str">
        <f>_xlfn.XLOOKUP(A560,Dim_Date!A:A,Dim_Date!C:C,,0,1)</f>
        <v>After 5G</v>
      </c>
      <c r="C560" s="14">
        <v>560001</v>
      </c>
      <c r="D560" s="33">
        <v>239.26</v>
      </c>
      <c r="E560" s="14" t="s">
        <v>70</v>
      </c>
      <c r="F560" s="34">
        <v>7.56</v>
      </c>
    </row>
    <row r="561" spans="1:6" x14ac:dyDescent="0.3">
      <c r="A561" s="29">
        <v>44743</v>
      </c>
      <c r="B561" s="32" t="str">
        <f>_xlfn.XLOOKUP(A561,Dim_Date!A:A,Dim_Date!C:C,,0,1)</f>
        <v>After 5G</v>
      </c>
      <c r="C561" s="13">
        <v>600001</v>
      </c>
      <c r="D561" s="30">
        <v>198.2</v>
      </c>
      <c r="E561" s="13" t="s">
        <v>70</v>
      </c>
      <c r="F561" s="31">
        <v>8.1999999999999993</v>
      </c>
    </row>
    <row r="562" spans="1:6" x14ac:dyDescent="0.3">
      <c r="A562" s="32">
        <v>44743</v>
      </c>
      <c r="B562" s="32" t="str">
        <f>_xlfn.XLOOKUP(A562,Dim_Date!A:A,Dim_Date!C:C,,0,1)</f>
        <v>After 5G</v>
      </c>
      <c r="C562" s="14">
        <v>500001</v>
      </c>
      <c r="D562" s="33">
        <v>178.56</v>
      </c>
      <c r="E562" s="14" t="s">
        <v>70</v>
      </c>
      <c r="F562" s="34">
        <v>6.28</v>
      </c>
    </row>
    <row r="563" spans="1:6" x14ac:dyDescent="0.3">
      <c r="A563" s="29">
        <v>44743</v>
      </c>
      <c r="B563" s="32" t="str">
        <f>_xlfn.XLOOKUP(A563,Dim_Date!A:A,Dim_Date!C:C,,0,1)</f>
        <v>After 5G</v>
      </c>
      <c r="C563" s="13">
        <v>411001</v>
      </c>
      <c r="D563" s="30">
        <v>172.31</v>
      </c>
      <c r="E563" s="13" t="s">
        <v>70</v>
      </c>
      <c r="F563" s="31">
        <v>7.6</v>
      </c>
    </row>
    <row r="564" spans="1:6" x14ac:dyDescent="0.3">
      <c r="A564" s="32">
        <v>44743</v>
      </c>
      <c r="B564" s="32" t="str">
        <f>_xlfn.XLOOKUP(A564,Dim_Date!A:A,Dim_Date!C:C,,0,1)</f>
        <v>After 5G</v>
      </c>
      <c r="C564" s="14">
        <v>380001</v>
      </c>
      <c r="D564" s="33">
        <v>130.79</v>
      </c>
      <c r="E564" s="14" t="s">
        <v>70</v>
      </c>
      <c r="F564" s="34">
        <v>8.18</v>
      </c>
    </row>
    <row r="565" spans="1:6" x14ac:dyDescent="0.3">
      <c r="A565" s="29">
        <v>44743</v>
      </c>
      <c r="B565" s="32" t="str">
        <f>_xlfn.XLOOKUP(A565,Dim_Date!A:A,Dim_Date!C:C,,0,1)</f>
        <v>After 5G</v>
      </c>
      <c r="C565" s="13">
        <v>302001</v>
      </c>
      <c r="D565" s="30">
        <v>97.09</v>
      </c>
      <c r="E565" s="13" t="s">
        <v>70</v>
      </c>
      <c r="F565" s="31">
        <v>6.24</v>
      </c>
    </row>
    <row r="566" spans="1:6" x14ac:dyDescent="0.3">
      <c r="A566" s="32">
        <v>44743</v>
      </c>
      <c r="B566" s="32" t="str">
        <f>_xlfn.XLOOKUP(A566,Dim_Date!A:A,Dim_Date!C:C,,0,1)</f>
        <v>After 5G</v>
      </c>
      <c r="C566" s="14">
        <v>226001</v>
      </c>
      <c r="D566" s="33">
        <v>83.47</v>
      </c>
      <c r="E566" s="14" t="s">
        <v>70</v>
      </c>
      <c r="F566" s="34">
        <v>5.73</v>
      </c>
    </row>
    <row r="567" spans="1:6" x14ac:dyDescent="0.3">
      <c r="A567" s="29">
        <v>44743</v>
      </c>
      <c r="B567" s="32" t="str">
        <f>_xlfn.XLOOKUP(A567,Dim_Date!A:A,Dim_Date!C:C,,0,1)</f>
        <v>After 5G</v>
      </c>
      <c r="C567" s="13">
        <v>800008</v>
      </c>
      <c r="D567" s="30">
        <v>68.52</v>
      </c>
      <c r="E567" s="13" t="s">
        <v>70</v>
      </c>
      <c r="F567" s="31">
        <v>7.77</v>
      </c>
    </row>
    <row r="568" spans="1:6" x14ac:dyDescent="0.3">
      <c r="A568" s="32">
        <v>44743</v>
      </c>
      <c r="B568" s="32" t="str">
        <f>_xlfn.XLOOKUP(A568,Dim_Date!A:A,Dim_Date!C:C,,0,1)</f>
        <v>After 5G</v>
      </c>
      <c r="C568" s="14">
        <v>641001</v>
      </c>
      <c r="D568" s="33">
        <v>60.71</v>
      </c>
      <c r="E568" s="14" t="s">
        <v>70</v>
      </c>
      <c r="F568" s="34">
        <v>7.56</v>
      </c>
    </row>
    <row r="569" spans="1:6" x14ac:dyDescent="0.3">
      <c r="A569" s="29">
        <v>44743</v>
      </c>
      <c r="B569" s="32" t="str">
        <f>_xlfn.XLOOKUP(A569,Dim_Date!A:A,Dim_Date!C:C,,0,1)</f>
        <v>After 5G</v>
      </c>
      <c r="C569" s="13">
        <v>160017</v>
      </c>
      <c r="D569" s="30">
        <v>44.19</v>
      </c>
      <c r="E569" s="13" t="s">
        <v>70</v>
      </c>
      <c r="F569" s="31">
        <v>9.01</v>
      </c>
    </row>
    <row r="570" spans="1:6" x14ac:dyDescent="0.3">
      <c r="A570" s="32">
        <v>44743</v>
      </c>
      <c r="B570" s="32" t="str">
        <f>_xlfn.XLOOKUP(A570,Dim_Date!A:A,Dim_Date!C:C,,0,1)</f>
        <v>After 5G</v>
      </c>
      <c r="C570" s="14">
        <v>122001</v>
      </c>
      <c r="D570" s="33">
        <v>34.369999999999997</v>
      </c>
      <c r="E570" s="14" t="s">
        <v>70</v>
      </c>
      <c r="F570" s="34">
        <v>8.7200000000000006</v>
      </c>
    </row>
    <row r="571" spans="1:6" x14ac:dyDescent="0.3">
      <c r="A571" s="29">
        <v>44743</v>
      </c>
      <c r="B571" s="32" t="str">
        <f>_xlfn.XLOOKUP(A571,Dim_Date!A:A,Dim_Date!C:C,,0,1)</f>
        <v>After 5G</v>
      </c>
      <c r="C571" s="13">
        <v>492001</v>
      </c>
      <c r="D571" s="30">
        <v>21.43</v>
      </c>
      <c r="E571" s="13" t="s">
        <v>70</v>
      </c>
      <c r="F571" s="31">
        <v>6.63</v>
      </c>
    </row>
    <row r="572" spans="1:6" x14ac:dyDescent="0.3">
      <c r="A572" s="32">
        <v>44774</v>
      </c>
      <c r="B572" s="32" t="str">
        <f>_xlfn.XLOOKUP(A572,Dim_Date!A:A,Dim_Date!C:C,,0,1)</f>
        <v>After 5G</v>
      </c>
      <c r="C572" s="14">
        <v>400001</v>
      </c>
      <c r="D572" s="33">
        <v>333.45</v>
      </c>
      <c r="E572" s="14" t="s">
        <v>70</v>
      </c>
      <c r="F572" s="34">
        <v>7.35</v>
      </c>
    </row>
    <row r="573" spans="1:6" x14ac:dyDescent="0.3">
      <c r="A573" s="29">
        <v>44774</v>
      </c>
      <c r="B573" s="32" t="str">
        <f>_xlfn.XLOOKUP(A573,Dim_Date!A:A,Dim_Date!C:C,,0,1)</f>
        <v>After 5G</v>
      </c>
      <c r="C573" s="13">
        <v>110001</v>
      </c>
      <c r="D573" s="30">
        <v>274.57</v>
      </c>
      <c r="E573" s="13" t="s">
        <v>70</v>
      </c>
      <c r="F573" s="31">
        <v>8.2899999999999991</v>
      </c>
    </row>
    <row r="574" spans="1:6" x14ac:dyDescent="0.3">
      <c r="A574" s="32">
        <v>44774</v>
      </c>
      <c r="B574" s="32" t="str">
        <f>_xlfn.XLOOKUP(A574,Dim_Date!A:A,Dim_Date!C:C,,0,1)</f>
        <v>After 5G</v>
      </c>
      <c r="C574" s="14">
        <v>700001</v>
      </c>
      <c r="D574" s="33">
        <v>255.37</v>
      </c>
      <c r="E574" s="14" t="s">
        <v>70</v>
      </c>
      <c r="F574" s="34">
        <v>7.28</v>
      </c>
    </row>
    <row r="575" spans="1:6" x14ac:dyDescent="0.3">
      <c r="A575" s="29">
        <v>44774</v>
      </c>
      <c r="B575" s="32" t="str">
        <f>_xlfn.XLOOKUP(A575,Dim_Date!A:A,Dim_Date!C:C,,0,1)</f>
        <v>After 5G</v>
      </c>
      <c r="C575" s="13">
        <v>560001</v>
      </c>
      <c r="D575" s="30">
        <v>228.7</v>
      </c>
      <c r="E575" s="13" t="s">
        <v>70</v>
      </c>
      <c r="F575" s="31">
        <v>6.95</v>
      </c>
    </row>
    <row r="576" spans="1:6" x14ac:dyDescent="0.3">
      <c r="A576" s="32">
        <v>44774</v>
      </c>
      <c r="B576" s="32" t="str">
        <f>_xlfn.XLOOKUP(A576,Dim_Date!A:A,Dim_Date!C:C,,0,1)</f>
        <v>After 5G</v>
      </c>
      <c r="C576" s="14">
        <v>600001</v>
      </c>
      <c r="D576" s="33">
        <v>189.45</v>
      </c>
      <c r="E576" s="14" t="s">
        <v>70</v>
      </c>
      <c r="F576" s="34">
        <v>6.21</v>
      </c>
    </row>
    <row r="577" spans="1:6" x14ac:dyDescent="0.3">
      <c r="A577" s="29">
        <v>44774</v>
      </c>
      <c r="B577" s="32" t="str">
        <f>_xlfn.XLOOKUP(A577,Dim_Date!A:A,Dim_Date!C:C,,0,1)</f>
        <v>After 5G</v>
      </c>
      <c r="C577" s="13">
        <v>500001</v>
      </c>
      <c r="D577" s="30">
        <v>170.67</v>
      </c>
      <c r="E577" s="13" t="s">
        <v>70</v>
      </c>
      <c r="F577" s="31">
        <v>6.87</v>
      </c>
    </row>
    <row r="578" spans="1:6" x14ac:dyDescent="0.3">
      <c r="A578" s="32">
        <v>44774</v>
      </c>
      <c r="B578" s="32" t="str">
        <f>_xlfn.XLOOKUP(A578,Dim_Date!A:A,Dim_Date!C:C,,0,1)</f>
        <v>After 5G</v>
      </c>
      <c r="C578" s="14">
        <v>411001</v>
      </c>
      <c r="D578" s="33">
        <v>164.7</v>
      </c>
      <c r="E578" s="14" t="s">
        <v>70</v>
      </c>
      <c r="F578" s="34">
        <v>7.48</v>
      </c>
    </row>
    <row r="579" spans="1:6" x14ac:dyDescent="0.3">
      <c r="A579" s="29">
        <v>44774</v>
      </c>
      <c r="B579" s="32" t="str">
        <f>_xlfn.XLOOKUP(A579,Dim_Date!A:A,Dim_Date!C:C,,0,1)</f>
        <v>After 5G</v>
      </c>
      <c r="C579" s="13">
        <v>380001</v>
      </c>
      <c r="D579" s="30">
        <v>125.02</v>
      </c>
      <c r="E579" s="13" t="s">
        <v>70</v>
      </c>
      <c r="F579" s="31">
        <v>7.11</v>
      </c>
    </row>
    <row r="580" spans="1:6" x14ac:dyDescent="0.3">
      <c r="A580" s="32">
        <v>44774</v>
      </c>
      <c r="B580" s="32" t="str">
        <f>_xlfn.XLOOKUP(A580,Dim_Date!A:A,Dim_Date!C:C,,0,1)</f>
        <v>After 5G</v>
      </c>
      <c r="C580" s="14">
        <v>302001</v>
      </c>
      <c r="D580" s="33">
        <v>92.8</v>
      </c>
      <c r="E580" s="14" t="s">
        <v>70</v>
      </c>
      <c r="F580" s="34">
        <v>5.54</v>
      </c>
    </row>
    <row r="581" spans="1:6" x14ac:dyDescent="0.3">
      <c r="A581" s="29">
        <v>44774</v>
      </c>
      <c r="B581" s="32" t="str">
        <f>_xlfn.XLOOKUP(A581,Dim_Date!A:A,Dim_Date!C:C,,0,1)</f>
        <v>After 5G</v>
      </c>
      <c r="C581" s="13">
        <v>226001</v>
      </c>
      <c r="D581" s="30">
        <v>79.790000000000006</v>
      </c>
      <c r="E581" s="13" t="s">
        <v>70</v>
      </c>
      <c r="F581" s="31">
        <v>7.94</v>
      </c>
    </row>
    <row r="582" spans="1:6" x14ac:dyDescent="0.3">
      <c r="A582" s="32">
        <v>44774</v>
      </c>
      <c r="B582" s="32" t="str">
        <f>_xlfn.XLOOKUP(A582,Dim_Date!A:A,Dim_Date!C:C,,0,1)</f>
        <v>After 5G</v>
      </c>
      <c r="C582" s="14">
        <v>800008</v>
      </c>
      <c r="D582" s="33">
        <v>65.5</v>
      </c>
      <c r="E582" s="14" t="s">
        <v>70</v>
      </c>
      <c r="F582" s="34">
        <v>6.4</v>
      </c>
    </row>
    <row r="583" spans="1:6" x14ac:dyDescent="0.3">
      <c r="A583" s="29">
        <v>44774</v>
      </c>
      <c r="B583" s="32" t="str">
        <f>_xlfn.XLOOKUP(A583,Dim_Date!A:A,Dim_Date!C:C,,0,1)</f>
        <v>After 5G</v>
      </c>
      <c r="C583" s="13">
        <v>641001</v>
      </c>
      <c r="D583" s="30">
        <v>58.03</v>
      </c>
      <c r="E583" s="13" t="s">
        <v>70</v>
      </c>
      <c r="F583" s="31">
        <v>8.91</v>
      </c>
    </row>
    <row r="584" spans="1:6" x14ac:dyDescent="0.3">
      <c r="A584" s="32">
        <v>44774</v>
      </c>
      <c r="B584" s="32" t="str">
        <f>_xlfn.XLOOKUP(A584,Dim_Date!A:A,Dim_Date!C:C,,0,1)</f>
        <v>After 5G</v>
      </c>
      <c r="C584" s="14">
        <v>160017</v>
      </c>
      <c r="D584" s="33">
        <v>42.24</v>
      </c>
      <c r="E584" s="14" t="s">
        <v>70</v>
      </c>
      <c r="F584" s="34">
        <v>9.27</v>
      </c>
    </row>
    <row r="585" spans="1:6" x14ac:dyDescent="0.3">
      <c r="A585" s="29">
        <v>44774</v>
      </c>
      <c r="B585" s="32" t="str">
        <f>_xlfn.XLOOKUP(A585,Dim_Date!A:A,Dim_Date!C:C,,0,1)</f>
        <v>After 5G</v>
      </c>
      <c r="C585" s="13">
        <v>122001</v>
      </c>
      <c r="D585" s="30">
        <v>32.85</v>
      </c>
      <c r="E585" s="13" t="s">
        <v>70</v>
      </c>
      <c r="F585" s="31">
        <v>6.84</v>
      </c>
    </row>
    <row r="586" spans="1:6" x14ac:dyDescent="0.3">
      <c r="A586" s="32">
        <v>44774</v>
      </c>
      <c r="B586" s="32" t="str">
        <f>_xlfn.XLOOKUP(A586,Dim_Date!A:A,Dim_Date!C:C,,0,1)</f>
        <v>After 5G</v>
      </c>
      <c r="C586" s="14">
        <v>492001</v>
      </c>
      <c r="D586" s="33">
        <v>20.48</v>
      </c>
      <c r="E586" s="14" t="s">
        <v>70</v>
      </c>
      <c r="F586" s="34">
        <v>7.79</v>
      </c>
    </row>
    <row r="587" spans="1:6" x14ac:dyDescent="0.3">
      <c r="A587" s="29">
        <v>44805</v>
      </c>
      <c r="B587" s="32" t="str">
        <f>_xlfn.XLOOKUP(A587,Dim_Date!A:A,Dim_Date!C:C,,0,1)</f>
        <v>After 5G</v>
      </c>
      <c r="C587" s="13">
        <v>400001</v>
      </c>
      <c r="D587" s="30">
        <v>349.97</v>
      </c>
      <c r="E587" s="13" t="s">
        <v>70</v>
      </c>
      <c r="F587" s="31">
        <v>7.36</v>
      </c>
    </row>
    <row r="588" spans="1:6" x14ac:dyDescent="0.3">
      <c r="A588" s="32">
        <v>44805</v>
      </c>
      <c r="B588" s="32" t="str">
        <f>_xlfn.XLOOKUP(A588,Dim_Date!A:A,Dim_Date!C:C,,0,1)</f>
        <v>After 5G</v>
      </c>
      <c r="C588" s="14">
        <v>110001</v>
      </c>
      <c r="D588" s="33">
        <v>288.17</v>
      </c>
      <c r="E588" s="14" t="s">
        <v>70</v>
      </c>
      <c r="F588" s="34">
        <v>5.98</v>
      </c>
    </row>
    <row r="589" spans="1:6" x14ac:dyDescent="0.3">
      <c r="A589" s="29">
        <v>44805</v>
      </c>
      <c r="B589" s="32" t="str">
        <f>_xlfn.XLOOKUP(A589,Dim_Date!A:A,Dim_Date!C:C,,0,1)</f>
        <v>After 5G</v>
      </c>
      <c r="C589" s="13">
        <v>700001</v>
      </c>
      <c r="D589" s="30">
        <v>268.02</v>
      </c>
      <c r="E589" s="13" t="s">
        <v>70</v>
      </c>
      <c r="F589" s="31">
        <v>6.52</v>
      </c>
    </row>
    <row r="590" spans="1:6" x14ac:dyDescent="0.3">
      <c r="A590" s="32">
        <v>44805</v>
      </c>
      <c r="B590" s="32" t="str">
        <f>_xlfn.XLOOKUP(A590,Dim_Date!A:A,Dim_Date!C:C,,0,1)</f>
        <v>After 5G</v>
      </c>
      <c r="C590" s="14">
        <v>560001</v>
      </c>
      <c r="D590" s="33">
        <v>240.03</v>
      </c>
      <c r="E590" s="14" t="s">
        <v>70</v>
      </c>
      <c r="F590" s="34">
        <v>7.94</v>
      </c>
    </row>
    <row r="591" spans="1:6" x14ac:dyDescent="0.3">
      <c r="A591" s="29">
        <v>44805</v>
      </c>
      <c r="B591" s="32" t="str">
        <f>_xlfn.XLOOKUP(A591,Dim_Date!A:A,Dim_Date!C:C,,0,1)</f>
        <v>After 5G</v>
      </c>
      <c r="C591" s="13">
        <v>600001</v>
      </c>
      <c r="D591" s="30">
        <v>198.83</v>
      </c>
      <c r="E591" s="13" t="s">
        <v>70</v>
      </c>
      <c r="F591" s="31">
        <v>7.81</v>
      </c>
    </row>
    <row r="592" spans="1:6" x14ac:dyDescent="0.3">
      <c r="A592" s="32">
        <v>44805</v>
      </c>
      <c r="B592" s="32" t="str">
        <f>_xlfn.XLOOKUP(A592,Dim_Date!A:A,Dim_Date!C:C,,0,1)</f>
        <v>After 5G</v>
      </c>
      <c r="C592" s="14">
        <v>500001</v>
      </c>
      <c r="D592" s="33">
        <v>179.13</v>
      </c>
      <c r="E592" s="14" t="s">
        <v>70</v>
      </c>
      <c r="F592" s="34">
        <v>8.9600000000000009</v>
      </c>
    </row>
    <row r="593" spans="1:6" x14ac:dyDescent="0.3">
      <c r="A593" s="29">
        <v>44805</v>
      </c>
      <c r="B593" s="32" t="str">
        <f>_xlfn.XLOOKUP(A593,Dim_Date!A:A,Dim_Date!C:C,,0,1)</f>
        <v>After 5G</v>
      </c>
      <c r="C593" s="13">
        <v>411001</v>
      </c>
      <c r="D593" s="30">
        <v>172.86</v>
      </c>
      <c r="E593" s="13" t="s">
        <v>70</v>
      </c>
      <c r="F593" s="31">
        <v>6.67</v>
      </c>
    </row>
    <row r="594" spans="1:6" x14ac:dyDescent="0.3">
      <c r="A594" s="32">
        <v>44805</v>
      </c>
      <c r="B594" s="32" t="str">
        <f>_xlfn.XLOOKUP(A594,Dim_Date!A:A,Dim_Date!C:C,,0,1)</f>
        <v>After 5G</v>
      </c>
      <c r="C594" s="14">
        <v>380001</v>
      </c>
      <c r="D594" s="33">
        <v>131.21</v>
      </c>
      <c r="E594" s="14" t="s">
        <v>70</v>
      </c>
      <c r="F594" s="34">
        <v>6.77</v>
      </c>
    </row>
    <row r="595" spans="1:6" x14ac:dyDescent="0.3">
      <c r="A595" s="29">
        <v>44805</v>
      </c>
      <c r="B595" s="32" t="str">
        <f>_xlfn.XLOOKUP(A595,Dim_Date!A:A,Dim_Date!C:C,,0,1)</f>
        <v>After 5G</v>
      </c>
      <c r="C595" s="13">
        <v>302001</v>
      </c>
      <c r="D595" s="30">
        <v>97.4</v>
      </c>
      <c r="E595" s="13" t="s">
        <v>70</v>
      </c>
      <c r="F595" s="31">
        <v>7.19</v>
      </c>
    </row>
    <row r="596" spans="1:6" x14ac:dyDescent="0.3">
      <c r="A596" s="32">
        <v>44805</v>
      </c>
      <c r="B596" s="32" t="str">
        <f>_xlfn.XLOOKUP(A596,Dim_Date!A:A,Dim_Date!C:C,,0,1)</f>
        <v>After 5G</v>
      </c>
      <c r="C596" s="14">
        <v>226001</v>
      </c>
      <c r="D596" s="33">
        <v>83.74</v>
      </c>
      <c r="E596" s="14" t="s">
        <v>70</v>
      </c>
      <c r="F596" s="34">
        <v>6.44</v>
      </c>
    </row>
    <row r="597" spans="1:6" x14ac:dyDescent="0.3">
      <c r="A597" s="29">
        <v>44805</v>
      </c>
      <c r="B597" s="32" t="str">
        <f>_xlfn.XLOOKUP(A597,Dim_Date!A:A,Dim_Date!C:C,,0,1)</f>
        <v>After 5G</v>
      </c>
      <c r="C597" s="13">
        <v>800008</v>
      </c>
      <c r="D597" s="30">
        <v>68.739999999999995</v>
      </c>
      <c r="E597" s="13" t="s">
        <v>70</v>
      </c>
      <c r="F597" s="31">
        <v>5.87</v>
      </c>
    </row>
    <row r="598" spans="1:6" x14ac:dyDescent="0.3">
      <c r="A598" s="32">
        <v>44805</v>
      </c>
      <c r="B598" s="32" t="str">
        <f>_xlfn.XLOOKUP(A598,Dim_Date!A:A,Dim_Date!C:C,,0,1)</f>
        <v>After 5G</v>
      </c>
      <c r="C598" s="14">
        <v>641001</v>
      </c>
      <c r="D598" s="33">
        <v>60.9</v>
      </c>
      <c r="E598" s="14" t="s">
        <v>70</v>
      </c>
      <c r="F598" s="34">
        <v>7.22</v>
      </c>
    </row>
    <row r="599" spans="1:6" x14ac:dyDescent="0.3">
      <c r="A599" s="29">
        <v>44805</v>
      </c>
      <c r="B599" s="32" t="str">
        <f>_xlfn.XLOOKUP(A599,Dim_Date!A:A,Dim_Date!C:C,,0,1)</f>
        <v>After 5G</v>
      </c>
      <c r="C599" s="13">
        <v>160017</v>
      </c>
      <c r="D599" s="30">
        <v>44.33</v>
      </c>
      <c r="E599" s="13" t="s">
        <v>70</v>
      </c>
      <c r="F599" s="31">
        <v>7.35</v>
      </c>
    </row>
    <row r="600" spans="1:6" x14ac:dyDescent="0.3">
      <c r="A600" s="32">
        <v>44805</v>
      </c>
      <c r="B600" s="32" t="str">
        <f>_xlfn.XLOOKUP(A600,Dim_Date!A:A,Dim_Date!C:C,,0,1)</f>
        <v>After 5G</v>
      </c>
      <c r="C600" s="14">
        <v>122001</v>
      </c>
      <c r="D600" s="33">
        <v>34.479999999999997</v>
      </c>
      <c r="E600" s="14" t="s">
        <v>70</v>
      </c>
      <c r="F600" s="34">
        <v>7.3</v>
      </c>
    </row>
    <row r="601" spans="1:6" x14ac:dyDescent="0.3">
      <c r="A601" s="35">
        <v>44805</v>
      </c>
      <c r="B601" s="32" t="str">
        <f>_xlfn.XLOOKUP(A601,Dim_Date!A:A,Dim_Date!C:C,,0,1)</f>
        <v>After 5G</v>
      </c>
      <c r="C601" s="27">
        <v>492001</v>
      </c>
      <c r="D601" s="36">
        <v>45433</v>
      </c>
      <c r="E601" s="27" t="s">
        <v>70</v>
      </c>
      <c r="F601" s="37">
        <v>7.83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0D6A-AE25-4678-AFC5-49F6E9AE215D}">
  <dimension ref="A3:M68"/>
  <sheetViews>
    <sheetView topLeftCell="A22" zoomScale="70" zoomScaleNormal="70" workbookViewId="0">
      <selection activeCell="V52" sqref="V52"/>
    </sheetView>
  </sheetViews>
  <sheetFormatPr defaultRowHeight="14.4" x14ac:dyDescent="0.3"/>
  <cols>
    <col min="1" max="1" width="16.6640625" bestFit="1" customWidth="1"/>
    <col min="2" max="2" width="19.77734375" bestFit="1" customWidth="1"/>
    <col min="3" max="3" width="26.6640625" bestFit="1" customWidth="1"/>
    <col min="4" max="4" width="17.88671875" bestFit="1" customWidth="1"/>
    <col min="5" max="5" width="7.44140625" bestFit="1" customWidth="1"/>
    <col min="6" max="6" width="6.33203125" bestFit="1" customWidth="1"/>
    <col min="7" max="7" width="7.44140625" bestFit="1" customWidth="1"/>
    <col min="8" max="8" width="6.33203125" bestFit="1" customWidth="1"/>
    <col min="9" max="10" width="7.77734375" bestFit="1" customWidth="1"/>
    <col min="11" max="11" width="6.33203125" bestFit="1" customWidth="1"/>
    <col min="12" max="12" width="8.5546875" bestFit="1" customWidth="1"/>
    <col min="13" max="14" width="13" bestFit="1" customWidth="1"/>
    <col min="15" max="15" width="8.21875" bestFit="1" customWidth="1"/>
    <col min="16" max="16" width="12.5546875" bestFit="1" customWidth="1"/>
  </cols>
  <sheetData>
    <row r="3" spans="1:1" x14ac:dyDescent="0.3">
      <c r="A3" t="s">
        <v>120</v>
      </c>
    </row>
    <row r="4" spans="1:1" x14ac:dyDescent="0.3">
      <c r="A4">
        <v>1200</v>
      </c>
    </row>
    <row r="24" spans="1:2" x14ac:dyDescent="0.3">
      <c r="A24" s="8" t="s">
        <v>122</v>
      </c>
      <c r="B24" t="s">
        <v>123</v>
      </c>
    </row>
    <row r="26" spans="1:2" x14ac:dyDescent="0.3">
      <c r="A26" s="8" t="s">
        <v>81</v>
      </c>
      <c r="B26" t="s">
        <v>125</v>
      </c>
    </row>
    <row r="27" spans="1:2" x14ac:dyDescent="0.3">
      <c r="A27" s="10" t="s">
        <v>108</v>
      </c>
      <c r="B27" s="42">
        <v>175.35999999999996</v>
      </c>
    </row>
    <row r="28" spans="1:2" x14ac:dyDescent="0.3">
      <c r="A28" s="10" t="s">
        <v>116</v>
      </c>
      <c r="B28" s="42">
        <v>148.80000000000004</v>
      </c>
    </row>
    <row r="29" spans="1:2" x14ac:dyDescent="0.3">
      <c r="A29" s="10" t="s">
        <v>117</v>
      </c>
      <c r="B29" s="42">
        <v>74.910000000000025</v>
      </c>
    </row>
    <row r="30" spans="1:2" x14ac:dyDescent="0.3">
      <c r="A30" s="10" t="s">
        <v>114</v>
      </c>
      <c r="B30" s="42">
        <v>181.26999999999998</v>
      </c>
    </row>
    <row r="31" spans="1:2" x14ac:dyDescent="0.3">
      <c r="A31" s="10" t="s">
        <v>111</v>
      </c>
      <c r="B31" s="42">
        <v>58.24</v>
      </c>
    </row>
    <row r="32" spans="1:2" x14ac:dyDescent="0.3">
      <c r="A32" s="10" t="s">
        <v>112</v>
      </c>
      <c r="B32" s="42">
        <v>22.68</v>
      </c>
    </row>
    <row r="33" spans="1:3" x14ac:dyDescent="0.3">
      <c r="A33" s="10" t="s">
        <v>109</v>
      </c>
      <c r="B33" s="42">
        <v>107.54000000000002</v>
      </c>
    </row>
    <row r="34" spans="1:3" x14ac:dyDescent="0.3">
      <c r="A34" s="10" t="s">
        <v>115</v>
      </c>
      <c r="B34" s="42">
        <v>13.11</v>
      </c>
    </row>
    <row r="35" spans="1:3" x14ac:dyDescent="0.3">
      <c r="A35" s="10" t="s">
        <v>121</v>
      </c>
      <c r="B35" s="42">
        <v>100.45999999999995</v>
      </c>
    </row>
    <row r="36" spans="1:3" x14ac:dyDescent="0.3">
      <c r="A36" s="10" t="s">
        <v>82</v>
      </c>
      <c r="B36" s="42">
        <v>882.36999999999989</v>
      </c>
    </row>
    <row r="40" spans="1:3" x14ac:dyDescent="0.3">
      <c r="A40" s="8" t="s">
        <v>122</v>
      </c>
      <c r="B40" t="s">
        <v>124</v>
      </c>
    </row>
    <row r="42" spans="1:3" x14ac:dyDescent="0.3">
      <c r="A42" s="8" t="s">
        <v>81</v>
      </c>
      <c r="B42" t="s">
        <v>126</v>
      </c>
      <c r="C42" t="s">
        <v>125</v>
      </c>
    </row>
    <row r="43" spans="1:3" x14ac:dyDescent="0.3">
      <c r="A43" s="10" t="s">
        <v>108</v>
      </c>
      <c r="B43">
        <v>120</v>
      </c>
      <c r="C43">
        <v>175.35999999999996</v>
      </c>
    </row>
    <row r="44" spans="1:3" x14ac:dyDescent="0.3">
      <c r="A44" s="10" t="s">
        <v>116</v>
      </c>
      <c r="B44">
        <v>60</v>
      </c>
      <c r="C44">
        <v>148.80000000000004</v>
      </c>
    </row>
    <row r="45" spans="1:3" x14ac:dyDescent="0.3">
      <c r="A45" s="10" t="s">
        <v>117</v>
      </c>
      <c r="B45">
        <v>60</v>
      </c>
      <c r="C45">
        <v>74.910000000000025</v>
      </c>
    </row>
    <row r="46" spans="1:3" x14ac:dyDescent="0.3">
      <c r="A46" s="10" t="s">
        <v>114</v>
      </c>
      <c r="B46">
        <v>60</v>
      </c>
      <c r="C46">
        <v>181.26999999999998</v>
      </c>
    </row>
    <row r="47" spans="1:3" x14ac:dyDescent="0.3">
      <c r="A47" s="10" t="s">
        <v>111</v>
      </c>
      <c r="B47">
        <v>60</v>
      </c>
      <c r="C47">
        <v>58.24</v>
      </c>
    </row>
    <row r="48" spans="1:3" x14ac:dyDescent="0.3">
      <c r="A48" s="10" t="s">
        <v>112</v>
      </c>
      <c r="B48">
        <v>60</v>
      </c>
      <c r="C48">
        <v>22.68</v>
      </c>
    </row>
    <row r="49" spans="1:3" x14ac:dyDescent="0.3">
      <c r="A49" s="10" t="s">
        <v>109</v>
      </c>
      <c r="B49">
        <v>60</v>
      </c>
      <c r="C49">
        <v>107.54000000000002</v>
      </c>
    </row>
    <row r="50" spans="1:3" x14ac:dyDescent="0.3">
      <c r="A50" s="10" t="s">
        <v>115</v>
      </c>
      <c r="B50">
        <v>60</v>
      </c>
      <c r="C50">
        <v>13.11</v>
      </c>
    </row>
    <row r="51" spans="1:3" x14ac:dyDescent="0.3">
      <c r="A51" s="10" t="s">
        <v>121</v>
      </c>
      <c r="B51">
        <v>60</v>
      </c>
      <c r="C51">
        <v>100.45999999999995</v>
      </c>
    </row>
    <row r="52" spans="1:3" x14ac:dyDescent="0.3">
      <c r="A52" s="10" t="s">
        <v>82</v>
      </c>
      <c r="B52">
        <v>600</v>
      </c>
      <c r="C52">
        <v>882.36999999999955</v>
      </c>
    </row>
    <row r="65" spans="3:13" x14ac:dyDescent="0.3">
      <c r="C65" s="8" t="s">
        <v>84</v>
      </c>
      <c r="D65" s="8" t="s">
        <v>83</v>
      </c>
    </row>
    <row r="66" spans="3:13" x14ac:dyDescent="0.3">
      <c r="C66" s="8" t="s">
        <v>81</v>
      </c>
      <c r="D66" t="s">
        <v>108</v>
      </c>
      <c r="E66" t="s">
        <v>116</v>
      </c>
      <c r="F66" t="s">
        <v>117</v>
      </c>
      <c r="G66" t="s">
        <v>114</v>
      </c>
      <c r="H66" t="s">
        <v>111</v>
      </c>
      <c r="I66" t="s">
        <v>112</v>
      </c>
      <c r="J66" t="s">
        <v>109</v>
      </c>
      <c r="K66" t="s">
        <v>115</v>
      </c>
      <c r="L66" t="s">
        <v>121</v>
      </c>
      <c r="M66" t="s">
        <v>82</v>
      </c>
    </row>
    <row r="67" spans="3:13" x14ac:dyDescent="0.3">
      <c r="C67" s="10" t="s">
        <v>6</v>
      </c>
      <c r="D67" s="18">
        <v>0.20027294438758109</v>
      </c>
      <c r="E67" s="18">
        <v>0.16581371545547602</v>
      </c>
      <c r="F67" s="18">
        <v>8.3475491868531801E-2</v>
      </c>
      <c r="G67" s="18">
        <v>0.21016717843739344</v>
      </c>
      <c r="H67" s="18">
        <v>6.3800750597065858E-2</v>
      </c>
      <c r="I67" s="18">
        <v>2.3882633913340164E-2</v>
      </c>
      <c r="J67" s="18">
        <v>0.11702490617536679</v>
      </c>
      <c r="K67" s="18">
        <v>1.8196292505402029E-2</v>
      </c>
      <c r="L67" s="18">
        <v>0.11736608665984306</v>
      </c>
      <c r="M67" s="18">
        <v>1</v>
      </c>
    </row>
    <row r="68" spans="3:13" x14ac:dyDescent="0.3">
      <c r="C68" s="10" t="s">
        <v>82</v>
      </c>
      <c r="D68" s="18">
        <v>0.20027294438758109</v>
      </c>
      <c r="E68" s="18">
        <v>0.16581371545547602</v>
      </c>
      <c r="F68" s="18">
        <v>8.3475491868531801E-2</v>
      </c>
      <c r="G68" s="18">
        <v>0.21016717843739344</v>
      </c>
      <c r="H68" s="18">
        <v>6.3800750597065858E-2</v>
      </c>
      <c r="I68" s="18">
        <v>2.3882633913340164E-2</v>
      </c>
      <c r="J68" s="18">
        <v>0.11702490617536679</v>
      </c>
      <c r="K68" s="18">
        <v>1.8196292505402029E-2</v>
      </c>
      <c r="L68" s="18">
        <v>0.11736608665984306</v>
      </c>
      <c r="M68" s="18">
        <v>1</v>
      </c>
    </row>
  </sheetData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01"/>
  <sheetViews>
    <sheetView topLeftCell="C1" zoomScale="90" zoomScaleNormal="90" workbookViewId="0">
      <selection activeCell="B3" sqref="B3"/>
    </sheetView>
  </sheetViews>
  <sheetFormatPr defaultRowHeight="14.4" x14ac:dyDescent="0.3"/>
  <cols>
    <col min="1" max="1" width="9.88671875" bestFit="1" customWidth="1"/>
    <col min="2" max="2" width="13.109375" customWidth="1"/>
    <col min="3" max="4" width="10.77734375" style="4" customWidth="1"/>
    <col min="5" max="5" width="7.109375" customWidth="1"/>
    <col min="6" max="6" width="49.6640625" bestFit="1" customWidth="1"/>
    <col min="7" max="7" width="49.6640625" hidden="1" customWidth="1"/>
    <col min="8" max="8" width="21.109375" style="3" bestFit="1" customWidth="1"/>
    <col min="9" max="9" width="21.109375" style="3" hidden="1" customWidth="1"/>
    <col min="10" max="11" width="21.109375" style="3" customWidth="1"/>
    <col min="13" max="13" width="15.88671875" bestFit="1" customWidth="1"/>
    <col min="14" max="14" width="26" bestFit="1" customWidth="1"/>
    <col min="15" max="28" width="7" bestFit="1" customWidth="1"/>
    <col min="29" max="29" width="12.77734375" bestFit="1" customWidth="1"/>
    <col min="30" max="30" width="14.21875" bestFit="1" customWidth="1"/>
    <col min="31" max="31" width="10.5546875" bestFit="1" customWidth="1"/>
    <col min="32" max="32" width="15.33203125" bestFit="1" customWidth="1"/>
    <col min="33" max="33" width="12.77734375" bestFit="1" customWidth="1"/>
    <col min="34" max="34" width="8.77734375" bestFit="1" customWidth="1"/>
    <col min="35" max="35" width="10.21875" bestFit="1" customWidth="1"/>
    <col min="36" max="36" width="6.6640625" bestFit="1" customWidth="1"/>
    <col min="37" max="37" width="10.21875" bestFit="1" customWidth="1"/>
    <col min="38" max="38" width="8.77734375" bestFit="1" customWidth="1"/>
    <col min="39" max="39" width="10.21875" bestFit="1" customWidth="1"/>
    <col min="40" max="40" width="13.21875" bestFit="1" customWidth="1"/>
    <col min="41" max="41" width="6.6640625" bestFit="1" customWidth="1"/>
    <col min="42" max="42" width="8" bestFit="1" customWidth="1"/>
    <col min="43" max="43" width="5.77734375" bestFit="1" customWidth="1"/>
    <col min="44" max="44" width="8.77734375" bestFit="1" customWidth="1"/>
    <col min="45" max="45" width="17.109375" bestFit="1" customWidth="1"/>
    <col min="46" max="46" width="12" bestFit="1" customWidth="1"/>
    <col min="47" max="47" width="7.5546875" bestFit="1" customWidth="1"/>
    <col min="48" max="48" width="7" bestFit="1" customWidth="1"/>
    <col min="49" max="50" width="6.6640625" bestFit="1" customWidth="1"/>
    <col min="51" max="52" width="8" bestFit="1" customWidth="1"/>
    <col min="53" max="53" width="8.77734375" bestFit="1" customWidth="1"/>
    <col min="54" max="54" width="17.109375" bestFit="1" customWidth="1"/>
    <col min="55" max="55" width="12" bestFit="1" customWidth="1"/>
    <col min="56" max="56" width="7.5546875" bestFit="1" customWidth="1"/>
    <col min="57" max="57" width="7" bestFit="1" customWidth="1"/>
    <col min="58" max="59" width="6.6640625" bestFit="1" customWidth="1"/>
    <col min="60" max="61" width="8" bestFit="1" customWidth="1"/>
    <col min="62" max="62" width="8.77734375" bestFit="1" customWidth="1"/>
    <col min="63" max="63" width="17.109375" bestFit="1" customWidth="1"/>
    <col min="64" max="64" width="12" bestFit="1" customWidth="1"/>
    <col min="65" max="65" width="7.5546875" bestFit="1" customWidth="1"/>
    <col min="66" max="66" width="7" bestFit="1" customWidth="1"/>
    <col min="67" max="68" width="6.6640625" bestFit="1" customWidth="1"/>
    <col min="69" max="70" width="8" bestFit="1" customWidth="1"/>
    <col min="71" max="71" width="8.77734375" bestFit="1" customWidth="1"/>
    <col min="72" max="72" width="17.109375" bestFit="1" customWidth="1"/>
    <col min="73" max="73" width="12" bestFit="1" customWidth="1"/>
    <col min="74" max="74" width="7.5546875" bestFit="1" customWidth="1"/>
    <col min="75" max="75" width="7" bestFit="1" customWidth="1"/>
    <col min="76" max="77" width="6.6640625" bestFit="1" customWidth="1"/>
    <col min="78" max="79" width="8" bestFit="1" customWidth="1"/>
    <col min="80" max="80" width="8.77734375" bestFit="1" customWidth="1"/>
    <col min="81" max="81" width="17.109375" bestFit="1" customWidth="1"/>
    <col min="82" max="82" width="13.21875" bestFit="1" customWidth="1"/>
  </cols>
  <sheetData>
    <row r="1" spans="1:29" x14ac:dyDescent="0.3">
      <c r="A1" s="6" t="s">
        <v>17</v>
      </c>
      <c r="B1" s="6" t="s">
        <v>128</v>
      </c>
      <c r="C1" s="4" t="s">
        <v>0</v>
      </c>
      <c r="D1" s="4" t="s">
        <v>127</v>
      </c>
      <c r="E1" t="s">
        <v>71</v>
      </c>
      <c r="F1" t="s">
        <v>106</v>
      </c>
      <c r="G1" t="s">
        <v>107</v>
      </c>
      <c r="H1" s="3" t="s">
        <v>72</v>
      </c>
      <c r="I1" s="3" t="s">
        <v>73</v>
      </c>
      <c r="J1" s="3" t="s">
        <v>119</v>
      </c>
    </row>
    <row r="2" spans="1:29" x14ac:dyDescent="0.3">
      <c r="A2" s="6">
        <v>44562</v>
      </c>
      <c r="B2" s="6" t="str">
        <f>_xlfn.XLOOKUP($A:$A,Dim_Date!$A:$A,Dim_Date!C:C,,0,1)</f>
        <v>Before 5G</v>
      </c>
      <c r="C2" s="4">
        <v>400001</v>
      </c>
      <c r="D2" s="4" t="str">
        <f>_xlfn.XLOOKUP(Tablo6[[#This Row],[city_code]],Tablo1[city_code],Tablo1[city_name])</f>
        <v>Mumbai</v>
      </c>
      <c r="E2" t="s">
        <v>33</v>
      </c>
      <c r="F2" t="str">
        <f>_xlfn.XLOOKUP(Tablo6[[#This Row],[plans]],dim_plan!$A$3:$A$15,dim_plan!$B$3:$B$15,,0,1)</f>
        <v>Smart Recharge Pack (2 GB / Day Combo For 3 months)</v>
      </c>
      <c r="G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" s="3">
        <v>6.26</v>
      </c>
      <c r="I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" t="s">
        <v>114</v>
      </c>
      <c r="K2"/>
      <c r="L2">
        <f>SEARCH("GB",Tablo6[[#This Row],[Plans wto abbr]],1)</f>
        <v>24</v>
      </c>
      <c r="M2">
        <f>IFERROR(FIND(,F693),F693)</f>
        <v>1</v>
      </c>
    </row>
    <row r="3" spans="1:29" x14ac:dyDescent="0.3">
      <c r="A3" s="6">
        <v>44562</v>
      </c>
      <c r="B3" s="6" t="str">
        <f>_xlfn.XLOOKUP($A:$A,Dim_Date!$A:$A,Dim_Date!C:C,,0,1)</f>
        <v>Before 5G</v>
      </c>
      <c r="C3" s="4">
        <v>110001</v>
      </c>
      <c r="D3" s="4" t="str">
        <f>_xlfn.XLOOKUP(Tablo6[[#This Row],[city_code]],Tablo1[city_code],Tablo1[city_name])</f>
        <v>Delhi</v>
      </c>
      <c r="E3" t="s">
        <v>33</v>
      </c>
      <c r="F3" t="str">
        <f>_xlfn.XLOOKUP(Tablo6[[#This Row],[plans]],dim_plan!$A$3:$A$15,dim_plan!$B$3:$B$15,,0,1)</f>
        <v>Smart Recharge Pack (2 GB / Day Combo For 3 months)</v>
      </c>
      <c r="G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" s="3">
        <v>4.58</v>
      </c>
      <c r="I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" t="s">
        <v>114</v>
      </c>
      <c r="K3"/>
    </row>
    <row r="4" spans="1:29" x14ac:dyDescent="0.3">
      <c r="A4" s="6">
        <v>44562</v>
      </c>
      <c r="B4" s="6" t="str">
        <f>_xlfn.XLOOKUP($A:$A,Dim_Date!$A:$A,Dim_Date!C:C,,0,1)</f>
        <v>Before 5G</v>
      </c>
      <c r="C4" s="4">
        <v>700001</v>
      </c>
      <c r="D4" s="4" t="str">
        <f>_xlfn.XLOOKUP(Tablo6[[#This Row],[city_code]],Tablo1[city_code],Tablo1[city_name])</f>
        <v>Kolkata</v>
      </c>
      <c r="E4" t="s">
        <v>33</v>
      </c>
      <c r="F4" t="str">
        <f>_xlfn.XLOOKUP(Tablo6[[#This Row],[plans]],dim_plan!$A$3:$A$15,dim_plan!$B$3:$B$15,,0,1)</f>
        <v>Smart Recharge Pack (2 GB / Day Combo For 3 months)</v>
      </c>
      <c r="G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" s="3">
        <v>4.29</v>
      </c>
      <c r="I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" t="s">
        <v>114</v>
      </c>
      <c r="K4"/>
    </row>
    <row r="5" spans="1:29" x14ac:dyDescent="0.3">
      <c r="A5" s="6">
        <v>44562</v>
      </c>
      <c r="B5" s="6" t="str">
        <f>_xlfn.XLOOKUP($A:$A,Dim_Date!$A:$A,Dim_Date!C:C,,0,1)</f>
        <v>Before 5G</v>
      </c>
      <c r="C5" s="4">
        <v>560001</v>
      </c>
      <c r="D5" s="4" t="str">
        <f>_xlfn.XLOOKUP(Tablo6[[#This Row],[city_code]],Tablo1[city_code],Tablo1[city_name])</f>
        <v>Bangalore</v>
      </c>
      <c r="E5" t="s">
        <v>33</v>
      </c>
      <c r="F5" t="str">
        <f>_xlfn.XLOOKUP(Tablo6[[#This Row],[plans]],dim_plan!$A$3:$A$15,dim_plan!$B$3:$B$15,,0,1)</f>
        <v>Smart Recharge Pack (2 GB / Day Combo For 3 months)</v>
      </c>
      <c r="G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" s="3">
        <v>4.26</v>
      </c>
      <c r="I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" t="s">
        <v>114</v>
      </c>
      <c r="K5"/>
    </row>
    <row r="6" spans="1:29" x14ac:dyDescent="0.3">
      <c r="A6" s="6">
        <v>44562</v>
      </c>
      <c r="B6" s="6" t="str">
        <f>_xlfn.XLOOKUP($A:$A,Dim_Date!$A:$A,Dim_Date!C:C,,0,1)</f>
        <v>Before 5G</v>
      </c>
      <c r="C6" s="4">
        <v>600001</v>
      </c>
      <c r="D6" s="4" t="str">
        <f>_xlfn.XLOOKUP(Tablo6[[#This Row],[city_code]],Tablo1[city_code],Tablo1[city_name])</f>
        <v>Chennai</v>
      </c>
      <c r="E6" t="s">
        <v>33</v>
      </c>
      <c r="F6" t="str">
        <f>_xlfn.XLOOKUP(Tablo6[[#This Row],[plans]],dim_plan!$A$3:$A$15,dim_plan!$B$3:$B$15,,0,1)</f>
        <v>Smart Recharge Pack (2 GB / Day Combo For 3 months)</v>
      </c>
      <c r="G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" s="3">
        <v>3.6</v>
      </c>
      <c r="I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" t="s">
        <v>114</v>
      </c>
      <c r="K6"/>
    </row>
    <row r="7" spans="1:29" x14ac:dyDescent="0.3">
      <c r="A7" s="6">
        <v>44562</v>
      </c>
      <c r="B7" s="6" t="str">
        <f>_xlfn.XLOOKUP($A:$A,Dim_Date!$A:$A,Dim_Date!C:C,,0,1)</f>
        <v>Before 5G</v>
      </c>
      <c r="C7" s="4">
        <v>500001</v>
      </c>
      <c r="D7" s="4" t="str">
        <f>_xlfn.XLOOKUP(Tablo6[[#This Row],[city_code]],Tablo1[city_code],Tablo1[city_name])</f>
        <v>Hyderabad</v>
      </c>
      <c r="E7" t="s">
        <v>33</v>
      </c>
      <c r="F7" t="str">
        <f>_xlfn.XLOOKUP(Tablo6[[#This Row],[plans]],dim_plan!$A$3:$A$15,dim_plan!$B$3:$B$15,,0,1)</f>
        <v>Smart Recharge Pack (2 GB / Day Combo For 3 months)</v>
      </c>
      <c r="G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" s="3">
        <v>3.26</v>
      </c>
      <c r="I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" t="s">
        <v>114</v>
      </c>
      <c r="K7"/>
    </row>
    <row r="8" spans="1:29" x14ac:dyDescent="0.3">
      <c r="A8" s="6">
        <v>44562</v>
      </c>
      <c r="B8" s="6" t="str">
        <f>_xlfn.XLOOKUP($A:$A,Dim_Date!$A:$A,Dim_Date!C:C,,0,1)</f>
        <v>Before 5G</v>
      </c>
      <c r="C8" s="4">
        <v>411001</v>
      </c>
      <c r="D8" s="4" t="str">
        <f>_xlfn.XLOOKUP(Tablo6[[#This Row],[city_code]],Tablo1[city_code],Tablo1[city_name])</f>
        <v>Pune</v>
      </c>
      <c r="E8" t="s">
        <v>33</v>
      </c>
      <c r="F8" t="str">
        <f>_xlfn.XLOOKUP(Tablo6[[#This Row],[plans]],dim_plan!$A$3:$A$15,dim_plan!$B$3:$B$15,,0,1)</f>
        <v>Smart Recharge Pack (2 GB / Day Combo For 3 months)</v>
      </c>
      <c r="G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" s="3">
        <v>2.27</v>
      </c>
      <c r="I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" t="s">
        <v>114</v>
      </c>
      <c r="K8"/>
      <c r="M8" s="8" t="s">
        <v>84</v>
      </c>
      <c r="N8" s="8" t="s">
        <v>83</v>
      </c>
    </row>
    <row r="9" spans="1:29" x14ac:dyDescent="0.3">
      <c r="A9" s="6">
        <v>44562</v>
      </c>
      <c r="B9" s="6" t="str">
        <f>_xlfn.XLOOKUP($A:$A,Dim_Date!$A:$A,Dim_Date!C:C,,0,1)</f>
        <v>Before 5G</v>
      </c>
      <c r="C9" s="4">
        <v>380001</v>
      </c>
      <c r="D9" s="4" t="str">
        <f>_xlfn.XLOOKUP(Tablo6[[#This Row],[city_code]],Tablo1[city_code],Tablo1[city_name])</f>
        <v>Ahmedabad</v>
      </c>
      <c r="E9" t="s">
        <v>33</v>
      </c>
      <c r="F9" t="str">
        <f>_xlfn.XLOOKUP(Tablo6[[#This Row],[plans]],dim_plan!$A$3:$A$15,dim_plan!$B$3:$B$15,,0,1)</f>
        <v>Smart Recharge Pack (2 GB / Day Combo For 3 months)</v>
      </c>
      <c r="G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" s="3">
        <v>2.68</v>
      </c>
      <c r="I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" t="s">
        <v>114</v>
      </c>
      <c r="K9"/>
      <c r="M9" s="8" t="s">
        <v>81</v>
      </c>
      <c r="N9" s="4">
        <v>110001</v>
      </c>
      <c r="O9" s="4">
        <v>122001</v>
      </c>
      <c r="P9" s="4">
        <v>160017</v>
      </c>
      <c r="Q9" s="4">
        <v>226001</v>
      </c>
      <c r="R9" s="4">
        <v>302001</v>
      </c>
      <c r="S9" s="4">
        <v>380001</v>
      </c>
      <c r="T9" s="4">
        <v>400001</v>
      </c>
      <c r="U9" s="4">
        <v>411001</v>
      </c>
      <c r="V9" s="4">
        <v>492001</v>
      </c>
      <c r="W9" s="4">
        <v>500001</v>
      </c>
      <c r="X9" s="4">
        <v>560001</v>
      </c>
      <c r="Y9" s="4">
        <v>600001</v>
      </c>
      <c r="Z9" s="4">
        <v>641001</v>
      </c>
      <c r="AA9" s="4">
        <v>700001</v>
      </c>
      <c r="AB9" s="4">
        <v>800008</v>
      </c>
      <c r="AC9" s="4" t="s">
        <v>82</v>
      </c>
    </row>
    <row r="10" spans="1:29" x14ac:dyDescent="0.3">
      <c r="A10" s="6">
        <v>44562</v>
      </c>
      <c r="B10" s="6" t="str">
        <f>_xlfn.XLOOKUP($A:$A,Dim_Date!$A:$A,Dim_Date!C:C,,0,1)</f>
        <v>Before 5G</v>
      </c>
      <c r="C10" s="4">
        <v>302001</v>
      </c>
      <c r="D10" s="4" t="str">
        <f>_xlfn.XLOOKUP(Tablo6[[#This Row],[city_code]],Tablo1[city_code],Tablo1[city_name])</f>
        <v>Jaipur</v>
      </c>
      <c r="E10" t="s">
        <v>33</v>
      </c>
      <c r="F10" t="str">
        <f>_xlfn.XLOOKUP(Tablo6[[#This Row],[plans]],dim_plan!$A$3:$A$15,dim_plan!$B$3:$B$15,,0,1)</f>
        <v>Smart Recharge Pack (2 GB / Day Combo For 3 months)</v>
      </c>
      <c r="G1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" s="3">
        <v>2.46</v>
      </c>
      <c r="I1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" t="s">
        <v>114</v>
      </c>
      <c r="K10"/>
      <c r="M10" s="10" t="s">
        <v>85</v>
      </c>
      <c r="N10">
        <v>24.769999999999996</v>
      </c>
      <c r="O10">
        <v>2.6700000000000004</v>
      </c>
      <c r="P10">
        <v>3.43</v>
      </c>
      <c r="Q10">
        <v>7.5799999999999992</v>
      </c>
      <c r="R10">
        <v>11.549999999999999</v>
      </c>
      <c r="S10">
        <v>12.159999999999998</v>
      </c>
      <c r="T10">
        <v>28.519999999999992</v>
      </c>
      <c r="U10">
        <v>11.86</v>
      </c>
      <c r="V10">
        <v>2.1799999999999997</v>
      </c>
      <c r="W10">
        <v>14.709999999999999</v>
      </c>
      <c r="X10">
        <v>21.299999999999997</v>
      </c>
      <c r="Y10">
        <v>16.64</v>
      </c>
      <c r="Z10">
        <v>3.68</v>
      </c>
      <c r="AA10">
        <v>23.26</v>
      </c>
      <c r="AB10">
        <v>9.2000000000000011</v>
      </c>
      <c r="AC10">
        <v>193.50999999999993</v>
      </c>
    </row>
    <row r="11" spans="1:29" x14ac:dyDescent="0.3">
      <c r="A11" s="6">
        <v>44562</v>
      </c>
      <c r="B11" s="6" t="str">
        <f>_xlfn.XLOOKUP($A:$A,Dim_Date!$A:$A,Dim_Date!C:C,,0,1)</f>
        <v>Before 5G</v>
      </c>
      <c r="C11" s="4">
        <v>226001</v>
      </c>
      <c r="D11" s="4" t="str">
        <f>_xlfn.XLOOKUP(Tablo6[[#This Row],[city_code]],Tablo1[city_code],Tablo1[city_name])</f>
        <v>Lucknow</v>
      </c>
      <c r="E11" t="s">
        <v>33</v>
      </c>
      <c r="F11" t="str">
        <f>_xlfn.XLOOKUP(Tablo6[[#This Row],[plans]],dim_plan!$A$3:$A$15,dim_plan!$B$3:$B$15,,0,1)</f>
        <v>Smart Recharge Pack (2 GB / Day Combo For 3 months)</v>
      </c>
      <c r="G1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" s="3">
        <v>1.64</v>
      </c>
      <c r="I1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" t="s">
        <v>114</v>
      </c>
      <c r="K11"/>
      <c r="M11" s="10" t="s">
        <v>86</v>
      </c>
      <c r="N11">
        <v>26</v>
      </c>
      <c r="O11">
        <v>4.54</v>
      </c>
      <c r="P11">
        <v>3.04</v>
      </c>
      <c r="Q11">
        <v>15.84</v>
      </c>
      <c r="R11">
        <v>7.21</v>
      </c>
      <c r="S11">
        <v>10.320000000000002</v>
      </c>
      <c r="T11">
        <v>33.64</v>
      </c>
      <c r="U11">
        <v>16.630000000000003</v>
      </c>
      <c r="V11">
        <v>2.4</v>
      </c>
      <c r="W11">
        <v>18.97</v>
      </c>
      <c r="X11">
        <v>28.240000000000002</v>
      </c>
      <c r="Y11">
        <v>34.660000000000004</v>
      </c>
      <c r="Z11">
        <v>6.57</v>
      </c>
      <c r="AA11">
        <v>25.259999999999998</v>
      </c>
      <c r="AB11">
        <v>6.44</v>
      </c>
      <c r="AC11">
        <v>239.76</v>
      </c>
    </row>
    <row r="12" spans="1:29" x14ac:dyDescent="0.3">
      <c r="A12" s="6">
        <v>44562</v>
      </c>
      <c r="B12" s="6" t="str">
        <f>_xlfn.XLOOKUP($A:$A,Dim_Date!$A:$A,Dim_Date!C:C,,0,1)</f>
        <v>Before 5G</v>
      </c>
      <c r="C12" s="4">
        <v>800008</v>
      </c>
      <c r="D12" s="4" t="str">
        <f>_xlfn.XLOOKUP(Tablo6[[#This Row],[city_code]],Tablo1[city_code],Tablo1[city_name])</f>
        <v>Patna</v>
      </c>
      <c r="E12" t="s">
        <v>33</v>
      </c>
      <c r="F12" t="str">
        <f>_xlfn.XLOOKUP(Tablo6[[#This Row],[plans]],dim_plan!$A$3:$A$15,dim_plan!$B$3:$B$15,,0,1)</f>
        <v>Smart Recharge Pack (2 GB / Day Combo For 3 months)</v>
      </c>
      <c r="G1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2" s="3">
        <v>1.8</v>
      </c>
      <c r="I1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2" t="s">
        <v>114</v>
      </c>
      <c r="K12"/>
      <c r="M12" s="10" t="s">
        <v>24</v>
      </c>
      <c r="N12">
        <v>27.43</v>
      </c>
      <c r="O12">
        <v>3.07</v>
      </c>
      <c r="P12">
        <v>4.8999999999999995</v>
      </c>
      <c r="Q12">
        <v>8.509999999999998</v>
      </c>
      <c r="R12">
        <v>8.8899999999999988</v>
      </c>
      <c r="S12">
        <v>16.5</v>
      </c>
      <c r="T12">
        <v>29.220000000000002</v>
      </c>
      <c r="U12">
        <v>18.48</v>
      </c>
      <c r="V12">
        <v>2</v>
      </c>
      <c r="W12">
        <v>17.060000000000002</v>
      </c>
      <c r="X12">
        <v>24.699999999999996</v>
      </c>
      <c r="Y12">
        <v>15.549999999999999</v>
      </c>
      <c r="Z12">
        <v>9.93</v>
      </c>
      <c r="AA12">
        <v>37.70000000000001</v>
      </c>
      <c r="AB12">
        <v>5.3000000000000007</v>
      </c>
      <c r="AC12">
        <v>229.24000000000004</v>
      </c>
    </row>
    <row r="13" spans="1:29" x14ac:dyDescent="0.3">
      <c r="A13" s="6">
        <v>44562</v>
      </c>
      <c r="B13" s="6" t="str">
        <f>_xlfn.XLOOKUP($A:$A,Dim_Date!$A:$A,Dim_Date!C:C,,0,1)</f>
        <v>Before 5G</v>
      </c>
      <c r="C13" s="4">
        <v>641001</v>
      </c>
      <c r="D13" s="4" t="str">
        <f>_xlfn.XLOOKUP(Tablo6[[#This Row],[city_code]],Tablo1[city_code],Tablo1[city_name])</f>
        <v>Coimbatore</v>
      </c>
      <c r="E13" t="s">
        <v>33</v>
      </c>
      <c r="F13" t="str">
        <f>_xlfn.XLOOKUP(Tablo6[[#This Row],[plans]],dim_plan!$A$3:$A$15,dim_plan!$B$3:$B$15,,0,1)</f>
        <v>Smart Recharge Pack (2 GB / Day Combo For 3 months)</v>
      </c>
      <c r="G1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3" s="3">
        <v>0.81</v>
      </c>
      <c r="I1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3" t="s">
        <v>114</v>
      </c>
      <c r="K13"/>
      <c r="M13" s="10" t="s">
        <v>87</v>
      </c>
      <c r="N13">
        <v>22.730000000000004</v>
      </c>
      <c r="O13">
        <v>2.97</v>
      </c>
      <c r="P13">
        <v>6.09</v>
      </c>
      <c r="Q13">
        <v>7.9699999999999989</v>
      </c>
      <c r="R13">
        <v>8.15</v>
      </c>
      <c r="S13">
        <v>15.569999999999999</v>
      </c>
      <c r="T13">
        <v>29.360000000000003</v>
      </c>
      <c r="U13">
        <v>27.119999999999997</v>
      </c>
      <c r="V13">
        <v>2.31</v>
      </c>
      <c r="W13">
        <v>13.71</v>
      </c>
      <c r="X13">
        <v>26.240000000000002</v>
      </c>
      <c r="Y13">
        <v>21.08</v>
      </c>
      <c r="Z13">
        <v>5.27</v>
      </c>
      <c r="AA13">
        <v>24.43</v>
      </c>
      <c r="AB13">
        <v>6.86</v>
      </c>
      <c r="AC13">
        <v>219.86000000000004</v>
      </c>
    </row>
    <row r="14" spans="1:29" x14ac:dyDescent="0.3">
      <c r="A14" s="6">
        <v>44562</v>
      </c>
      <c r="B14" s="6" t="str">
        <f>_xlfn.XLOOKUP($A:$A,Dim_Date!$A:$A,Dim_Date!C:C,,0,1)</f>
        <v>Before 5G</v>
      </c>
      <c r="C14" s="4">
        <v>160017</v>
      </c>
      <c r="D14" s="4" t="str">
        <f>_xlfn.XLOOKUP(Tablo6[[#This Row],[city_code]],Tablo1[city_code],Tablo1[city_name])</f>
        <v>Chandigarh</v>
      </c>
      <c r="E14" t="s">
        <v>33</v>
      </c>
      <c r="F14" t="str">
        <f>_xlfn.XLOOKUP(Tablo6[[#This Row],[plans]],dim_plan!$A$3:$A$15,dim_plan!$B$3:$B$15,,0,1)</f>
        <v>Smart Recharge Pack (2 GB / Day Combo For 3 months)</v>
      </c>
      <c r="G1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4" s="3">
        <v>0.73</v>
      </c>
      <c r="I1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4" t="s">
        <v>114</v>
      </c>
      <c r="K14"/>
      <c r="M14" s="10" t="s">
        <v>88</v>
      </c>
      <c r="N14">
        <v>27.38</v>
      </c>
      <c r="O14">
        <v>3.46</v>
      </c>
      <c r="P14">
        <v>4.2799999999999994</v>
      </c>
      <c r="Q14">
        <v>7.3500000000000005</v>
      </c>
      <c r="R14">
        <v>13.930000000000001</v>
      </c>
      <c r="S14">
        <v>14.38</v>
      </c>
      <c r="T14">
        <v>43.46</v>
      </c>
      <c r="U14">
        <v>15.3</v>
      </c>
      <c r="V14">
        <v>3.1999999999999997</v>
      </c>
      <c r="W14">
        <v>18.810000000000002</v>
      </c>
      <c r="X14">
        <v>26.990000000000002</v>
      </c>
      <c r="Y14">
        <v>22.62</v>
      </c>
      <c r="Z14">
        <v>4.8199999999999994</v>
      </c>
      <c r="AA14">
        <v>23.89</v>
      </c>
      <c r="AB14">
        <v>10.85</v>
      </c>
      <c r="AC14">
        <v>240.72</v>
      </c>
    </row>
    <row r="15" spans="1:29" x14ac:dyDescent="0.3">
      <c r="A15" s="6">
        <v>44562</v>
      </c>
      <c r="B15" s="6" t="str">
        <f>_xlfn.XLOOKUP($A:$A,Dim_Date!$A:$A,Dim_Date!C:C,,0,1)</f>
        <v>Before 5G</v>
      </c>
      <c r="C15" s="4">
        <v>122001</v>
      </c>
      <c r="D15" s="4" t="str">
        <f>_xlfn.XLOOKUP(Tablo6[[#This Row],[city_code]],Tablo1[city_code],Tablo1[city_name])</f>
        <v>Gurgaon</v>
      </c>
      <c r="E15" t="s">
        <v>33</v>
      </c>
      <c r="F15" t="str">
        <f>_xlfn.XLOOKUP(Tablo6[[#This Row],[plans]],dim_plan!$A$3:$A$15,dim_plan!$B$3:$B$15,,0,1)</f>
        <v>Smart Recharge Pack (2 GB / Day Combo For 3 months)</v>
      </c>
      <c r="G1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5" s="3">
        <v>0.48</v>
      </c>
      <c r="I1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5" t="s">
        <v>114</v>
      </c>
      <c r="K15"/>
      <c r="M15" s="10" t="s">
        <v>89</v>
      </c>
      <c r="N15">
        <v>37.47</v>
      </c>
      <c r="O15">
        <v>6.65</v>
      </c>
      <c r="P15">
        <v>4.22</v>
      </c>
      <c r="Q15">
        <v>15.850000000000001</v>
      </c>
      <c r="R15">
        <v>9.9400000000000013</v>
      </c>
      <c r="S15">
        <v>13.819999999999999</v>
      </c>
      <c r="T15">
        <v>39.529999999999994</v>
      </c>
      <c r="U15">
        <v>17.91</v>
      </c>
      <c r="V15">
        <v>3.09</v>
      </c>
      <c r="W15">
        <v>24.68</v>
      </c>
      <c r="X15">
        <v>30.42</v>
      </c>
      <c r="Y15">
        <v>37.159999999999997</v>
      </c>
      <c r="Z15">
        <v>8.0699999999999985</v>
      </c>
      <c r="AA15">
        <v>24.41</v>
      </c>
      <c r="AB15">
        <v>7.0000000000000009</v>
      </c>
      <c r="AC15">
        <v>280.21999999999997</v>
      </c>
    </row>
    <row r="16" spans="1:29" x14ac:dyDescent="0.3">
      <c r="A16" s="6">
        <v>44562</v>
      </c>
      <c r="B16" s="6" t="str">
        <f>_xlfn.XLOOKUP($A:$A,Dim_Date!$A:$A,Dim_Date!C:C,,0,1)</f>
        <v>Before 5G</v>
      </c>
      <c r="C16" s="4">
        <v>492001</v>
      </c>
      <c r="D16" s="4" t="str">
        <f>_xlfn.XLOOKUP(Tablo6[[#This Row],[city_code]],Tablo1[city_code],Tablo1[city_name])</f>
        <v>Raipur</v>
      </c>
      <c r="E16" t="s">
        <v>33</v>
      </c>
      <c r="F16" t="str">
        <f>_xlfn.XLOOKUP(Tablo6[[#This Row],[plans]],dim_plan!$A$3:$A$15,dim_plan!$B$3:$B$15,,0,1)</f>
        <v>Smart Recharge Pack (2 GB / Day Combo For 3 months)</v>
      </c>
      <c r="G1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6" s="3">
        <v>0.49</v>
      </c>
      <c r="I1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6" t="s">
        <v>114</v>
      </c>
      <c r="K16"/>
      <c r="M16" s="10" t="s">
        <v>90</v>
      </c>
      <c r="N16">
        <v>31.81</v>
      </c>
      <c r="O16">
        <v>4.03</v>
      </c>
      <c r="P16">
        <v>4.9800000000000004</v>
      </c>
      <c r="Q16">
        <v>10.659999999999998</v>
      </c>
      <c r="R16">
        <v>11.33</v>
      </c>
      <c r="S16">
        <v>19.57</v>
      </c>
      <c r="T16">
        <v>35.6</v>
      </c>
      <c r="U16">
        <v>19.329999999999998</v>
      </c>
      <c r="V16">
        <v>2.5400000000000005</v>
      </c>
      <c r="W16">
        <v>19.55</v>
      </c>
      <c r="X16">
        <v>29.640000000000004</v>
      </c>
      <c r="Y16">
        <v>20.89</v>
      </c>
      <c r="Z16">
        <v>11.870000000000001</v>
      </c>
      <c r="AA16">
        <v>49.67</v>
      </c>
      <c r="AB16">
        <v>7.6099999999999994</v>
      </c>
      <c r="AC16">
        <v>279.08000000000004</v>
      </c>
    </row>
    <row r="17" spans="1:29" x14ac:dyDescent="0.3">
      <c r="A17" s="6">
        <v>44593</v>
      </c>
      <c r="B17" s="6" t="str">
        <f>_xlfn.XLOOKUP($A:$A,Dim_Date!$A:$A,Dim_Date!C:C,,0,1)</f>
        <v>Before 5G</v>
      </c>
      <c r="C17" s="4">
        <v>400001</v>
      </c>
      <c r="D17" s="4" t="str">
        <f>_xlfn.XLOOKUP(Tablo6[[#This Row],[city_code]],Tablo1[city_code],Tablo1[city_name])</f>
        <v>Mumbai</v>
      </c>
      <c r="E17" t="s">
        <v>33</v>
      </c>
      <c r="F17" t="str">
        <f>_xlfn.XLOOKUP(Tablo6[[#This Row],[plans]],dim_plan!$A$3:$A$15,dim_plan!$B$3:$B$15,,0,1)</f>
        <v>Smart Recharge Pack (2 GB / Day Combo For 3 months)</v>
      </c>
      <c r="G1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7" s="3">
        <v>7.86</v>
      </c>
      <c r="I1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7" t="s">
        <v>114</v>
      </c>
      <c r="K17"/>
      <c r="M17" s="10" t="s">
        <v>91</v>
      </c>
      <c r="N17">
        <v>35.880000000000003</v>
      </c>
      <c r="O17">
        <v>4.18</v>
      </c>
      <c r="P17">
        <v>6.7100000000000009</v>
      </c>
      <c r="Q17">
        <v>9.83</v>
      </c>
      <c r="R17">
        <v>11.05</v>
      </c>
      <c r="S17">
        <v>16.14</v>
      </c>
      <c r="T17">
        <v>40.839999999999996</v>
      </c>
      <c r="U17">
        <v>32.04</v>
      </c>
      <c r="V17">
        <v>2.7700000000000005</v>
      </c>
      <c r="W17">
        <v>17.22</v>
      </c>
      <c r="X17">
        <v>25.740000000000002</v>
      </c>
      <c r="Y17">
        <v>19.570000000000004</v>
      </c>
      <c r="Z17">
        <v>6.18</v>
      </c>
      <c r="AA17">
        <v>31.66</v>
      </c>
      <c r="AB17">
        <v>8.5499999999999989</v>
      </c>
      <c r="AC17">
        <v>268.36</v>
      </c>
    </row>
    <row r="18" spans="1:29" x14ac:dyDescent="0.3">
      <c r="A18" s="6">
        <v>44593</v>
      </c>
      <c r="B18" s="6" t="str">
        <f>_xlfn.XLOOKUP($A:$A,Dim_Date!$A:$A,Dim_Date!C:C,,0,1)</f>
        <v>Before 5G</v>
      </c>
      <c r="C18" s="4">
        <v>110001</v>
      </c>
      <c r="D18" s="4" t="str">
        <f>_xlfn.XLOOKUP(Tablo6[[#This Row],[city_code]],Tablo1[city_code],Tablo1[city_name])</f>
        <v>Delhi</v>
      </c>
      <c r="E18" t="s">
        <v>33</v>
      </c>
      <c r="F18" t="str">
        <f>_xlfn.XLOOKUP(Tablo6[[#This Row],[plans]],dim_plan!$A$3:$A$15,dim_plan!$B$3:$B$15,,0,1)</f>
        <v>Smart Recharge Pack (2 GB / Day Combo For 3 months)</v>
      </c>
      <c r="G1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8" s="3">
        <v>5.43</v>
      </c>
      <c r="I1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8" t="s">
        <v>114</v>
      </c>
      <c r="K18"/>
      <c r="M18" s="10" t="s">
        <v>82</v>
      </c>
      <c r="N18">
        <v>233.47</v>
      </c>
      <c r="O18">
        <v>31.57</v>
      </c>
      <c r="P18">
        <v>37.650000000000006</v>
      </c>
      <c r="Q18">
        <v>83.589999999999989</v>
      </c>
      <c r="R18">
        <v>82.05</v>
      </c>
      <c r="S18">
        <v>118.46</v>
      </c>
      <c r="T18">
        <v>280.16999999999996</v>
      </c>
      <c r="U18">
        <v>158.66999999999999</v>
      </c>
      <c r="V18">
        <v>20.49</v>
      </c>
      <c r="W18">
        <v>144.70999999999998</v>
      </c>
      <c r="X18">
        <v>213.27</v>
      </c>
      <c r="Y18">
        <v>188.17000000000002</v>
      </c>
      <c r="Z18">
        <v>56.389999999999993</v>
      </c>
      <c r="AA18">
        <v>240.28</v>
      </c>
      <c r="AB18">
        <v>61.809999999999995</v>
      </c>
      <c r="AC18">
        <v>1950.75</v>
      </c>
    </row>
    <row r="19" spans="1:29" x14ac:dyDescent="0.3">
      <c r="A19" s="6">
        <v>44593</v>
      </c>
      <c r="B19" s="6" t="str">
        <f>_xlfn.XLOOKUP($A:$A,Dim_Date!$A:$A,Dim_Date!C:C,,0,1)</f>
        <v>Before 5G</v>
      </c>
      <c r="C19" s="4">
        <v>700001</v>
      </c>
      <c r="D19" s="4" t="str">
        <f>_xlfn.XLOOKUP(Tablo6[[#This Row],[city_code]],Tablo1[city_code],Tablo1[city_name])</f>
        <v>Kolkata</v>
      </c>
      <c r="E19" t="s">
        <v>33</v>
      </c>
      <c r="F19" t="str">
        <f>_xlfn.XLOOKUP(Tablo6[[#This Row],[plans]],dim_plan!$A$3:$A$15,dim_plan!$B$3:$B$15,,0,1)</f>
        <v>Smart Recharge Pack (2 GB / Day Combo For 3 months)</v>
      </c>
      <c r="G1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9" s="3">
        <v>5.36</v>
      </c>
      <c r="I1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9" t="s">
        <v>114</v>
      </c>
      <c r="K19"/>
    </row>
    <row r="20" spans="1:29" x14ac:dyDescent="0.3">
      <c r="A20" s="6">
        <v>44593</v>
      </c>
      <c r="B20" s="6" t="str">
        <f>_xlfn.XLOOKUP($A:$A,Dim_Date!$A:$A,Dim_Date!C:C,,0,1)</f>
        <v>Before 5G</v>
      </c>
      <c r="C20" s="4">
        <v>560001</v>
      </c>
      <c r="D20" s="4" t="str">
        <f>_xlfn.XLOOKUP(Tablo6[[#This Row],[city_code]],Tablo1[city_code],Tablo1[city_name])</f>
        <v>Bangalore</v>
      </c>
      <c r="E20" t="s">
        <v>33</v>
      </c>
      <c r="F20" t="str">
        <f>_xlfn.XLOOKUP(Tablo6[[#This Row],[plans]],dim_plan!$A$3:$A$15,dim_plan!$B$3:$B$15,,0,1)</f>
        <v>Smart Recharge Pack (2 GB / Day Combo For 3 months)</v>
      </c>
      <c r="G2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0" s="3">
        <v>5.47</v>
      </c>
      <c r="I2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0" t="s">
        <v>114</v>
      </c>
      <c r="K20"/>
    </row>
    <row r="21" spans="1:29" x14ac:dyDescent="0.3">
      <c r="A21" s="6">
        <v>44593</v>
      </c>
      <c r="B21" s="6" t="str">
        <f>_xlfn.XLOOKUP($A:$A,Dim_Date!$A:$A,Dim_Date!C:C,,0,1)</f>
        <v>Before 5G</v>
      </c>
      <c r="C21" s="4">
        <v>600001</v>
      </c>
      <c r="D21" s="4" t="str">
        <f>_xlfn.XLOOKUP(Tablo6[[#This Row],[city_code]],Tablo1[city_code],Tablo1[city_name])</f>
        <v>Chennai</v>
      </c>
      <c r="E21" t="s">
        <v>33</v>
      </c>
      <c r="F21" t="str">
        <f>_xlfn.XLOOKUP(Tablo6[[#This Row],[plans]],dim_plan!$A$3:$A$15,dim_plan!$B$3:$B$15,,0,1)</f>
        <v>Smart Recharge Pack (2 GB / Day Combo For 3 months)</v>
      </c>
      <c r="G2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1" s="3">
        <v>7.02</v>
      </c>
      <c r="I2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1" t="s">
        <v>114</v>
      </c>
      <c r="K21"/>
    </row>
    <row r="22" spans="1:29" x14ac:dyDescent="0.3">
      <c r="A22" s="6">
        <v>44593</v>
      </c>
      <c r="B22" s="6" t="str">
        <f>_xlfn.XLOOKUP($A:$A,Dim_Date!$A:$A,Dim_Date!C:C,,0,1)</f>
        <v>Before 5G</v>
      </c>
      <c r="C22" s="4">
        <v>500001</v>
      </c>
      <c r="D22" s="4" t="str">
        <f>_xlfn.XLOOKUP(Tablo6[[#This Row],[city_code]],Tablo1[city_code],Tablo1[city_name])</f>
        <v>Hyderabad</v>
      </c>
      <c r="E22" t="s">
        <v>33</v>
      </c>
      <c r="F22" t="str">
        <f>_xlfn.XLOOKUP(Tablo6[[#This Row],[plans]],dim_plan!$A$3:$A$15,dim_plan!$B$3:$B$15,,0,1)</f>
        <v>Smart Recharge Pack (2 GB / Day Combo For 3 months)</v>
      </c>
      <c r="G2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2" s="3">
        <v>4.16</v>
      </c>
      <c r="I2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2" t="s">
        <v>114</v>
      </c>
      <c r="K22"/>
    </row>
    <row r="23" spans="1:29" x14ac:dyDescent="0.3">
      <c r="A23" s="6">
        <v>44593</v>
      </c>
      <c r="B23" s="6" t="str">
        <f>_xlfn.XLOOKUP($A:$A,Dim_Date!$A:$A,Dim_Date!C:C,,0,1)</f>
        <v>Before 5G</v>
      </c>
      <c r="C23" s="4">
        <v>411001</v>
      </c>
      <c r="D23" s="4" t="str">
        <f>_xlfn.XLOOKUP(Tablo6[[#This Row],[city_code]],Tablo1[city_code],Tablo1[city_name])</f>
        <v>Pune</v>
      </c>
      <c r="E23" t="s">
        <v>33</v>
      </c>
      <c r="F23" t="str">
        <f>_xlfn.XLOOKUP(Tablo6[[#This Row],[plans]],dim_plan!$A$3:$A$15,dim_plan!$B$3:$B$15,,0,1)</f>
        <v>Smart Recharge Pack (2 GB / Day Combo For 3 months)</v>
      </c>
      <c r="G2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3" s="3">
        <v>3.44</v>
      </c>
      <c r="I2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3" t="s">
        <v>114</v>
      </c>
      <c r="K23"/>
      <c r="M23" s="8" t="s">
        <v>84</v>
      </c>
      <c r="N23" s="8" t="s">
        <v>83</v>
      </c>
    </row>
    <row r="24" spans="1:29" x14ac:dyDescent="0.3">
      <c r="A24" s="6">
        <v>44593</v>
      </c>
      <c r="B24" s="6" t="str">
        <f>_xlfn.XLOOKUP($A:$A,Dim_Date!$A:$A,Dim_Date!C:C,,0,1)</f>
        <v>Before 5G</v>
      </c>
      <c r="C24" s="4">
        <v>380001</v>
      </c>
      <c r="D24" s="4" t="str">
        <f>_xlfn.XLOOKUP(Tablo6[[#This Row],[city_code]],Tablo1[city_code],Tablo1[city_name])</f>
        <v>Ahmedabad</v>
      </c>
      <c r="E24" t="s">
        <v>33</v>
      </c>
      <c r="F24" t="str">
        <f>_xlfn.XLOOKUP(Tablo6[[#This Row],[plans]],dim_plan!$A$3:$A$15,dim_plan!$B$3:$B$15,,0,1)</f>
        <v>Smart Recharge Pack (2 GB / Day Combo For 3 months)</v>
      </c>
      <c r="G2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4" s="3">
        <v>2.2200000000000002</v>
      </c>
      <c r="I2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4" t="s">
        <v>114</v>
      </c>
      <c r="K24"/>
      <c r="M24" s="8" t="s">
        <v>81</v>
      </c>
      <c r="N24" t="s">
        <v>33</v>
      </c>
      <c r="O24" t="s">
        <v>51</v>
      </c>
      <c r="P24" t="s">
        <v>53</v>
      </c>
      <c r="Q24" t="s">
        <v>55</v>
      </c>
      <c r="R24" t="s">
        <v>57</v>
      </c>
      <c r="S24" t="s">
        <v>35</v>
      </c>
      <c r="T24" t="s">
        <v>37</v>
      </c>
      <c r="U24" t="s">
        <v>39</v>
      </c>
      <c r="V24" t="s">
        <v>41</v>
      </c>
      <c r="W24" t="s">
        <v>43</v>
      </c>
      <c r="X24" t="s">
        <v>45</v>
      </c>
      <c r="Y24" t="s">
        <v>47</v>
      </c>
      <c r="Z24" t="s">
        <v>49</v>
      </c>
      <c r="AA24" t="s">
        <v>82</v>
      </c>
    </row>
    <row r="25" spans="1:29" x14ac:dyDescent="0.3">
      <c r="A25" s="6">
        <v>44593</v>
      </c>
      <c r="B25" s="6" t="str">
        <f>_xlfn.XLOOKUP($A:$A,Dim_Date!$A:$A,Dim_Date!C:C,,0,1)</f>
        <v>Before 5G</v>
      </c>
      <c r="C25" s="4">
        <v>302001</v>
      </c>
      <c r="D25" s="4" t="str">
        <f>_xlfn.XLOOKUP(Tablo6[[#This Row],[city_code]],Tablo1[city_code],Tablo1[city_name])</f>
        <v>Jaipur</v>
      </c>
      <c r="E25" t="s">
        <v>33</v>
      </c>
      <c r="F25" t="str">
        <f>_xlfn.XLOOKUP(Tablo6[[#This Row],[plans]],dim_plan!$A$3:$A$15,dim_plan!$B$3:$B$15,,0,1)</f>
        <v>Smart Recharge Pack (2 GB / Day Combo For 3 months)</v>
      </c>
      <c r="G2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5" s="3">
        <v>1.51</v>
      </c>
      <c r="I2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5" t="s">
        <v>114</v>
      </c>
      <c r="K25"/>
      <c r="M25" s="10" t="s">
        <v>85</v>
      </c>
      <c r="N25">
        <v>39.609999999999992</v>
      </c>
      <c r="O25">
        <v>2.33</v>
      </c>
      <c r="S25">
        <v>32.549999999999997</v>
      </c>
      <c r="T25">
        <v>29.639999999999997</v>
      </c>
      <c r="U25">
        <v>24.29</v>
      </c>
      <c r="V25">
        <v>21.549999999999997</v>
      </c>
      <c r="W25">
        <v>16.689999999999998</v>
      </c>
      <c r="X25">
        <v>12.249999999999998</v>
      </c>
      <c r="Y25">
        <v>9.3600000000000012</v>
      </c>
      <c r="Z25">
        <v>5.24</v>
      </c>
      <c r="AA25">
        <v>193.51</v>
      </c>
    </row>
    <row r="26" spans="1:29" x14ac:dyDescent="0.3">
      <c r="A26" s="6">
        <v>44593</v>
      </c>
      <c r="B26" s="6" t="str">
        <f>_xlfn.XLOOKUP($A:$A,Dim_Date!$A:$A,Dim_Date!C:C,,0,1)</f>
        <v>Before 5G</v>
      </c>
      <c r="C26" s="4">
        <v>226001</v>
      </c>
      <c r="D26" s="4" t="str">
        <f>_xlfn.XLOOKUP(Tablo6[[#This Row],[city_code]],Tablo1[city_code],Tablo1[city_name])</f>
        <v>Lucknow</v>
      </c>
      <c r="E26" t="s">
        <v>33</v>
      </c>
      <c r="F26" t="str">
        <f>_xlfn.XLOOKUP(Tablo6[[#This Row],[plans]],dim_plan!$A$3:$A$15,dim_plan!$B$3:$B$15,,0,1)</f>
        <v>Smart Recharge Pack (2 GB / Day Combo For 3 months)</v>
      </c>
      <c r="G2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6" s="3">
        <v>3.17</v>
      </c>
      <c r="I2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6" t="s">
        <v>114</v>
      </c>
      <c r="K26"/>
      <c r="M26" s="10" t="s">
        <v>88</v>
      </c>
      <c r="N26">
        <v>53.579999999999991</v>
      </c>
      <c r="P26">
        <v>41.430000000000007</v>
      </c>
      <c r="Q26">
        <v>25.510000000000005</v>
      </c>
      <c r="R26">
        <v>7.21</v>
      </c>
      <c r="S26">
        <v>33.989999999999995</v>
      </c>
      <c r="T26">
        <v>30.41</v>
      </c>
      <c r="U26">
        <v>19.95</v>
      </c>
      <c r="V26">
        <v>14.4</v>
      </c>
      <c r="W26">
        <v>10.920000000000002</v>
      </c>
      <c r="X26">
        <v>3.3200000000000003</v>
      </c>
      <c r="AA26">
        <v>240.71999999999997</v>
      </c>
    </row>
    <row r="27" spans="1:29" x14ac:dyDescent="0.3">
      <c r="A27" s="6">
        <v>44593</v>
      </c>
      <c r="B27" s="6" t="str">
        <f>_xlfn.XLOOKUP($A:$A,Dim_Date!$A:$A,Dim_Date!C:C,,0,1)</f>
        <v>Before 5G</v>
      </c>
      <c r="C27" s="4">
        <v>800008</v>
      </c>
      <c r="D27" s="4" t="str">
        <f>_xlfn.XLOOKUP(Tablo6[[#This Row],[city_code]],Tablo1[city_code],Tablo1[city_name])</f>
        <v>Patna</v>
      </c>
      <c r="E27" t="s">
        <v>33</v>
      </c>
      <c r="F27" t="str">
        <f>_xlfn.XLOOKUP(Tablo6[[#This Row],[plans]],dim_plan!$A$3:$A$15,dim_plan!$B$3:$B$15,,0,1)</f>
        <v>Smart Recharge Pack (2 GB / Day Combo For 3 months)</v>
      </c>
      <c r="G2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7" s="3">
        <v>1.4</v>
      </c>
      <c r="I2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7" t="s">
        <v>114</v>
      </c>
      <c r="K27"/>
      <c r="M27" s="10" t="s">
        <v>82</v>
      </c>
      <c r="N27">
        <v>93.189999999999984</v>
      </c>
      <c r="O27">
        <v>2.33</v>
      </c>
      <c r="P27">
        <v>41.430000000000007</v>
      </c>
      <c r="Q27">
        <v>25.510000000000005</v>
      </c>
      <c r="R27">
        <v>7.21</v>
      </c>
      <c r="S27">
        <v>66.539999999999992</v>
      </c>
      <c r="T27">
        <v>60.05</v>
      </c>
      <c r="U27">
        <v>44.239999999999995</v>
      </c>
      <c r="V27">
        <v>35.949999999999996</v>
      </c>
      <c r="W27">
        <v>27.61</v>
      </c>
      <c r="X27">
        <v>15.569999999999999</v>
      </c>
      <c r="Y27">
        <v>9.3600000000000012</v>
      </c>
      <c r="Z27">
        <v>5.24</v>
      </c>
      <c r="AA27">
        <v>434.22999999999996</v>
      </c>
    </row>
    <row r="28" spans="1:29" x14ac:dyDescent="0.3">
      <c r="A28" s="6">
        <v>44593</v>
      </c>
      <c r="B28" s="6" t="str">
        <f>_xlfn.XLOOKUP($A:$A,Dim_Date!$A:$A,Dim_Date!C:C,,0,1)</f>
        <v>Before 5G</v>
      </c>
      <c r="C28" s="4">
        <v>641001</v>
      </c>
      <c r="D28" s="4" t="str">
        <f>_xlfn.XLOOKUP(Tablo6[[#This Row],[city_code]],Tablo1[city_code],Tablo1[city_name])</f>
        <v>Coimbatore</v>
      </c>
      <c r="E28" t="s">
        <v>33</v>
      </c>
      <c r="F28" t="str">
        <f>_xlfn.XLOOKUP(Tablo6[[#This Row],[plans]],dim_plan!$A$3:$A$15,dim_plan!$B$3:$B$15,,0,1)</f>
        <v>Smart Recharge Pack (2 GB / Day Combo For 3 months)</v>
      </c>
      <c r="G2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8" s="3">
        <v>1.33</v>
      </c>
      <c r="I2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8" t="s">
        <v>114</v>
      </c>
      <c r="K28"/>
    </row>
    <row r="29" spans="1:29" x14ac:dyDescent="0.3">
      <c r="A29" s="6">
        <v>44593</v>
      </c>
      <c r="B29" s="6" t="str">
        <f>_xlfn.XLOOKUP($A:$A,Dim_Date!$A:$A,Dim_Date!C:C,,0,1)</f>
        <v>Before 5G</v>
      </c>
      <c r="C29" s="4">
        <v>160017</v>
      </c>
      <c r="D29" s="4" t="str">
        <f>_xlfn.XLOOKUP(Tablo6[[#This Row],[city_code]],Tablo1[city_code],Tablo1[city_name])</f>
        <v>Chandigarh</v>
      </c>
      <c r="E29" t="s">
        <v>33</v>
      </c>
      <c r="F29" t="str">
        <f>_xlfn.XLOOKUP(Tablo6[[#This Row],[plans]],dim_plan!$A$3:$A$15,dim_plan!$B$3:$B$15,,0,1)</f>
        <v>Smart Recharge Pack (2 GB / Day Combo For 3 months)</v>
      </c>
      <c r="G2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29" s="3">
        <v>0.54</v>
      </c>
      <c r="I2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29" t="s">
        <v>114</v>
      </c>
      <c r="K29"/>
      <c r="AC29" t="s">
        <v>92</v>
      </c>
    </row>
    <row r="30" spans="1:29" x14ac:dyDescent="0.3">
      <c r="A30" s="6">
        <v>44593</v>
      </c>
      <c r="B30" s="6" t="str">
        <f>_xlfn.XLOOKUP($A:$A,Dim_Date!$A:$A,Dim_Date!C:C,,0,1)</f>
        <v>Before 5G</v>
      </c>
      <c r="C30" s="4">
        <v>122001</v>
      </c>
      <c r="D30" s="4" t="str">
        <f>_xlfn.XLOOKUP(Tablo6[[#This Row],[city_code]],Tablo1[city_code],Tablo1[city_name])</f>
        <v>Gurgaon</v>
      </c>
      <c r="E30" t="s">
        <v>33</v>
      </c>
      <c r="F30" t="str">
        <f>_xlfn.XLOOKUP(Tablo6[[#This Row],[plans]],dim_plan!$A$3:$A$15,dim_plan!$B$3:$B$15,,0,1)</f>
        <v>Smart Recharge Pack (2 GB / Day Combo For 3 months)</v>
      </c>
      <c r="G3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0" s="3">
        <v>0.9</v>
      </c>
      <c r="I3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0" t="s">
        <v>114</v>
      </c>
      <c r="K30"/>
    </row>
    <row r="31" spans="1:29" x14ac:dyDescent="0.3">
      <c r="A31" s="6">
        <v>44593</v>
      </c>
      <c r="B31" s="6" t="str">
        <f>_xlfn.XLOOKUP($A:$A,Dim_Date!$A:$A,Dim_Date!C:C,,0,1)</f>
        <v>Before 5G</v>
      </c>
      <c r="C31" s="4">
        <v>492001</v>
      </c>
      <c r="D31" s="4" t="str">
        <f>_xlfn.XLOOKUP(Tablo6[[#This Row],[city_code]],Tablo1[city_code],Tablo1[city_name])</f>
        <v>Raipur</v>
      </c>
      <c r="E31" t="s">
        <v>33</v>
      </c>
      <c r="F31" t="str">
        <f>_xlfn.XLOOKUP(Tablo6[[#This Row],[plans]],dim_plan!$A$3:$A$15,dim_plan!$B$3:$B$15,,0,1)</f>
        <v>Smart Recharge Pack (2 GB / Day Combo For 3 months)</v>
      </c>
      <c r="G3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1" s="3">
        <v>0.47</v>
      </c>
      <c r="I3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1" t="s">
        <v>114</v>
      </c>
      <c r="K31"/>
    </row>
    <row r="32" spans="1:29" x14ac:dyDescent="0.3">
      <c r="A32" s="6">
        <v>44621</v>
      </c>
      <c r="B32" s="6" t="str">
        <f>_xlfn.XLOOKUP($A:$A,Dim_Date!$A:$A,Dim_Date!C:C,,0,1)</f>
        <v>Before 5G</v>
      </c>
      <c r="C32" s="4">
        <v>400001</v>
      </c>
      <c r="D32" s="4" t="str">
        <f>_xlfn.XLOOKUP(Tablo6[[#This Row],[city_code]],Tablo1[city_code],Tablo1[city_name])</f>
        <v>Mumbai</v>
      </c>
      <c r="E32" t="s">
        <v>33</v>
      </c>
      <c r="F32" t="str">
        <f>_xlfn.XLOOKUP(Tablo6[[#This Row],[plans]],dim_plan!$A$3:$A$15,dim_plan!$B$3:$B$15,,0,1)</f>
        <v>Smart Recharge Pack (2 GB / Day Combo For 3 months)</v>
      </c>
      <c r="G3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2" s="3">
        <v>5.66</v>
      </c>
      <c r="I3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2" t="s">
        <v>114</v>
      </c>
      <c r="K32"/>
    </row>
    <row r="33" spans="1:11" x14ac:dyDescent="0.3">
      <c r="A33" s="1">
        <v>44621</v>
      </c>
      <c r="B33" s="1" t="str">
        <f>_xlfn.XLOOKUP($A:$A,Dim_Date!$A:$A,Dim_Date!C:C,,0,1)</f>
        <v>Before 5G</v>
      </c>
      <c r="C33" s="4">
        <v>110001</v>
      </c>
      <c r="D33" s="4" t="str">
        <f>_xlfn.XLOOKUP(Tablo6[[#This Row],[city_code]],Tablo1[city_code],Tablo1[city_name])</f>
        <v>Delhi</v>
      </c>
      <c r="E33" t="s">
        <v>33</v>
      </c>
      <c r="F33" t="str">
        <f>_xlfn.XLOOKUP(Tablo6[[#This Row],[plans]],dim_plan!$A$3:$A$15,dim_plan!$B$3:$B$15,,0,1)</f>
        <v>Smart Recharge Pack (2 GB / Day Combo For 3 months)</v>
      </c>
      <c r="G3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3" s="3">
        <v>5.84</v>
      </c>
      <c r="I3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3" t="s">
        <v>114</v>
      </c>
      <c r="K33"/>
    </row>
    <row r="34" spans="1:11" x14ac:dyDescent="0.3">
      <c r="A34" s="1">
        <v>44621</v>
      </c>
      <c r="B34" s="1" t="str">
        <f>_xlfn.XLOOKUP($A:$A,Dim_Date!$A:$A,Dim_Date!C:C,,0,1)</f>
        <v>Before 5G</v>
      </c>
      <c r="C34" s="4">
        <v>700001</v>
      </c>
      <c r="D34" s="4" t="str">
        <f>_xlfn.XLOOKUP(Tablo6[[#This Row],[city_code]],Tablo1[city_code],Tablo1[city_name])</f>
        <v>Kolkata</v>
      </c>
      <c r="E34" t="s">
        <v>33</v>
      </c>
      <c r="F34" t="str">
        <f>_xlfn.XLOOKUP(Tablo6[[#This Row],[plans]],dim_plan!$A$3:$A$15,dim_plan!$B$3:$B$15,,0,1)</f>
        <v>Smart Recharge Pack (2 GB / Day Combo For 3 months)</v>
      </c>
      <c r="G3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4" s="3">
        <v>7.54</v>
      </c>
      <c r="I3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4" t="s">
        <v>114</v>
      </c>
      <c r="K34"/>
    </row>
    <row r="35" spans="1:11" x14ac:dyDescent="0.3">
      <c r="A35" s="1">
        <v>44621</v>
      </c>
      <c r="B35" s="1" t="str">
        <f>_xlfn.XLOOKUP($A:$A,Dim_Date!$A:$A,Dim_Date!C:C,,0,1)</f>
        <v>Before 5G</v>
      </c>
      <c r="C35" s="4">
        <v>560001</v>
      </c>
      <c r="D35" s="4" t="str">
        <f>_xlfn.XLOOKUP(Tablo6[[#This Row],[city_code]],Tablo1[city_code],Tablo1[city_name])</f>
        <v>Bangalore</v>
      </c>
      <c r="E35" t="s">
        <v>33</v>
      </c>
      <c r="F35" t="str">
        <f>_xlfn.XLOOKUP(Tablo6[[#This Row],[plans]],dim_plan!$A$3:$A$15,dim_plan!$B$3:$B$15,,0,1)</f>
        <v>Smart Recharge Pack (2 GB / Day Combo For 3 months)</v>
      </c>
      <c r="G3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5" s="3">
        <v>4.97</v>
      </c>
      <c r="I3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5" t="s">
        <v>114</v>
      </c>
      <c r="K35"/>
    </row>
    <row r="36" spans="1:11" x14ac:dyDescent="0.3">
      <c r="A36" s="1">
        <v>44621</v>
      </c>
      <c r="B36" s="1" t="str">
        <f>_xlfn.XLOOKUP($A:$A,Dim_Date!$A:$A,Dim_Date!C:C,,0,1)</f>
        <v>Before 5G</v>
      </c>
      <c r="C36" s="4">
        <v>600001</v>
      </c>
      <c r="D36" s="4" t="str">
        <f>_xlfn.XLOOKUP(Tablo6[[#This Row],[city_code]],Tablo1[city_code],Tablo1[city_name])</f>
        <v>Chennai</v>
      </c>
      <c r="E36" t="s">
        <v>33</v>
      </c>
      <c r="F36" t="str">
        <f>_xlfn.XLOOKUP(Tablo6[[#This Row],[plans]],dim_plan!$A$3:$A$15,dim_plan!$B$3:$B$15,,0,1)</f>
        <v>Smart Recharge Pack (2 GB / Day Combo For 3 months)</v>
      </c>
      <c r="G3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6" s="3">
        <v>3.33</v>
      </c>
      <c r="I3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6" t="s">
        <v>114</v>
      </c>
      <c r="K36"/>
    </row>
    <row r="37" spans="1:11" x14ac:dyDescent="0.3">
      <c r="A37" s="1">
        <v>44621</v>
      </c>
      <c r="B37" s="1" t="str">
        <f>_xlfn.XLOOKUP($A:$A,Dim_Date!$A:$A,Dim_Date!C:C,,0,1)</f>
        <v>Before 5G</v>
      </c>
      <c r="C37" s="4">
        <v>500001</v>
      </c>
      <c r="D37" s="4" t="str">
        <f>_xlfn.XLOOKUP(Tablo6[[#This Row],[city_code]],Tablo1[city_code],Tablo1[city_name])</f>
        <v>Hyderabad</v>
      </c>
      <c r="E37" t="s">
        <v>33</v>
      </c>
      <c r="F37" t="str">
        <f>_xlfn.XLOOKUP(Tablo6[[#This Row],[plans]],dim_plan!$A$3:$A$15,dim_plan!$B$3:$B$15,,0,1)</f>
        <v>Smart Recharge Pack (2 GB / Day Combo For 3 months)</v>
      </c>
      <c r="G3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7" s="3">
        <v>3.37</v>
      </c>
      <c r="I3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7" t="s">
        <v>114</v>
      </c>
      <c r="K37"/>
    </row>
    <row r="38" spans="1:11" x14ac:dyDescent="0.3">
      <c r="A38" s="1">
        <v>44621</v>
      </c>
      <c r="B38" s="1" t="str">
        <f>_xlfn.XLOOKUP($A:$A,Dim_Date!$A:$A,Dim_Date!C:C,,0,1)</f>
        <v>Before 5G</v>
      </c>
      <c r="C38" s="4">
        <v>411001</v>
      </c>
      <c r="D38" s="4" t="str">
        <f>_xlfn.XLOOKUP(Tablo6[[#This Row],[city_code]],Tablo1[city_code],Tablo1[city_name])</f>
        <v>Pune</v>
      </c>
      <c r="E38" t="s">
        <v>33</v>
      </c>
      <c r="F38" t="str">
        <f>_xlfn.XLOOKUP(Tablo6[[#This Row],[plans]],dim_plan!$A$3:$A$15,dim_plan!$B$3:$B$15,,0,1)</f>
        <v>Smart Recharge Pack (2 GB / Day Combo For 3 months)</v>
      </c>
      <c r="G3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8" s="3">
        <v>4.18</v>
      </c>
      <c r="I3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8" t="s">
        <v>114</v>
      </c>
      <c r="K38"/>
    </row>
    <row r="39" spans="1:11" x14ac:dyDescent="0.3">
      <c r="A39" s="1">
        <v>44621</v>
      </c>
      <c r="B39" s="1" t="str">
        <f>_xlfn.XLOOKUP($A:$A,Dim_Date!$A:$A,Dim_Date!C:C,,0,1)</f>
        <v>Before 5G</v>
      </c>
      <c r="C39" s="4">
        <v>380001</v>
      </c>
      <c r="D39" s="4" t="str">
        <f>_xlfn.XLOOKUP(Tablo6[[#This Row],[city_code]],Tablo1[city_code],Tablo1[city_name])</f>
        <v>Ahmedabad</v>
      </c>
      <c r="E39" t="s">
        <v>33</v>
      </c>
      <c r="F39" t="str">
        <f>_xlfn.XLOOKUP(Tablo6[[#This Row],[plans]],dim_plan!$A$3:$A$15,dim_plan!$B$3:$B$15,,0,1)</f>
        <v>Smart Recharge Pack (2 GB / Day Combo For 3 months)</v>
      </c>
      <c r="G3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39" s="3">
        <v>2.99</v>
      </c>
      <c r="I3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39" t="s">
        <v>114</v>
      </c>
      <c r="K39"/>
    </row>
    <row r="40" spans="1:11" x14ac:dyDescent="0.3">
      <c r="A40" s="1">
        <v>44621</v>
      </c>
      <c r="B40" s="1" t="str">
        <f>_xlfn.XLOOKUP($A:$A,Dim_Date!$A:$A,Dim_Date!C:C,,0,1)</f>
        <v>Before 5G</v>
      </c>
      <c r="C40" s="4">
        <v>302001</v>
      </c>
      <c r="D40" s="4" t="str">
        <f>_xlfn.XLOOKUP(Tablo6[[#This Row],[city_code]],Tablo1[city_code],Tablo1[city_name])</f>
        <v>Jaipur</v>
      </c>
      <c r="E40" t="s">
        <v>33</v>
      </c>
      <c r="F40" t="str">
        <f>_xlfn.XLOOKUP(Tablo6[[#This Row],[plans]],dim_plan!$A$3:$A$15,dim_plan!$B$3:$B$15,,0,1)</f>
        <v>Smart Recharge Pack (2 GB / Day Combo For 3 months)</v>
      </c>
      <c r="G4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0" s="3">
        <v>1.88</v>
      </c>
      <c r="I4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0" t="s">
        <v>114</v>
      </c>
      <c r="K40"/>
    </row>
    <row r="41" spans="1:11" x14ac:dyDescent="0.3">
      <c r="A41" s="1">
        <v>44621</v>
      </c>
      <c r="B41" s="1" t="str">
        <f>_xlfn.XLOOKUP($A:$A,Dim_Date!$A:$A,Dim_Date!C:C,,0,1)</f>
        <v>Before 5G</v>
      </c>
      <c r="C41" s="4">
        <v>226001</v>
      </c>
      <c r="D41" s="4" t="str">
        <f>_xlfn.XLOOKUP(Tablo6[[#This Row],[city_code]],Tablo1[city_code],Tablo1[city_name])</f>
        <v>Lucknow</v>
      </c>
      <c r="E41" t="s">
        <v>33</v>
      </c>
      <c r="F41" t="str">
        <f>_xlfn.XLOOKUP(Tablo6[[#This Row],[plans]],dim_plan!$A$3:$A$15,dim_plan!$B$3:$B$15,,0,1)</f>
        <v>Smart Recharge Pack (2 GB / Day Combo For 3 months)</v>
      </c>
      <c r="G4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1" s="3">
        <v>1.8</v>
      </c>
      <c r="I4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1" t="s">
        <v>114</v>
      </c>
      <c r="K41"/>
    </row>
    <row r="42" spans="1:11" x14ac:dyDescent="0.3">
      <c r="A42" s="1">
        <v>44621</v>
      </c>
      <c r="B42" s="1" t="str">
        <f>_xlfn.XLOOKUP($A:$A,Dim_Date!$A:$A,Dim_Date!C:C,,0,1)</f>
        <v>Before 5G</v>
      </c>
      <c r="C42" s="4">
        <v>800008</v>
      </c>
      <c r="D42" s="4" t="str">
        <f>_xlfn.XLOOKUP(Tablo6[[#This Row],[city_code]],Tablo1[city_code],Tablo1[city_name])</f>
        <v>Patna</v>
      </c>
      <c r="E42" t="s">
        <v>33</v>
      </c>
      <c r="F42" t="str">
        <f>_xlfn.XLOOKUP(Tablo6[[#This Row],[plans]],dim_plan!$A$3:$A$15,dim_plan!$B$3:$B$15,,0,1)</f>
        <v>Smart Recharge Pack (2 GB / Day Combo For 3 months)</v>
      </c>
      <c r="G4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2" s="3">
        <v>1.06</v>
      </c>
      <c r="I4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2" t="s">
        <v>114</v>
      </c>
      <c r="K42"/>
    </row>
    <row r="43" spans="1:11" x14ac:dyDescent="0.3">
      <c r="A43" s="1">
        <v>44621</v>
      </c>
      <c r="B43" s="1" t="str">
        <f>_xlfn.XLOOKUP($A:$A,Dim_Date!$A:$A,Dim_Date!C:C,,0,1)</f>
        <v>Before 5G</v>
      </c>
      <c r="C43" s="4">
        <v>641001</v>
      </c>
      <c r="D43" s="4" t="str">
        <f>_xlfn.XLOOKUP(Tablo6[[#This Row],[city_code]],Tablo1[city_code],Tablo1[city_name])</f>
        <v>Coimbatore</v>
      </c>
      <c r="E43" t="s">
        <v>33</v>
      </c>
      <c r="F43" t="str">
        <f>_xlfn.XLOOKUP(Tablo6[[#This Row],[plans]],dim_plan!$A$3:$A$15,dim_plan!$B$3:$B$15,,0,1)</f>
        <v>Smart Recharge Pack (2 GB / Day Combo For 3 months)</v>
      </c>
      <c r="G4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3" s="3">
        <v>1.96</v>
      </c>
      <c r="I4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3" t="s">
        <v>114</v>
      </c>
      <c r="K43"/>
    </row>
    <row r="44" spans="1:11" x14ac:dyDescent="0.3">
      <c r="A44" s="1">
        <v>44621</v>
      </c>
      <c r="B44" s="1" t="str">
        <f>_xlfn.XLOOKUP($A:$A,Dim_Date!$A:$A,Dim_Date!C:C,,0,1)</f>
        <v>Before 5G</v>
      </c>
      <c r="C44" s="4">
        <v>160017</v>
      </c>
      <c r="D44" s="4" t="str">
        <f>_xlfn.XLOOKUP(Tablo6[[#This Row],[city_code]],Tablo1[city_code],Tablo1[city_name])</f>
        <v>Chandigarh</v>
      </c>
      <c r="E44" t="s">
        <v>33</v>
      </c>
      <c r="F44" t="str">
        <f>_xlfn.XLOOKUP(Tablo6[[#This Row],[plans]],dim_plan!$A$3:$A$15,dim_plan!$B$3:$B$15,,0,1)</f>
        <v>Smart Recharge Pack (2 GB / Day Combo For 3 months)</v>
      </c>
      <c r="G4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4" s="3">
        <v>0.94</v>
      </c>
      <c r="I4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4" t="s">
        <v>114</v>
      </c>
      <c r="K44"/>
    </row>
    <row r="45" spans="1:11" x14ac:dyDescent="0.3">
      <c r="A45" s="1">
        <v>44621</v>
      </c>
      <c r="B45" s="1" t="str">
        <f>_xlfn.XLOOKUP($A:$A,Dim_Date!$A:$A,Dim_Date!C:C,,0,1)</f>
        <v>Before 5G</v>
      </c>
      <c r="C45" s="4">
        <v>122001</v>
      </c>
      <c r="D45" s="4" t="str">
        <f>_xlfn.XLOOKUP(Tablo6[[#This Row],[city_code]],Tablo1[city_code],Tablo1[city_name])</f>
        <v>Gurgaon</v>
      </c>
      <c r="E45" t="s">
        <v>33</v>
      </c>
      <c r="F45" t="str">
        <f>_xlfn.XLOOKUP(Tablo6[[#This Row],[plans]],dim_plan!$A$3:$A$15,dim_plan!$B$3:$B$15,,0,1)</f>
        <v>Smart Recharge Pack (2 GB / Day Combo For 3 months)</v>
      </c>
      <c r="G4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5" s="3">
        <v>0.66</v>
      </c>
      <c r="I4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5" t="s">
        <v>114</v>
      </c>
      <c r="K45"/>
    </row>
    <row r="46" spans="1:11" x14ac:dyDescent="0.3">
      <c r="A46" s="1">
        <v>44621</v>
      </c>
      <c r="B46" s="1" t="str">
        <f>_xlfn.XLOOKUP($A:$A,Dim_Date!$A:$A,Dim_Date!C:C,,0,1)</f>
        <v>Before 5G</v>
      </c>
      <c r="C46" s="4">
        <v>492001</v>
      </c>
      <c r="D46" s="4" t="str">
        <f>_xlfn.XLOOKUP(Tablo6[[#This Row],[city_code]],Tablo1[city_code],Tablo1[city_name])</f>
        <v>Raipur</v>
      </c>
      <c r="E46" t="s">
        <v>33</v>
      </c>
      <c r="F46" t="str">
        <f>_xlfn.XLOOKUP(Tablo6[[#This Row],[plans]],dim_plan!$A$3:$A$15,dim_plan!$B$3:$B$15,,0,1)</f>
        <v>Smart Recharge Pack (2 GB / Day Combo For 3 months)</v>
      </c>
      <c r="G4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6" s="3">
        <v>0.38</v>
      </c>
      <c r="I4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6" t="s">
        <v>114</v>
      </c>
      <c r="K46"/>
    </row>
    <row r="47" spans="1:11" x14ac:dyDescent="0.3">
      <c r="A47" s="6">
        <v>44652</v>
      </c>
      <c r="B47" s="6" t="str">
        <f>_xlfn.XLOOKUP($A:$A,Dim_Date!$A:$A,Dim_Date!C:C,,0,1)</f>
        <v>Before 5G</v>
      </c>
      <c r="C47" s="4">
        <v>400001</v>
      </c>
      <c r="D47" s="4" t="str">
        <f>_xlfn.XLOOKUP(Tablo6[[#This Row],[city_code]],Tablo1[city_code],Tablo1[city_name])</f>
        <v>Mumbai</v>
      </c>
      <c r="E47" t="s">
        <v>33</v>
      </c>
      <c r="F47" t="str">
        <f>_xlfn.XLOOKUP(Tablo6[[#This Row],[plans]],dim_plan!$A$3:$A$15,dim_plan!$B$3:$B$15,,0,1)</f>
        <v>Smart Recharge Pack (2 GB / Day Combo For 3 months)</v>
      </c>
      <c r="G4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7" s="3">
        <v>5.6</v>
      </c>
      <c r="I4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7" t="s">
        <v>114</v>
      </c>
      <c r="K47"/>
    </row>
    <row r="48" spans="1:11" x14ac:dyDescent="0.3">
      <c r="A48" s="6">
        <v>44652</v>
      </c>
      <c r="B48" s="6" t="str">
        <f>_xlfn.XLOOKUP($A:$A,Dim_Date!$A:$A,Dim_Date!C:C,,0,1)</f>
        <v>Before 5G</v>
      </c>
      <c r="C48" s="4">
        <v>110001</v>
      </c>
      <c r="D48" s="4" t="str">
        <f>_xlfn.XLOOKUP(Tablo6[[#This Row],[city_code]],Tablo1[city_code],Tablo1[city_name])</f>
        <v>Delhi</v>
      </c>
      <c r="E48" t="s">
        <v>33</v>
      </c>
      <c r="F48" t="str">
        <f>_xlfn.XLOOKUP(Tablo6[[#This Row],[plans]],dim_plan!$A$3:$A$15,dim_plan!$B$3:$B$15,,0,1)</f>
        <v>Smart Recharge Pack (2 GB / Day Combo For 3 months)</v>
      </c>
      <c r="G4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8" s="3">
        <v>4.66</v>
      </c>
      <c r="I4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8" t="s">
        <v>114</v>
      </c>
      <c r="K48"/>
    </row>
    <row r="49" spans="1:15" x14ac:dyDescent="0.3">
      <c r="A49" s="6">
        <v>44652</v>
      </c>
      <c r="B49" s="6" t="str">
        <f>_xlfn.XLOOKUP($A:$A,Dim_Date!$A:$A,Dim_Date!C:C,,0,1)</f>
        <v>Before 5G</v>
      </c>
      <c r="C49" s="4">
        <v>700001</v>
      </c>
      <c r="D49" s="4" t="str">
        <f>_xlfn.XLOOKUP(Tablo6[[#This Row],[city_code]],Tablo1[city_code],Tablo1[city_name])</f>
        <v>Kolkata</v>
      </c>
      <c r="E49" t="s">
        <v>33</v>
      </c>
      <c r="F49" t="str">
        <f>_xlfn.XLOOKUP(Tablo6[[#This Row],[plans]],dim_plan!$A$3:$A$15,dim_plan!$B$3:$B$15,,0,1)</f>
        <v>Smart Recharge Pack (2 GB / Day Combo For 3 months)</v>
      </c>
      <c r="G4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49" s="3">
        <v>4.51</v>
      </c>
      <c r="I4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49" t="s">
        <v>114</v>
      </c>
      <c r="K49"/>
    </row>
    <row r="50" spans="1:15" x14ac:dyDescent="0.3">
      <c r="A50" s="6">
        <v>44652</v>
      </c>
      <c r="B50" s="6" t="str">
        <f>_xlfn.XLOOKUP($A:$A,Dim_Date!$A:$A,Dim_Date!C:C,,0,1)</f>
        <v>Before 5G</v>
      </c>
      <c r="C50" s="4">
        <v>560001</v>
      </c>
      <c r="D50" s="4" t="str">
        <f>_xlfn.XLOOKUP(Tablo6[[#This Row],[city_code]],Tablo1[city_code],Tablo1[city_name])</f>
        <v>Bangalore</v>
      </c>
      <c r="E50" t="s">
        <v>33</v>
      </c>
      <c r="F50" t="str">
        <f>_xlfn.XLOOKUP(Tablo6[[#This Row],[plans]],dim_plan!$A$3:$A$15,dim_plan!$B$3:$B$15,,0,1)</f>
        <v>Smart Recharge Pack (2 GB / Day Combo For 3 months)</v>
      </c>
      <c r="G5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0" s="3">
        <v>5.13</v>
      </c>
      <c r="I5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0" t="s">
        <v>114</v>
      </c>
      <c r="K50"/>
    </row>
    <row r="51" spans="1:15" x14ac:dyDescent="0.3">
      <c r="A51" s="6">
        <v>44652</v>
      </c>
      <c r="B51" s="6" t="str">
        <f>_xlfn.XLOOKUP($A:$A,Dim_Date!$A:$A,Dim_Date!C:C,,0,1)</f>
        <v>Before 5G</v>
      </c>
      <c r="C51" s="4">
        <v>600001</v>
      </c>
      <c r="D51" s="4" t="str">
        <f>_xlfn.XLOOKUP(Tablo6[[#This Row],[city_code]],Tablo1[city_code],Tablo1[city_name])</f>
        <v>Chennai</v>
      </c>
      <c r="E51" t="s">
        <v>33</v>
      </c>
      <c r="F51" t="str">
        <f>_xlfn.XLOOKUP(Tablo6[[#This Row],[plans]],dim_plan!$A$3:$A$15,dim_plan!$B$3:$B$15,,0,1)</f>
        <v>Smart Recharge Pack (2 GB / Day Combo For 3 months)</v>
      </c>
      <c r="G5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1" s="3">
        <v>4.53</v>
      </c>
      <c r="I5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1" t="s">
        <v>114</v>
      </c>
      <c r="K51"/>
    </row>
    <row r="52" spans="1:15" x14ac:dyDescent="0.3">
      <c r="A52" s="6">
        <v>44652</v>
      </c>
      <c r="B52" s="6" t="str">
        <f>_xlfn.XLOOKUP($A:$A,Dim_Date!$A:$A,Dim_Date!C:C,,0,1)</f>
        <v>Before 5G</v>
      </c>
      <c r="C52" s="4">
        <v>500001</v>
      </c>
      <c r="D52" s="4" t="str">
        <f>_xlfn.XLOOKUP(Tablo6[[#This Row],[city_code]],Tablo1[city_code],Tablo1[city_name])</f>
        <v>Hyderabad</v>
      </c>
      <c r="E52" t="s">
        <v>33</v>
      </c>
      <c r="F52" t="str">
        <f>_xlfn.XLOOKUP(Tablo6[[#This Row],[plans]],dim_plan!$A$3:$A$15,dim_plan!$B$3:$B$15,,0,1)</f>
        <v>Smart Recharge Pack (2 GB / Day Combo For 3 months)</v>
      </c>
      <c r="G5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2" s="3">
        <v>3.01</v>
      </c>
      <c r="I5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2" t="s">
        <v>114</v>
      </c>
      <c r="K52"/>
    </row>
    <row r="53" spans="1:15" x14ac:dyDescent="0.3">
      <c r="A53" s="6">
        <v>44652</v>
      </c>
      <c r="B53" s="6" t="str">
        <f>_xlfn.XLOOKUP($A:$A,Dim_Date!$A:$A,Dim_Date!C:C,,0,1)</f>
        <v>Before 5G</v>
      </c>
      <c r="C53" s="4">
        <v>411001</v>
      </c>
      <c r="D53" s="4" t="str">
        <f>_xlfn.XLOOKUP(Tablo6[[#This Row],[city_code]],Tablo1[city_code],Tablo1[city_name])</f>
        <v>Pune</v>
      </c>
      <c r="E53" t="s">
        <v>33</v>
      </c>
      <c r="F53" t="str">
        <f>_xlfn.XLOOKUP(Tablo6[[#This Row],[plans]],dim_plan!$A$3:$A$15,dim_plan!$B$3:$B$15,,0,1)</f>
        <v>Smart Recharge Pack (2 GB / Day Combo For 3 months)</v>
      </c>
      <c r="G5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3" s="3">
        <v>5.52</v>
      </c>
      <c r="I5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3" t="s">
        <v>114</v>
      </c>
      <c r="K53"/>
    </row>
    <row r="54" spans="1:15" x14ac:dyDescent="0.3">
      <c r="A54" s="6">
        <v>44652</v>
      </c>
      <c r="B54" s="6" t="str">
        <f>_xlfn.XLOOKUP($A:$A,Dim_Date!$A:$A,Dim_Date!C:C,,0,1)</f>
        <v>Before 5G</v>
      </c>
      <c r="C54" s="4">
        <v>380001</v>
      </c>
      <c r="D54" s="4" t="str">
        <f>_xlfn.XLOOKUP(Tablo6[[#This Row],[city_code]],Tablo1[city_code],Tablo1[city_name])</f>
        <v>Ahmedabad</v>
      </c>
      <c r="E54" t="s">
        <v>33</v>
      </c>
      <c r="F54" t="str">
        <f>_xlfn.XLOOKUP(Tablo6[[#This Row],[plans]],dim_plan!$A$3:$A$15,dim_plan!$B$3:$B$15,,0,1)</f>
        <v>Smart Recharge Pack (2 GB / Day Combo For 3 months)</v>
      </c>
      <c r="G5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4" s="3">
        <v>3.45</v>
      </c>
      <c r="I5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4" t="s">
        <v>114</v>
      </c>
      <c r="K54"/>
    </row>
    <row r="55" spans="1:15" x14ac:dyDescent="0.3">
      <c r="A55" s="6">
        <v>44652</v>
      </c>
      <c r="B55" s="6" t="str">
        <f>_xlfn.XLOOKUP($A:$A,Dim_Date!$A:$A,Dim_Date!C:C,,0,1)</f>
        <v>Before 5G</v>
      </c>
      <c r="C55" s="4">
        <v>302001</v>
      </c>
      <c r="D55" s="4" t="str">
        <f>_xlfn.XLOOKUP(Tablo6[[#This Row],[city_code]],Tablo1[city_code],Tablo1[city_name])</f>
        <v>Jaipur</v>
      </c>
      <c r="E55" t="s">
        <v>33</v>
      </c>
      <c r="F55" t="str">
        <f>_xlfn.XLOOKUP(Tablo6[[#This Row],[plans]],dim_plan!$A$3:$A$15,dim_plan!$B$3:$B$15,,0,1)</f>
        <v>Smart Recharge Pack (2 GB / Day Combo For 3 months)</v>
      </c>
      <c r="G5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5" s="3">
        <v>1.83</v>
      </c>
      <c r="I5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5" t="s">
        <v>114</v>
      </c>
      <c r="K55"/>
    </row>
    <row r="56" spans="1:15" x14ac:dyDescent="0.3">
      <c r="A56" s="6">
        <v>44652</v>
      </c>
      <c r="B56" s="6" t="str">
        <f>_xlfn.XLOOKUP($A:$A,Dim_Date!$A:$A,Dim_Date!C:C,,0,1)</f>
        <v>Before 5G</v>
      </c>
      <c r="C56" s="4">
        <v>226001</v>
      </c>
      <c r="D56" s="4" t="str">
        <f>_xlfn.XLOOKUP(Tablo6[[#This Row],[city_code]],Tablo1[city_code],Tablo1[city_name])</f>
        <v>Lucknow</v>
      </c>
      <c r="E56" t="s">
        <v>33</v>
      </c>
      <c r="F56" t="str">
        <f>_xlfn.XLOOKUP(Tablo6[[#This Row],[plans]],dim_plan!$A$3:$A$15,dim_plan!$B$3:$B$15,,0,1)</f>
        <v>Smart Recharge Pack (2 GB / Day Combo For 3 months)</v>
      </c>
      <c r="G5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6" s="3">
        <v>1.7</v>
      </c>
      <c r="I5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6" t="s">
        <v>114</v>
      </c>
      <c r="K56"/>
    </row>
    <row r="57" spans="1:15" x14ac:dyDescent="0.3">
      <c r="A57" s="6">
        <v>44652</v>
      </c>
      <c r="B57" s="6" t="str">
        <f>_xlfn.XLOOKUP($A:$A,Dim_Date!$A:$A,Dim_Date!C:C,,0,1)</f>
        <v>Before 5G</v>
      </c>
      <c r="C57" s="4">
        <v>800008</v>
      </c>
      <c r="D57" s="4" t="str">
        <f>_xlfn.XLOOKUP(Tablo6[[#This Row],[city_code]],Tablo1[city_code],Tablo1[city_name])</f>
        <v>Patna</v>
      </c>
      <c r="E57" t="s">
        <v>33</v>
      </c>
      <c r="F57" t="str">
        <f>_xlfn.XLOOKUP(Tablo6[[#This Row],[plans]],dim_plan!$A$3:$A$15,dim_plan!$B$3:$B$15,,0,1)</f>
        <v>Smart Recharge Pack (2 GB / Day Combo For 3 months)</v>
      </c>
      <c r="G5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7" s="3">
        <v>1.48</v>
      </c>
      <c r="I5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7" t="s">
        <v>114</v>
      </c>
      <c r="K57"/>
    </row>
    <row r="58" spans="1:15" x14ac:dyDescent="0.3">
      <c r="A58" s="6">
        <v>44652</v>
      </c>
      <c r="B58" s="6" t="str">
        <f>_xlfn.XLOOKUP($A:$A,Dim_Date!$A:$A,Dim_Date!C:C,,0,1)</f>
        <v>Before 5G</v>
      </c>
      <c r="C58" s="4">
        <v>641001</v>
      </c>
      <c r="D58" s="4" t="str">
        <f>_xlfn.XLOOKUP(Tablo6[[#This Row],[city_code]],Tablo1[city_code],Tablo1[city_name])</f>
        <v>Coimbatore</v>
      </c>
      <c r="E58" t="s">
        <v>33</v>
      </c>
      <c r="F58" t="str">
        <f>_xlfn.XLOOKUP(Tablo6[[#This Row],[plans]],dim_plan!$A$3:$A$15,dim_plan!$B$3:$B$15,,0,1)</f>
        <v>Smart Recharge Pack (2 GB / Day Combo For 3 months)</v>
      </c>
      <c r="G5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8" s="3">
        <v>1.08</v>
      </c>
      <c r="I5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8" t="s">
        <v>114</v>
      </c>
      <c r="K58"/>
      <c r="N58" t="s">
        <v>103</v>
      </c>
    </row>
    <row r="59" spans="1:15" x14ac:dyDescent="0.3">
      <c r="A59" s="6">
        <v>44652</v>
      </c>
      <c r="B59" s="6" t="str">
        <f>_xlfn.XLOOKUP($A:$A,Dim_Date!$A:$A,Dim_Date!C:C,,0,1)</f>
        <v>Before 5G</v>
      </c>
      <c r="C59" s="4">
        <v>160017</v>
      </c>
      <c r="D59" s="4" t="str">
        <f>_xlfn.XLOOKUP(Tablo6[[#This Row],[city_code]],Tablo1[city_code],Tablo1[city_name])</f>
        <v>Chandigarh</v>
      </c>
      <c r="E59" t="s">
        <v>33</v>
      </c>
      <c r="F59" t="str">
        <f>_xlfn.XLOOKUP(Tablo6[[#This Row],[plans]],dim_plan!$A$3:$A$15,dim_plan!$B$3:$B$15,,0,1)</f>
        <v>Smart Recharge Pack (2 GB / Day Combo For 3 months)</v>
      </c>
      <c r="G5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59" s="3">
        <v>1.22</v>
      </c>
      <c r="I5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59" t="s">
        <v>114</v>
      </c>
      <c r="K59"/>
      <c r="N59" t="s">
        <v>47</v>
      </c>
      <c r="O59" t="str">
        <f>_xlfn.XLOOKUP(N59,dim_plan!$A$3:$A$15,dim_plan!B3:B15,,0,)</f>
        <v>Daily Saviour (1 GB / Day) validity: 1 Day</v>
      </c>
    </row>
    <row r="60" spans="1:15" x14ac:dyDescent="0.3">
      <c r="A60" s="6">
        <v>44652</v>
      </c>
      <c r="B60" s="6" t="str">
        <f>_xlfn.XLOOKUP($A:$A,Dim_Date!$A:$A,Dim_Date!C:C,,0,1)</f>
        <v>Before 5G</v>
      </c>
      <c r="C60" s="4">
        <v>122001</v>
      </c>
      <c r="D60" s="4" t="str">
        <f>_xlfn.XLOOKUP(Tablo6[[#This Row],[city_code]],Tablo1[city_code],Tablo1[city_name])</f>
        <v>Gurgaon</v>
      </c>
      <c r="E60" t="s">
        <v>33</v>
      </c>
      <c r="F60" t="str">
        <f>_xlfn.XLOOKUP(Tablo6[[#This Row],[plans]],dim_plan!$A$3:$A$15,dim_plan!$B$3:$B$15,,0,1)</f>
        <v>Smart Recharge Pack (2 GB / Day Combo For 3 months)</v>
      </c>
      <c r="G6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0" s="3">
        <v>0.64</v>
      </c>
      <c r="I6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0" t="s">
        <v>114</v>
      </c>
      <c r="K60"/>
      <c r="N60" t="s">
        <v>49</v>
      </c>
      <c r="O60" t="str">
        <f>_xlfn.XLOOKUP(N60,dim_plan!A3:A15,dim_plan!B3:B15,,0,)</f>
        <v>Combo TopUp: 14.95 Talktime and 300 MB data</v>
      </c>
    </row>
    <row r="61" spans="1:15" x14ac:dyDescent="0.3">
      <c r="A61" s="6">
        <v>44652</v>
      </c>
      <c r="B61" s="6" t="str">
        <f>_xlfn.XLOOKUP($A:$A,Dim_Date!$A:$A,Dim_Date!C:C,,0,1)</f>
        <v>Before 5G</v>
      </c>
      <c r="C61" s="4">
        <v>492001</v>
      </c>
      <c r="D61" s="4" t="str">
        <f>_xlfn.XLOOKUP(Tablo6[[#This Row],[city_code]],Tablo1[city_code],Tablo1[city_name])</f>
        <v>Raipur</v>
      </c>
      <c r="E61" t="s">
        <v>33</v>
      </c>
      <c r="F61" t="str">
        <f>_xlfn.XLOOKUP(Tablo6[[#This Row],[plans]],dim_plan!$A$3:$A$15,dim_plan!$B$3:$B$15,,0,1)</f>
        <v>Smart Recharge Pack (2 GB / Day Combo For 3 months)</v>
      </c>
      <c r="G6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1" s="3">
        <v>0.46</v>
      </c>
      <c r="I6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1" t="s">
        <v>114</v>
      </c>
      <c r="K61"/>
      <c r="N61" t="s">
        <v>51</v>
      </c>
      <c r="O61" t="str">
        <f>_xlfn.XLOOKUP(N61,dim_plan!A3:A15,dim_plan!B3:B15,,0,1)</f>
        <v>Big Combo Pack (6 GB / Day) validity: 3 Days</v>
      </c>
    </row>
    <row r="62" spans="1:15" x14ac:dyDescent="0.3">
      <c r="A62" s="6">
        <v>44713</v>
      </c>
      <c r="B62" s="6" t="str">
        <f>_xlfn.XLOOKUP($A:$A,Dim_Date!$A:$A,Dim_Date!C:C,,0,1)</f>
        <v>After 5G</v>
      </c>
      <c r="C62" s="4">
        <v>400001</v>
      </c>
      <c r="D62" s="4" t="str">
        <f>_xlfn.XLOOKUP(Tablo6[[#This Row],[city_code]],Tablo1[city_code],Tablo1[city_name])</f>
        <v>Mumbai</v>
      </c>
      <c r="E62" t="s">
        <v>33</v>
      </c>
      <c r="F62" t="str">
        <f>_xlfn.XLOOKUP(Tablo6[[#This Row],[plans]],dim_plan!$A$3:$A$15,dim_plan!$B$3:$B$15,,0,1)</f>
        <v>Smart Recharge Pack (2 GB / Day Combo For 3 months)</v>
      </c>
      <c r="G6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2" s="3">
        <v>9.83</v>
      </c>
      <c r="I6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2" t="s">
        <v>114</v>
      </c>
      <c r="K62"/>
    </row>
    <row r="63" spans="1:15" x14ac:dyDescent="0.3">
      <c r="A63" s="6">
        <v>44713</v>
      </c>
      <c r="B63" s="6" t="str">
        <f>_xlfn.XLOOKUP($A:$A,Dim_Date!$A:$A,Dim_Date!C:C,,0,1)</f>
        <v>After 5G</v>
      </c>
      <c r="C63" s="4">
        <v>110001</v>
      </c>
      <c r="D63" s="4" t="str">
        <f>_xlfn.XLOOKUP(Tablo6[[#This Row],[city_code]],Tablo1[city_code],Tablo1[city_name])</f>
        <v>Delhi</v>
      </c>
      <c r="E63" t="s">
        <v>33</v>
      </c>
      <c r="F63" t="str">
        <f>_xlfn.XLOOKUP(Tablo6[[#This Row],[plans]],dim_plan!$A$3:$A$15,dim_plan!$B$3:$B$15,,0,1)</f>
        <v>Smart Recharge Pack (2 GB / Day Combo For 3 months)</v>
      </c>
      <c r="G6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3" s="3">
        <v>6.18</v>
      </c>
      <c r="I6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3" t="s">
        <v>114</v>
      </c>
      <c r="K63"/>
      <c r="N63" t="s">
        <v>104</v>
      </c>
    </row>
    <row r="64" spans="1:15" x14ac:dyDescent="0.3">
      <c r="A64" s="6">
        <v>44713</v>
      </c>
      <c r="B64" s="6" t="str">
        <f>_xlfn.XLOOKUP($A:$A,Dim_Date!$A:$A,Dim_Date!C:C,,0,1)</f>
        <v>After 5G</v>
      </c>
      <c r="C64" s="4">
        <v>700001</v>
      </c>
      <c r="D64" s="4" t="str">
        <f>_xlfn.XLOOKUP(Tablo6[[#This Row],[city_code]],Tablo1[city_code],Tablo1[city_name])</f>
        <v>Kolkata</v>
      </c>
      <c r="E64" t="s">
        <v>33</v>
      </c>
      <c r="F64" t="str">
        <f>_xlfn.XLOOKUP(Tablo6[[#This Row],[plans]],dim_plan!$A$3:$A$15,dim_plan!$B$3:$B$15,,0,1)</f>
        <v>Smart Recharge Pack (2 GB / Day Combo For 3 months)</v>
      </c>
      <c r="G6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4" s="3">
        <v>5.64</v>
      </c>
      <c r="I6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4" t="s">
        <v>114</v>
      </c>
      <c r="K64"/>
      <c r="N64" t="s">
        <v>53</v>
      </c>
      <c r="O64" t="str">
        <f>_xlfn.XLOOKUP(N64,dim_plan!A3:A15,dim_plan!B3:B15,,0,1)</f>
        <v>Ultra Fast Mega Pack (3GB / Day Combo For 80 days)</v>
      </c>
    </row>
    <row r="65" spans="1:15" x14ac:dyDescent="0.3">
      <c r="A65" s="6">
        <v>44713</v>
      </c>
      <c r="B65" s="6" t="str">
        <f>_xlfn.XLOOKUP($A:$A,Dim_Date!$A:$A,Dim_Date!C:C,,0,1)</f>
        <v>After 5G</v>
      </c>
      <c r="C65" s="4">
        <v>560001</v>
      </c>
      <c r="D65" s="4" t="str">
        <f>_xlfn.XLOOKUP(Tablo6[[#This Row],[city_code]],Tablo1[city_code],Tablo1[city_name])</f>
        <v>Bangalore</v>
      </c>
      <c r="E65" t="s">
        <v>33</v>
      </c>
      <c r="F65" t="str">
        <f>_xlfn.XLOOKUP(Tablo6[[#This Row],[plans]],dim_plan!$A$3:$A$15,dim_plan!$B$3:$B$15,,0,1)</f>
        <v>Smart Recharge Pack (2 GB / Day Combo For 3 months)</v>
      </c>
      <c r="G6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5" s="3">
        <v>5.94</v>
      </c>
      <c r="I6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5" t="s">
        <v>114</v>
      </c>
      <c r="K65"/>
      <c r="N65" t="s">
        <v>55</v>
      </c>
      <c r="O65" t="str">
        <f>_xlfn.XLOOKUP(N65,dim_plan!A3:A15,dim_plan!B3:B15,,0,1)</f>
        <v>Ultra Duo Data Pack (1.8GB / Day Combo For 55 days )</v>
      </c>
    </row>
    <row r="66" spans="1:15" x14ac:dyDescent="0.3">
      <c r="A66" s="6">
        <v>44713</v>
      </c>
      <c r="B66" s="6" t="str">
        <f>_xlfn.XLOOKUP($A:$A,Dim_Date!$A:$A,Dim_Date!C:C,,0,1)</f>
        <v>After 5G</v>
      </c>
      <c r="C66" s="4">
        <v>600001</v>
      </c>
      <c r="D66" s="4" t="str">
        <f>_xlfn.XLOOKUP(Tablo6[[#This Row],[city_code]],Tablo1[city_code],Tablo1[city_name])</f>
        <v>Chennai</v>
      </c>
      <c r="E66" t="s">
        <v>33</v>
      </c>
      <c r="F66" t="str">
        <f>_xlfn.XLOOKUP(Tablo6[[#This Row],[plans]],dim_plan!$A$3:$A$15,dim_plan!$B$3:$B$15,,0,1)</f>
        <v>Smart Recharge Pack (2 GB / Day Combo For 3 months)</v>
      </c>
      <c r="G6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6" s="3">
        <v>4.63</v>
      </c>
      <c r="I6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6" t="s">
        <v>114</v>
      </c>
      <c r="K66"/>
      <c r="N66" t="s">
        <v>57</v>
      </c>
      <c r="O66" t="str">
        <f>_xlfn.XLOOKUP(N66,dim_plan!A3:A15,dim_plan!B3:B15,,0,1)</f>
        <v>Mini Ultra Saver Pack (750 MB/Day for 28 Days)</v>
      </c>
    </row>
    <row r="67" spans="1:15" x14ac:dyDescent="0.3">
      <c r="A67" s="6">
        <v>44713</v>
      </c>
      <c r="B67" s="6" t="str">
        <f>_xlfn.XLOOKUP($A:$A,Dim_Date!$A:$A,Dim_Date!C:C,,0,1)</f>
        <v>After 5G</v>
      </c>
      <c r="C67" s="4">
        <v>500001</v>
      </c>
      <c r="D67" s="4" t="str">
        <f>_xlfn.XLOOKUP(Tablo6[[#This Row],[city_code]],Tablo1[city_code],Tablo1[city_name])</f>
        <v>Hyderabad</v>
      </c>
      <c r="E67" t="s">
        <v>33</v>
      </c>
      <c r="F67" t="str">
        <f>_xlfn.XLOOKUP(Tablo6[[#This Row],[plans]],dim_plan!$A$3:$A$15,dim_plan!$B$3:$B$15,,0,1)</f>
        <v>Smart Recharge Pack (2 GB / Day Combo For 3 months)</v>
      </c>
      <c r="G6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7" s="3">
        <v>4.07</v>
      </c>
      <c r="I6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7" t="s">
        <v>114</v>
      </c>
      <c r="K67"/>
    </row>
    <row r="68" spans="1:15" x14ac:dyDescent="0.3">
      <c r="A68" s="6">
        <v>44713</v>
      </c>
      <c r="B68" s="6" t="str">
        <f>_xlfn.XLOOKUP($A:$A,Dim_Date!$A:$A,Dim_Date!C:C,,0,1)</f>
        <v>After 5G</v>
      </c>
      <c r="C68" s="4">
        <v>411001</v>
      </c>
      <c r="D68" s="4" t="str">
        <f>_xlfn.XLOOKUP(Tablo6[[#This Row],[city_code]],Tablo1[city_code],Tablo1[city_name])</f>
        <v>Pune</v>
      </c>
      <c r="E68" t="s">
        <v>33</v>
      </c>
      <c r="F68" t="str">
        <f>_xlfn.XLOOKUP(Tablo6[[#This Row],[plans]],dim_plan!$A$3:$A$15,dim_plan!$B$3:$B$15,,0,1)</f>
        <v>Smart Recharge Pack (2 GB / Day Combo For 3 months)</v>
      </c>
      <c r="G6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8" s="3">
        <v>3.51</v>
      </c>
      <c r="I6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8" t="s">
        <v>114</v>
      </c>
      <c r="K68"/>
    </row>
    <row r="69" spans="1:15" x14ac:dyDescent="0.3">
      <c r="A69" s="6">
        <v>44713</v>
      </c>
      <c r="B69" s="6" t="str">
        <f>_xlfn.XLOOKUP($A:$A,Dim_Date!$A:$A,Dim_Date!C:C,,0,1)</f>
        <v>After 5G</v>
      </c>
      <c r="C69" s="4">
        <v>380001</v>
      </c>
      <c r="D69" s="4" t="str">
        <f>_xlfn.XLOOKUP(Tablo6[[#This Row],[city_code]],Tablo1[city_code],Tablo1[city_name])</f>
        <v>Ahmedabad</v>
      </c>
      <c r="E69" t="s">
        <v>33</v>
      </c>
      <c r="F69" t="str">
        <f>_xlfn.XLOOKUP(Tablo6[[#This Row],[plans]],dim_plan!$A$3:$A$15,dim_plan!$B$3:$B$15,,0,1)</f>
        <v>Smart Recharge Pack (2 GB / Day Combo For 3 months)</v>
      </c>
      <c r="G6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69" s="3">
        <v>3.07</v>
      </c>
      <c r="I6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69" t="s">
        <v>114</v>
      </c>
      <c r="K69"/>
      <c r="N69" t="s">
        <v>105</v>
      </c>
    </row>
    <row r="70" spans="1:15" x14ac:dyDescent="0.3">
      <c r="A70" s="6">
        <v>44713</v>
      </c>
      <c r="B70" s="6" t="str">
        <f>_xlfn.XLOOKUP($A:$A,Dim_Date!$A:$A,Dim_Date!C:C,,0,1)</f>
        <v>After 5G</v>
      </c>
      <c r="C70" s="4">
        <v>302001</v>
      </c>
      <c r="D70" s="4" t="str">
        <f>_xlfn.XLOOKUP(Tablo6[[#This Row],[city_code]],Tablo1[city_code],Tablo1[city_name])</f>
        <v>Jaipur</v>
      </c>
      <c r="E70" t="s">
        <v>33</v>
      </c>
      <c r="F70" t="str">
        <f>_xlfn.XLOOKUP(Tablo6[[#This Row],[plans]],dim_plan!$A$3:$A$15,dim_plan!$B$3:$B$15,,0,1)</f>
        <v>Smart Recharge Pack (2 GB / Day Combo For 3 months)</v>
      </c>
      <c r="G7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0" s="3">
        <v>2.93</v>
      </c>
      <c r="I7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0" t="s">
        <v>114</v>
      </c>
      <c r="K70"/>
    </row>
    <row r="71" spans="1:15" x14ac:dyDescent="0.3">
      <c r="A71" s="6">
        <v>44713</v>
      </c>
      <c r="B71" s="6" t="str">
        <f>_xlfn.XLOOKUP($A:$A,Dim_Date!$A:$A,Dim_Date!C:C,,0,1)</f>
        <v>After 5G</v>
      </c>
      <c r="C71" s="4">
        <v>226001</v>
      </c>
      <c r="D71" s="4" t="str">
        <f>_xlfn.XLOOKUP(Tablo6[[#This Row],[city_code]],Tablo1[city_code],Tablo1[city_name])</f>
        <v>Lucknow</v>
      </c>
      <c r="E71" t="s">
        <v>33</v>
      </c>
      <c r="F71" t="str">
        <f>_xlfn.XLOOKUP(Tablo6[[#This Row],[plans]],dim_plan!$A$3:$A$15,dim_plan!$B$3:$B$15,,0,1)</f>
        <v>Smart Recharge Pack (2 GB / Day Combo For 3 months)</v>
      </c>
      <c r="G7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1" s="3">
        <v>1.78</v>
      </c>
      <c r="I7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1" t="s">
        <v>114</v>
      </c>
      <c r="K71"/>
    </row>
    <row r="72" spans="1:15" x14ac:dyDescent="0.3">
      <c r="A72" s="6">
        <v>44713</v>
      </c>
      <c r="B72" s="6" t="str">
        <f>_xlfn.XLOOKUP($A:$A,Dim_Date!$A:$A,Dim_Date!C:C,,0,1)</f>
        <v>After 5G</v>
      </c>
      <c r="C72" s="4">
        <v>800008</v>
      </c>
      <c r="D72" s="4" t="str">
        <f>_xlfn.XLOOKUP(Tablo6[[#This Row],[city_code]],Tablo1[city_code],Tablo1[city_name])</f>
        <v>Patna</v>
      </c>
      <c r="E72" t="s">
        <v>33</v>
      </c>
      <c r="F72" t="str">
        <f>_xlfn.XLOOKUP(Tablo6[[#This Row],[plans]],dim_plan!$A$3:$A$15,dim_plan!$B$3:$B$15,,0,1)</f>
        <v>Smart Recharge Pack (2 GB / Day Combo For 3 months)</v>
      </c>
      <c r="G7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2" s="3">
        <v>2.61</v>
      </c>
      <c r="I7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2" t="s">
        <v>114</v>
      </c>
      <c r="K72"/>
      <c r="M72" s="8" t="s">
        <v>81</v>
      </c>
      <c r="N72" t="s">
        <v>84</v>
      </c>
    </row>
    <row r="73" spans="1:15" x14ac:dyDescent="0.3">
      <c r="A73" s="6">
        <v>44713</v>
      </c>
      <c r="B73" s="6" t="str">
        <f>_xlfn.XLOOKUP($A:$A,Dim_Date!$A:$A,Dim_Date!C:C,,0,1)</f>
        <v>After 5G</v>
      </c>
      <c r="C73" s="4">
        <v>641001</v>
      </c>
      <c r="D73" s="4" t="str">
        <f>_xlfn.XLOOKUP(Tablo6[[#This Row],[city_code]],Tablo1[city_code],Tablo1[city_name])</f>
        <v>Coimbatore</v>
      </c>
      <c r="E73" t="s">
        <v>33</v>
      </c>
      <c r="F73" t="str">
        <f>_xlfn.XLOOKUP(Tablo6[[#This Row],[plans]],dim_plan!$A$3:$A$15,dim_plan!$B$3:$B$15,,0,1)</f>
        <v>Smart Recharge Pack (2 GB / Day Combo For 3 months)</v>
      </c>
      <c r="G7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3" s="3">
        <v>1.05</v>
      </c>
      <c r="I7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3" t="s">
        <v>114</v>
      </c>
      <c r="K73"/>
      <c r="M73" s="10" t="s">
        <v>33</v>
      </c>
      <c r="N73">
        <v>419.93000000000012</v>
      </c>
    </row>
    <row r="74" spans="1:15" x14ac:dyDescent="0.3">
      <c r="A74" s="6">
        <v>44713</v>
      </c>
      <c r="B74" s="6" t="str">
        <f>_xlfn.XLOOKUP($A:$A,Dim_Date!$A:$A,Dim_Date!C:C,,0,1)</f>
        <v>After 5G</v>
      </c>
      <c r="C74" s="4">
        <v>160017</v>
      </c>
      <c r="D74" s="4" t="str">
        <f>_xlfn.XLOOKUP(Tablo6[[#This Row],[city_code]],Tablo1[city_code],Tablo1[city_name])</f>
        <v>Chandigarh</v>
      </c>
      <c r="E74" t="s">
        <v>33</v>
      </c>
      <c r="F74" t="str">
        <f>_xlfn.XLOOKUP(Tablo6[[#This Row],[plans]],dim_plan!$A$3:$A$15,dim_plan!$B$3:$B$15,,0,1)</f>
        <v>Smart Recharge Pack (2 GB / Day Combo For 3 months)</v>
      </c>
      <c r="G7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4" s="3">
        <v>0.94</v>
      </c>
      <c r="I7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4" t="s">
        <v>114</v>
      </c>
      <c r="K74"/>
      <c r="M74" s="10" t="s">
        <v>35</v>
      </c>
      <c r="N74">
        <v>297.53000000000009</v>
      </c>
    </row>
    <row r="75" spans="1:15" x14ac:dyDescent="0.3">
      <c r="A75" s="6">
        <v>44713</v>
      </c>
      <c r="B75" s="6" t="str">
        <f>_xlfn.XLOOKUP($A:$A,Dim_Date!$A:$A,Dim_Date!C:C,,0,1)</f>
        <v>After 5G</v>
      </c>
      <c r="C75" s="4">
        <v>122001</v>
      </c>
      <c r="D75" s="4" t="str">
        <f>_xlfn.XLOOKUP(Tablo6[[#This Row],[city_code]],Tablo1[city_code],Tablo1[city_name])</f>
        <v>Gurgaon</v>
      </c>
      <c r="E75" t="s">
        <v>33</v>
      </c>
      <c r="F75" t="str">
        <f>_xlfn.XLOOKUP(Tablo6[[#This Row],[plans]],dim_plan!$A$3:$A$15,dim_plan!$B$3:$B$15,,0,1)</f>
        <v>Smart Recharge Pack (2 GB / Day Combo For 3 months)</v>
      </c>
      <c r="G7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5" s="3">
        <v>0.73</v>
      </c>
      <c r="I7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5" t="s">
        <v>114</v>
      </c>
      <c r="K75"/>
      <c r="M75" s="10" t="s">
        <v>37</v>
      </c>
      <c r="N75">
        <v>261.54000000000002</v>
      </c>
    </row>
    <row r="76" spans="1:15" x14ac:dyDescent="0.3">
      <c r="A76" s="6">
        <v>44713</v>
      </c>
      <c r="B76" s="6" t="str">
        <f>_xlfn.XLOOKUP($A:$A,Dim_Date!$A:$A,Dim_Date!C:C,,0,1)</f>
        <v>After 5G</v>
      </c>
      <c r="C76" s="4">
        <v>492001</v>
      </c>
      <c r="D76" s="4" t="str">
        <f>_xlfn.XLOOKUP(Tablo6[[#This Row],[city_code]],Tablo1[city_code],Tablo1[city_name])</f>
        <v>Raipur</v>
      </c>
      <c r="E76" t="s">
        <v>33</v>
      </c>
      <c r="F76" t="str">
        <f>_xlfn.XLOOKUP(Tablo6[[#This Row],[plans]],dim_plan!$A$3:$A$15,dim_plan!$B$3:$B$15,,0,1)</f>
        <v>Smart Recharge Pack (2 GB / Day Combo For 3 months)</v>
      </c>
      <c r="G7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6" s="3">
        <v>0.67</v>
      </c>
      <c r="I7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6" t="s">
        <v>114</v>
      </c>
      <c r="K76"/>
      <c r="M76" s="10" t="s">
        <v>39</v>
      </c>
      <c r="N76">
        <v>195.22000000000008</v>
      </c>
    </row>
    <row r="77" spans="1:15" x14ac:dyDescent="0.3">
      <c r="A77" s="6">
        <v>44743</v>
      </c>
      <c r="B77" s="6" t="str">
        <f>_xlfn.XLOOKUP($A:$A,Dim_Date!$A:$A,Dim_Date!C:C,,0,1)</f>
        <v>After 5G</v>
      </c>
      <c r="C77" s="4">
        <v>400001</v>
      </c>
      <c r="D77" s="4" t="str">
        <f>_xlfn.XLOOKUP(Tablo6[[#This Row],[city_code]],Tablo1[city_code],Tablo1[city_name])</f>
        <v>Mumbai</v>
      </c>
      <c r="E77" t="s">
        <v>33</v>
      </c>
      <c r="F77" t="str">
        <f>_xlfn.XLOOKUP(Tablo6[[#This Row],[plans]],dim_plan!$A$3:$A$15,dim_plan!$B$3:$B$15,,0,1)</f>
        <v>Smart Recharge Pack (2 GB / Day Combo For 3 months)</v>
      </c>
      <c r="G7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7" s="3">
        <v>8.7100000000000009</v>
      </c>
      <c r="I7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7" t="s">
        <v>114</v>
      </c>
      <c r="K77"/>
      <c r="M77" s="10" t="s">
        <v>53</v>
      </c>
      <c r="N77">
        <v>185.94999999999996</v>
      </c>
    </row>
    <row r="78" spans="1:15" x14ac:dyDescent="0.3">
      <c r="A78" s="6">
        <v>44743</v>
      </c>
      <c r="B78" s="6" t="str">
        <f>_xlfn.XLOOKUP($A:$A,Dim_Date!$A:$A,Dim_Date!C:C,,0,1)</f>
        <v>After 5G</v>
      </c>
      <c r="C78" s="4">
        <v>110001</v>
      </c>
      <c r="D78" s="4" t="str">
        <f>_xlfn.XLOOKUP(Tablo6[[#This Row],[city_code]],Tablo1[city_code],Tablo1[city_name])</f>
        <v>Delhi</v>
      </c>
      <c r="E78" t="s">
        <v>33</v>
      </c>
      <c r="F78" t="str">
        <f>_xlfn.XLOOKUP(Tablo6[[#This Row],[plans]],dim_plan!$A$3:$A$15,dim_plan!$B$3:$B$15,,0,1)</f>
        <v>Smart Recharge Pack (2 GB / Day Combo For 3 months)</v>
      </c>
      <c r="G7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8" s="3">
        <v>8.32</v>
      </c>
      <c r="I7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8" t="s">
        <v>114</v>
      </c>
      <c r="K78"/>
      <c r="M78" s="10" t="s">
        <v>82</v>
      </c>
      <c r="N78">
        <v>1360.1700000000003</v>
      </c>
    </row>
    <row r="79" spans="1:15" x14ac:dyDescent="0.3">
      <c r="A79" s="6">
        <v>44743</v>
      </c>
      <c r="B79" s="6" t="str">
        <f>_xlfn.XLOOKUP($A:$A,Dim_Date!$A:$A,Dim_Date!C:C,,0,1)</f>
        <v>After 5G</v>
      </c>
      <c r="C79" s="4">
        <v>700001</v>
      </c>
      <c r="D79" s="4" t="str">
        <f>_xlfn.XLOOKUP(Tablo6[[#This Row],[city_code]],Tablo1[city_code],Tablo1[city_name])</f>
        <v>Kolkata</v>
      </c>
      <c r="E79" t="s">
        <v>33</v>
      </c>
      <c r="F79" t="str">
        <f>_xlfn.XLOOKUP(Tablo6[[#This Row],[plans]],dim_plan!$A$3:$A$15,dim_plan!$B$3:$B$15,,0,1)</f>
        <v>Smart Recharge Pack (2 GB / Day Combo For 3 months)</v>
      </c>
      <c r="G7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79" s="3">
        <v>5.59</v>
      </c>
      <c r="I7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79" t="s">
        <v>114</v>
      </c>
      <c r="K79"/>
    </row>
    <row r="80" spans="1:15" x14ac:dyDescent="0.3">
      <c r="A80" s="6">
        <v>44743</v>
      </c>
      <c r="B80" s="6" t="str">
        <f>_xlfn.XLOOKUP($A:$A,Dim_Date!$A:$A,Dim_Date!C:C,,0,1)</f>
        <v>After 5G</v>
      </c>
      <c r="C80" s="4">
        <v>560001</v>
      </c>
      <c r="D80" s="4" t="str">
        <f>_xlfn.XLOOKUP(Tablo6[[#This Row],[city_code]],Tablo1[city_code],Tablo1[city_name])</f>
        <v>Bangalore</v>
      </c>
      <c r="E80" t="s">
        <v>33</v>
      </c>
      <c r="F80" t="str">
        <f>_xlfn.XLOOKUP(Tablo6[[#This Row],[plans]],dim_plan!$A$3:$A$15,dim_plan!$B$3:$B$15,,0,1)</f>
        <v>Smart Recharge Pack (2 GB / Day Combo For 3 months)</v>
      </c>
      <c r="G8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0" s="3">
        <v>6.83</v>
      </c>
      <c r="I8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0" t="s">
        <v>114</v>
      </c>
      <c r="K80"/>
    </row>
    <row r="81" spans="1:11" x14ac:dyDescent="0.3">
      <c r="A81" s="6">
        <v>44743</v>
      </c>
      <c r="B81" s="6" t="str">
        <f>_xlfn.XLOOKUP($A:$A,Dim_Date!$A:$A,Dim_Date!C:C,,0,1)</f>
        <v>After 5G</v>
      </c>
      <c r="C81" s="4">
        <v>600001</v>
      </c>
      <c r="D81" s="4" t="str">
        <f>_xlfn.XLOOKUP(Tablo6[[#This Row],[city_code]],Tablo1[city_code],Tablo1[city_name])</f>
        <v>Chennai</v>
      </c>
      <c r="E81" t="s">
        <v>33</v>
      </c>
      <c r="F81" t="str">
        <f>_xlfn.XLOOKUP(Tablo6[[#This Row],[plans]],dim_plan!$A$3:$A$15,dim_plan!$B$3:$B$15,,0,1)</f>
        <v>Smart Recharge Pack (2 GB / Day Combo For 3 months)</v>
      </c>
      <c r="G8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1" s="3">
        <v>9.07</v>
      </c>
      <c r="I8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1" t="s">
        <v>114</v>
      </c>
      <c r="K81"/>
    </row>
    <row r="82" spans="1:11" x14ac:dyDescent="0.3">
      <c r="A82" s="6">
        <v>44743</v>
      </c>
      <c r="B82" s="6" t="str">
        <f>_xlfn.XLOOKUP($A:$A,Dim_Date!$A:$A,Dim_Date!C:C,,0,1)</f>
        <v>After 5G</v>
      </c>
      <c r="C82" s="4">
        <v>500001</v>
      </c>
      <c r="D82" s="4" t="str">
        <f>_xlfn.XLOOKUP(Tablo6[[#This Row],[city_code]],Tablo1[city_code],Tablo1[city_name])</f>
        <v>Hyderabad</v>
      </c>
      <c r="E82" t="s">
        <v>33</v>
      </c>
      <c r="F82" t="str">
        <f>_xlfn.XLOOKUP(Tablo6[[#This Row],[plans]],dim_plan!$A$3:$A$15,dim_plan!$B$3:$B$15,,0,1)</f>
        <v>Smart Recharge Pack (2 GB / Day Combo For 3 months)</v>
      </c>
      <c r="G8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2" s="3">
        <v>5.83</v>
      </c>
      <c r="I8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2" t="s">
        <v>114</v>
      </c>
      <c r="K82"/>
    </row>
    <row r="83" spans="1:11" x14ac:dyDescent="0.3">
      <c r="A83" s="6">
        <v>44743</v>
      </c>
      <c r="B83" s="6" t="str">
        <f>_xlfn.XLOOKUP($A:$A,Dim_Date!$A:$A,Dim_Date!C:C,,0,1)</f>
        <v>After 5G</v>
      </c>
      <c r="C83" s="4">
        <v>411001</v>
      </c>
      <c r="D83" s="4" t="str">
        <f>_xlfn.XLOOKUP(Tablo6[[#This Row],[city_code]],Tablo1[city_code],Tablo1[city_name])</f>
        <v>Pune</v>
      </c>
      <c r="E83" t="s">
        <v>33</v>
      </c>
      <c r="F83" t="str">
        <f>_xlfn.XLOOKUP(Tablo6[[#This Row],[plans]],dim_plan!$A$3:$A$15,dim_plan!$B$3:$B$15,,0,1)</f>
        <v>Smart Recharge Pack (2 GB / Day Combo For 3 months)</v>
      </c>
      <c r="G8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3" s="3">
        <v>3.66</v>
      </c>
      <c r="I8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3" t="s">
        <v>114</v>
      </c>
      <c r="K83"/>
    </row>
    <row r="84" spans="1:11" x14ac:dyDescent="0.3">
      <c r="A84" s="6">
        <v>44743</v>
      </c>
      <c r="B84" s="6" t="str">
        <f>_xlfn.XLOOKUP($A:$A,Dim_Date!$A:$A,Dim_Date!C:C,,0,1)</f>
        <v>After 5G</v>
      </c>
      <c r="C84" s="4">
        <v>380001</v>
      </c>
      <c r="D84" s="4" t="str">
        <f>_xlfn.XLOOKUP(Tablo6[[#This Row],[city_code]],Tablo1[city_code],Tablo1[city_name])</f>
        <v>Ahmedabad</v>
      </c>
      <c r="E84" t="s">
        <v>33</v>
      </c>
      <c r="F84" t="str">
        <f>_xlfn.XLOOKUP(Tablo6[[#This Row],[plans]],dim_plan!$A$3:$A$15,dim_plan!$B$3:$B$15,,0,1)</f>
        <v>Smart Recharge Pack (2 GB / Day Combo For 3 months)</v>
      </c>
      <c r="G8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4" s="3">
        <v>2.86</v>
      </c>
      <c r="I8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4" t="s">
        <v>114</v>
      </c>
      <c r="K84"/>
    </row>
    <row r="85" spans="1:11" x14ac:dyDescent="0.3">
      <c r="A85" s="6">
        <v>44743</v>
      </c>
      <c r="B85" s="6" t="str">
        <f>_xlfn.XLOOKUP($A:$A,Dim_Date!$A:$A,Dim_Date!C:C,,0,1)</f>
        <v>After 5G</v>
      </c>
      <c r="C85" s="4">
        <v>302001</v>
      </c>
      <c r="D85" s="4" t="str">
        <f>_xlfn.XLOOKUP(Tablo6[[#This Row],[city_code]],Tablo1[city_code],Tablo1[city_name])</f>
        <v>Jaipur</v>
      </c>
      <c r="E85" t="s">
        <v>33</v>
      </c>
      <c r="F85" t="str">
        <f>_xlfn.XLOOKUP(Tablo6[[#This Row],[plans]],dim_plan!$A$3:$A$15,dim_plan!$B$3:$B$15,,0,1)</f>
        <v>Smart Recharge Pack (2 GB / Day Combo For 3 months)</v>
      </c>
      <c r="G8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5" s="3">
        <v>2.2599999999999998</v>
      </c>
      <c r="I8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5" t="s">
        <v>114</v>
      </c>
      <c r="K85"/>
    </row>
    <row r="86" spans="1:11" x14ac:dyDescent="0.3">
      <c r="A86" s="6">
        <v>44743</v>
      </c>
      <c r="B86" s="6" t="str">
        <f>_xlfn.XLOOKUP($A:$A,Dim_Date!$A:$A,Dim_Date!C:C,,0,1)</f>
        <v>After 5G</v>
      </c>
      <c r="C86" s="4">
        <v>226001</v>
      </c>
      <c r="D86" s="4" t="str">
        <f>_xlfn.XLOOKUP(Tablo6[[#This Row],[city_code]],Tablo1[city_code],Tablo1[city_name])</f>
        <v>Lucknow</v>
      </c>
      <c r="E86" t="s">
        <v>33</v>
      </c>
      <c r="F86" t="str">
        <f>_xlfn.XLOOKUP(Tablo6[[#This Row],[plans]],dim_plan!$A$3:$A$15,dim_plan!$B$3:$B$15,,0,1)</f>
        <v>Smart Recharge Pack (2 GB / Day Combo For 3 months)</v>
      </c>
      <c r="G8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6" s="3">
        <v>3.37</v>
      </c>
      <c r="I8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6" t="s">
        <v>114</v>
      </c>
      <c r="K86"/>
    </row>
    <row r="87" spans="1:11" x14ac:dyDescent="0.3">
      <c r="A87" s="6">
        <v>44743</v>
      </c>
      <c r="B87" s="6" t="str">
        <f>_xlfn.XLOOKUP($A:$A,Dim_Date!$A:$A,Dim_Date!C:C,,0,1)</f>
        <v>After 5G</v>
      </c>
      <c r="C87" s="4">
        <v>800008</v>
      </c>
      <c r="D87" s="4" t="str">
        <f>_xlfn.XLOOKUP(Tablo6[[#This Row],[city_code]],Tablo1[city_code],Tablo1[city_name])</f>
        <v>Patna</v>
      </c>
      <c r="E87" t="s">
        <v>33</v>
      </c>
      <c r="F87" t="str">
        <f>_xlfn.XLOOKUP(Tablo6[[#This Row],[plans]],dim_plan!$A$3:$A$15,dim_plan!$B$3:$B$15,,0,1)</f>
        <v>Smart Recharge Pack (2 GB / Day Combo For 3 months)</v>
      </c>
      <c r="G8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7" s="3">
        <v>1.52</v>
      </c>
      <c r="I8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7" t="s">
        <v>114</v>
      </c>
      <c r="K87"/>
    </row>
    <row r="88" spans="1:11" x14ac:dyDescent="0.3">
      <c r="A88" s="6">
        <v>44743</v>
      </c>
      <c r="B88" s="6" t="str">
        <f>_xlfn.XLOOKUP($A:$A,Dim_Date!$A:$A,Dim_Date!C:C,,0,1)</f>
        <v>After 5G</v>
      </c>
      <c r="C88" s="4">
        <v>641001</v>
      </c>
      <c r="D88" s="4" t="str">
        <f>_xlfn.XLOOKUP(Tablo6[[#This Row],[city_code]],Tablo1[city_code],Tablo1[city_name])</f>
        <v>Coimbatore</v>
      </c>
      <c r="E88" t="s">
        <v>33</v>
      </c>
      <c r="F88" t="str">
        <f>_xlfn.XLOOKUP(Tablo6[[#This Row],[plans]],dim_plan!$A$3:$A$15,dim_plan!$B$3:$B$15,,0,1)</f>
        <v>Smart Recharge Pack (2 GB / Day Combo For 3 months)</v>
      </c>
      <c r="G8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8" s="3">
        <v>1.68</v>
      </c>
      <c r="I8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8" t="s">
        <v>114</v>
      </c>
      <c r="K88"/>
    </row>
    <row r="89" spans="1:11" x14ac:dyDescent="0.3">
      <c r="A89" s="6">
        <v>44743</v>
      </c>
      <c r="B89" s="6" t="str">
        <f>_xlfn.XLOOKUP($A:$A,Dim_Date!$A:$A,Dim_Date!C:C,,0,1)</f>
        <v>After 5G</v>
      </c>
      <c r="C89" s="4">
        <v>160017</v>
      </c>
      <c r="D89" s="4" t="str">
        <f>_xlfn.XLOOKUP(Tablo6[[#This Row],[city_code]],Tablo1[city_code],Tablo1[city_name])</f>
        <v>Chandigarh</v>
      </c>
      <c r="E89" t="s">
        <v>33</v>
      </c>
      <c r="F89" t="str">
        <f>_xlfn.XLOOKUP(Tablo6[[#This Row],[plans]],dim_plan!$A$3:$A$15,dim_plan!$B$3:$B$15,,0,1)</f>
        <v>Smart Recharge Pack (2 GB / Day Combo For 3 months)</v>
      </c>
      <c r="G8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89" s="3">
        <v>0.92</v>
      </c>
      <c r="I8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89" t="s">
        <v>114</v>
      </c>
      <c r="K89"/>
    </row>
    <row r="90" spans="1:11" x14ac:dyDescent="0.3">
      <c r="A90" s="6">
        <v>44743</v>
      </c>
      <c r="B90" s="6" t="str">
        <f>_xlfn.XLOOKUP($A:$A,Dim_Date!$A:$A,Dim_Date!C:C,,0,1)</f>
        <v>After 5G</v>
      </c>
      <c r="C90" s="4">
        <v>122001</v>
      </c>
      <c r="D90" s="4" t="str">
        <f>_xlfn.XLOOKUP(Tablo6[[#This Row],[city_code]],Tablo1[city_code],Tablo1[city_name])</f>
        <v>Gurgaon</v>
      </c>
      <c r="E90" t="s">
        <v>33</v>
      </c>
      <c r="F90" t="str">
        <f>_xlfn.XLOOKUP(Tablo6[[#This Row],[plans]],dim_plan!$A$3:$A$15,dim_plan!$B$3:$B$15,,0,1)</f>
        <v>Smart Recharge Pack (2 GB / Day Combo For 3 months)</v>
      </c>
      <c r="G9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0" s="3">
        <v>1.47</v>
      </c>
      <c r="I9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0" t="s">
        <v>114</v>
      </c>
      <c r="K90"/>
    </row>
    <row r="91" spans="1:11" x14ac:dyDescent="0.3">
      <c r="A91" s="6">
        <v>44743</v>
      </c>
      <c r="B91" s="6" t="str">
        <f>_xlfn.XLOOKUP($A:$A,Dim_Date!$A:$A,Dim_Date!C:C,,0,1)</f>
        <v>After 5G</v>
      </c>
      <c r="C91" s="4">
        <v>492001</v>
      </c>
      <c r="D91" s="4" t="str">
        <f>_xlfn.XLOOKUP(Tablo6[[#This Row],[city_code]],Tablo1[city_code],Tablo1[city_name])</f>
        <v>Raipur</v>
      </c>
      <c r="E91" t="s">
        <v>33</v>
      </c>
      <c r="F91" t="str">
        <f>_xlfn.XLOOKUP(Tablo6[[#This Row],[plans]],dim_plan!$A$3:$A$15,dim_plan!$B$3:$B$15,,0,1)</f>
        <v>Smart Recharge Pack (2 GB / Day Combo For 3 months)</v>
      </c>
      <c r="G9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1" s="3">
        <v>0.7</v>
      </c>
      <c r="I9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1" t="s">
        <v>114</v>
      </c>
      <c r="K91"/>
    </row>
    <row r="92" spans="1:11" x14ac:dyDescent="0.3">
      <c r="A92" s="6">
        <v>44774</v>
      </c>
      <c r="B92" s="6" t="str">
        <f>_xlfn.XLOOKUP($A:$A,Dim_Date!$A:$A,Dim_Date!C:C,,0,1)</f>
        <v>After 5G</v>
      </c>
      <c r="C92" s="4">
        <v>400001</v>
      </c>
      <c r="D92" s="4" t="str">
        <f>_xlfn.XLOOKUP(Tablo6[[#This Row],[city_code]],Tablo1[city_code],Tablo1[city_name])</f>
        <v>Mumbai</v>
      </c>
      <c r="E92" t="s">
        <v>33</v>
      </c>
      <c r="F92" t="str">
        <f>_xlfn.XLOOKUP(Tablo6[[#This Row],[plans]],dim_plan!$A$3:$A$15,dim_plan!$B$3:$B$15,,0,1)</f>
        <v>Smart Recharge Pack (2 GB / Day Combo For 3 months)</v>
      </c>
      <c r="G9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2" s="3">
        <v>7.68</v>
      </c>
      <c r="I9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2" t="s">
        <v>114</v>
      </c>
      <c r="K92"/>
    </row>
    <row r="93" spans="1:11" x14ac:dyDescent="0.3">
      <c r="A93" s="6">
        <v>44774</v>
      </c>
      <c r="B93" s="6" t="str">
        <f>_xlfn.XLOOKUP($A:$A,Dim_Date!$A:$A,Dim_Date!C:C,,0,1)</f>
        <v>After 5G</v>
      </c>
      <c r="C93" s="4">
        <v>110001</v>
      </c>
      <c r="D93" s="4" t="str">
        <f>_xlfn.XLOOKUP(Tablo6[[#This Row],[city_code]],Tablo1[city_code],Tablo1[city_name])</f>
        <v>Delhi</v>
      </c>
      <c r="E93" t="s">
        <v>33</v>
      </c>
      <c r="F93" t="str">
        <f>_xlfn.XLOOKUP(Tablo6[[#This Row],[plans]],dim_plan!$A$3:$A$15,dim_plan!$B$3:$B$15,,0,1)</f>
        <v>Smart Recharge Pack (2 GB / Day Combo For 3 months)</v>
      </c>
      <c r="G9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3" s="3">
        <v>7.48</v>
      </c>
      <c r="I9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3" t="s">
        <v>114</v>
      </c>
      <c r="K93"/>
    </row>
    <row r="94" spans="1:11" x14ac:dyDescent="0.3">
      <c r="A94" s="6">
        <v>44774</v>
      </c>
      <c r="B94" s="6" t="str">
        <f>_xlfn.XLOOKUP($A:$A,Dim_Date!$A:$A,Dim_Date!C:C,,0,1)</f>
        <v>After 5G</v>
      </c>
      <c r="C94" s="4">
        <v>700001</v>
      </c>
      <c r="D94" s="4" t="str">
        <f>_xlfn.XLOOKUP(Tablo6[[#This Row],[city_code]],Tablo1[city_code],Tablo1[city_name])</f>
        <v>Kolkata</v>
      </c>
      <c r="E94" t="s">
        <v>33</v>
      </c>
      <c r="F94" t="str">
        <f>_xlfn.XLOOKUP(Tablo6[[#This Row],[plans]],dim_plan!$A$3:$A$15,dim_plan!$B$3:$B$15,,0,1)</f>
        <v>Smart Recharge Pack (2 GB / Day Combo For 3 months)</v>
      </c>
      <c r="G9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4" s="3">
        <v>11.46</v>
      </c>
      <c r="I9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4" t="s">
        <v>114</v>
      </c>
      <c r="K94"/>
    </row>
    <row r="95" spans="1:11" x14ac:dyDescent="0.3">
      <c r="A95" s="6">
        <v>44774</v>
      </c>
      <c r="B95" s="6" t="str">
        <f>_xlfn.XLOOKUP($A:$A,Dim_Date!$A:$A,Dim_Date!C:C,,0,1)</f>
        <v>After 5G</v>
      </c>
      <c r="C95" s="4">
        <v>560001</v>
      </c>
      <c r="D95" s="4" t="str">
        <f>_xlfn.XLOOKUP(Tablo6[[#This Row],[city_code]],Tablo1[city_code],Tablo1[city_name])</f>
        <v>Bangalore</v>
      </c>
      <c r="E95" t="s">
        <v>33</v>
      </c>
      <c r="F95" t="str">
        <f>_xlfn.XLOOKUP(Tablo6[[#This Row],[plans]],dim_plan!$A$3:$A$15,dim_plan!$B$3:$B$15,,0,1)</f>
        <v>Smart Recharge Pack (2 GB / Day Combo For 3 months)</v>
      </c>
      <c r="G9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5" s="3">
        <v>5.99</v>
      </c>
      <c r="I9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5" t="s">
        <v>114</v>
      </c>
      <c r="K95"/>
    </row>
    <row r="96" spans="1:11" x14ac:dyDescent="0.3">
      <c r="A96" s="6">
        <v>44774</v>
      </c>
      <c r="B96" s="6" t="str">
        <f>_xlfn.XLOOKUP($A:$A,Dim_Date!$A:$A,Dim_Date!C:C,,0,1)</f>
        <v>After 5G</v>
      </c>
      <c r="C96" s="4">
        <v>600001</v>
      </c>
      <c r="D96" s="4" t="str">
        <f>_xlfn.XLOOKUP(Tablo6[[#This Row],[city_code]],Tablo1[city_code],Tablo1[city_name])</f>
        <v>Chennai</v>
      </c>
      <c r="E96" t="s">
        <v>33</v>
      </c>
      <c r="F96" t="str">
        <f>_xlfn.XLOOKUP(Tablo6[[#This Row],[plans]],dim_plan!$A$3:$A$15,dim_plan!$B$3:$B$15,,0,1)</f>
        <v>Smart Recharge Pack (2 GB / Day Combo For 3 months)</v>
      </c>
      <c r="G9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6" s="3">
        <v>4.3499999999999996</v>
      </c>
      <c r="I9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6" t="s">
        <v>114</v>
      </c>
      <c r="K96"/>
    </row>
    <row r="97" spans="1:13" x14ac:dyDescent="0.3">
      <c r="A97" s="6">
        <v>44774</v>
      </c>
      <c r="B97" s="6" t="str">
        <f>_xlfn.XLOOKUP($A:$A,Dim_Date!$A:$A,Dim_Date!C:C,,0,1)</f>
        <v>After 5G</v>
      </c>
      <c r="C97" s="4">
        <v>500001</v>
      </c>
      <c r="D97" s="4" t="str">
        <f>_xlfn.XLOOKUP(Tablo6[[#This Row],[city_code]],Tablo1[city_code],Tablo1[city_name])</f>
        <v>Hyderabad</v>
      </c>
      <c r="E97" t="s">
        <v>33</v>
      </c>
      <c r="F97" t="str">
        <f>_xlfn.XLOOKUP(Tablo6[[#This Row],[plans]],dim_plan!$A$3:$A$15,dim_plan!$B$3:$B$15,,0,1)</f>
        <v>Smart Recharge Pack (2 GB / Day Combo For 3 months)</v>
      </c>
      <c r="G9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7" s="3">
        <v>4.09</v>
      </c>
      <c r="I9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7" t="s">
        <v>114</v>
      </c>
      <c r="K97"/>
    </row>
    <row r="98" spans="1:13" x14ac:dyDescent="0.3">
      <c r="A98" s="6">
        <v>44774</v>
      </c>
      <c r="B98" s="6" t="str">
        <f>_xlfn.XLOOKUP($A:$A,Dim_Date!$A:$A,Dim_Date!C:C,,0,1)</f>
        <v>After 5G</v>
      </c>
      <c r="C98" s="4">
        <v>411001</v>
      </c>
      <c r="D98" s="4" t="str">
        <f>_xlfn.XLOOKUP(Tablo6[[#This Row],[city_code]],Tablo1[city_code],Tablo1[city_name])</f>
        <v>Pune</v>
      </c>
      <c r="E98" t="s">
        <v>33</v>
      </c>
      <c r="F98" t="str">
        <f>_xlfn.XLOOKUP(Tablo6[[#This Row],[plans]],dim_plan!$A$3:$A$15,dim_plan!$B$3:$B$15,,0,1)</f>
        <v>Smart Recharge Pack (2 GB / Day Combo For 3 months)</v>
      </c>
      <c r="G9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8" s="3">
        <v>4.74</v>
      </c>
      <c r="I9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8" t="s">
        <v>114</v>
      </c>
      <c r="K98"/>
      <c r="M98" s="8" t="s">
        <v>81</v>
      </c>
    </row>
    <row r="99" spans="1:13" x14ac:dyDescent="0.3">
      <c r="A99" s="6">
        <v>44774</v>
      </c>
      <c r="B99" s="6" t="str">
        <f>_xlfn.XLOOKUP($A:$A,Dim_Date!$A:$A,Dim_Date!C:C,,0,1)</f>
        <v>After 5G</v>
      </c>
      <c r="C99" s="4">
        <v>380001</v>
      </c>
      <c r="D99" s="4" t="str">
        <f>_xlfn.XLOOKUP(Tablo6[[#This Row],[city_code]],Tablo1[city_code],Tablo1[city_name])</f>
        <v>Ahmedabad</v>
      </c>
      <c r="E99" t="s">
        <v>33</v>
      </c>
      <c r="F99" t="str">
        <f>_xlfn.XLOOKUP(Tablo6[[#This Row],[plans]],dim_plan!$A$3:$A$15,dim_plan!$B$3:$B$15,,0,1)</f>
        <v>Smart Recharge Pack (2 GB / Day Combo For 3 months)</v>
      </c>
      <c r="G9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99" s="3">
        <v>4.54</v>
      </c>
      <c r="I9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99" t="s">
        <v>114</v>
      </c>
      <c r="K99"/>
      <c r="M99" s="9">
        <v>44562</v>
      </c>
    </row>
    <row r="100" spans="1:13" x14ac:dyDescent="0.3">
      <c r="A100" s="6">
        <v>44774</v>
      </c>
      <c r="B100" s="6" t="str">
        <f>_xlfn.XLOOKUP($A:$A,Dim_Date!$A:$A,Dim_Date!C:C,,0,1)</f>
        <v>After 5G</v>
      </c>
      <c r="C100" s="4">
        <v>302001</v>
      </c>
      <c r="D100" s="4" t="str">
        <f>_xlfn.XLOOKUP(Tablo6[[#This Row],[city_code]],Tablo1[city_code],Tablo1[city_name])</f>
        <v>Jaipur</v>
      </c>
      <c r="E100" t="s">
        <v>33</v>
      </c>
      <c r="F100" t="str">
        <f>_xlfn.XLOOKUP(Tablo6[[#This Row],[plans]],dim_plan!$A$3:$A$15,dim_plan!$B$3:$B$15,,0,1)</f>
        <v>Smart Recharge Pack (2 GB / Day Combo For 3 months)</v>
      </c>
      <c r="G10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0" s="3">
        <v>2.65</v>
      </c>
      <c r="I10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0" t="s">
        <v>114</v>
      </c>
      <c r="K100"/>
      <c r="M100" s="9">
        <v>44593</v>
      </c>
    </row>
    <row r="101" spans="1:13" x14ac:dyDescent="0.3">
      <c r="A101" s="6">
        <v>44774</v>
      </c>
      <c r="B101" s="6" t="str">
        <f>_xlfn.XLOOKUP($A:$A,Dim_Date!$A:$A,Dim_Date!C:C,,0,1)</f>
        <v>After 5G</v>
      </c>
      <c r="C101" s="4">
        <v>226001</v>
      </c>
      <c r="D101" s="4" t="str">
        <f>_xlfn.XLOOKUP(Tablo6[[#This Row],[city_code]],Tablo1[city_code],Tablo1[city_name])</f>
        <v>Lucknow</v>
      </c>
      <c r="E101" t="s">
        <v>33</v>
      </c>
      <c r="F101" t="str">
        <f>_xlfn.XLOOKUP(Tablo6[[#This Row],[plans]],dim_plan!$A$3:$A$15,dim_plan!$B$3:$B$15,,0,1)</f>
        <v>Smart Recharge Pack (2 GB / Day Combo For 3 months)</v>
      </c>
      <c r="G10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1" s="3">
        <v>2.2999999999999998</v>
      </c>
      <c r="I10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1" t="s">
        <v>114</v>
      </c>
      <c r="K101"/>
      <c r="M101" s="9">
        <v>44621</v>
      </c>
    </row>
    <row r="102" spans="1:13" x14ac:dyDescent="0.3">
      <c r="A102" s="6">
        <v>44774</v>
      </c>
      <c r="B102" s="6" t="str">
        <f>_xlfn.XLOOKUP($A:$A,Dim_Date!$A:$A,Dim_Date!C:C,,0,1)</f>
        <v>After 5G</v>
      </c>
      <c r="C102" s="4">
        <v>800008</v>
      </c>
      <c r="D102" s="4" t="str">
        <f>_xlfn.XLOOKUP(Tablo6[[#This Row],[city_code]],Tablo1[city_code],Tablo1[city_name])</f>
        <v>Patna</v>
      </c>
      <c r="E102" t="s">
        <v>33</v>
      </c>
      <c r="F102" t="str">
        <f>_xlfn.XLOOKUP(Tablo6[[#This Row],[plans]],dim_plan!$A$3:$A$15,dim_plan!$B$3:$B$15,,0,1)</f>
        <v>Smart Recharge Pack (2 GB / Day Combo For 3 months)</v>
      </c>
      <c r="G10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2" s="3">
        <v>1.71</v>
      </c>
      <c r="I10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2" t="s">
        <v>114</v>
      </c>
      <c r="K102"/>
      <c r="M102" s="9">
        <v>44652</v>
      </c>
    </row>
    <row r="103" spans="1:13" x14ac:dyDescent="0.3">
      <c r="A103" s="6">
        <v>44774</v>
      </c>
      <c r="B103" s="6" t="str">
        <f>_xlfn.XLOOKUP($A:$A,Dim_Date!$A:$A,Dim_Date!C:C,,0,1)</f>
        <v>After 5G</v>
      </c>
      <c r="C103" s="4">
        <v>641001</v>
      </c>
      <c r="D103" s="4" t="str">
        <f>_xlfn.XLOOKUP(Tablo6[[#This Row],[city_code]],Tablo1[city_code],Tablo1[city_name])</f>
        <v>Coimbatore</v>
      </c>
      <c r="E103" t="s">
        <v>33</v>
      </c>
      <c r="F103" t="str">
        <f>_xlfn.XLOOKUP(Tablo6[[#This Row],[plans]],dim_plan!$A$3:$A$15,dim_plan!$B$3:$B$15,,0,1)</f>
        <v>Smart Recharge Pack (2 GB / Day Combo For 3 months)</v>
      </c>
      <c r="G10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3" s="3">
        <v>2.44</v>
      </c>
      <c r="I10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3" t="s">
        <v>114</v>
      </c>
      <c r="K103"/>
      <c r="M103" s="10" t="s">
        <v>82</v>
      </c>
    </row>
    <row r="104" spans="1:13" x14ac:dyDescent="0.3">
      <c r="A104" s="6">
        <v>44774</v>
      </c>
      <c r="B104" s="6" t="str">
        <f>_xlfn.XLOOKUP($A:$A,Dim_Date!$A:$A,Dim_Date!C:C,,0,1)</f>
        <v>After 5G</v>
      </c>
      <c r="C104" s="4">
        <v>160017</v>
      </c>
      <c r="D104" s="4" t="str">
        <f>_xlfn.XLOOKUP(Tablo6[[#This Row],[city_code]],Tablo1[city_code],Tablo1[city_name])</f>
        <v>Chandigarh</v>
      </c>
      <c r="E104" t="s">
        <v>33</v>
      </c>
      <c r="F104" t="str">
        <f>_xlfn.XLOOKUP(Tablo6[[#This Row],[plans]],dim_plan!$A$3:$A$15,dim_plan!$B$3:$B$15,,0,1)</f>
        <v>Smart Recharge Pack (2 GB / Day Combo For 3 months)</v>
      </c>
      <c r="G10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4" s="3">
        <v>1.18</v>
      </c>
      <c r="I10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4" t="s">
        <v>114</v>
      </c>
      <c r="K104"/>
    </row>
    <row r="105" spans="1:13" x14ac:dyDescent="0.3">
      <c r="A105" s="6">
        <v>44774</v>
      </c>
      <c r="B105" s="6" t="str">
        <f>_xlfn.XLOOKUP($A:$A,Dim_Date!$A:$A,Dim_Date!C:C,,0,1)</f>
        <v>After 5G</v>
      </c>
      <c r="C105" s="4">
        <v>122001</v>
      </c>
      <c r="D105" s="4" t="str">
        <f>_xlfn.XLOOKUP(Tablo6[[#This Row],[city_code]],Tablo1[city_code],Tablo1[city_name])</f>
        <v>Gurgaon</v>
      </c>
      <c r="E105" t="s">
        <v>33</v>
      </c>
      <c r="F105" t="str">
        <f>_xlfn.XLOOKUP(Tablo6[[#This Row],[plans]],dim_plan!$A$3:$A$15,dim_plan!$B$3:$B$15,,0,1)</f>
        <v>Smart Recharge Pack (2 GB / Day Combo For 3 months)</v>
      </c>
      <c r="G10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5" s="3">
        <v>0.87</v>
      </c>
      <c r="I10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5" t="s">
        <v>114</v>
      </c>
      <c r="K105"/>
    </row>
    <row r="106" spans="1:13" x14ac:dyDescent="0.3">
      <c r="A106" s="6">
        <v>44774</v>
      </c>
      <c r="B106" s="6" t="str">
        <f>_xlfn.XLOOKUP($A:$A,Dim_Date!$A:$A,Dim_Date!C:C,,0,1)</f>
        <v>After 5G</v>
      </c>
      <c r="C106" s="4">
        <v>492001</v>
      </c>
      <c r="D106" s="4" t="str">
        <f>_xlfn.XLOOKUP(Tablo6[[#This Row],[city_code]],Tablo1[city_code],Tablo1[city_name])</f>
        <v>Raipur</v>
      </c>
      <c r="E106" t="s">
        <v>33</v>
      </c>
      <c r="F106" t="str">
        <f>_xlfn.XLOOKUP(Tablo6[[#This Row],[plans]],dim_plan!$A$3:$A$15,dim_plan!$B$3:$B$15,,0,1)</f>
        <v>Smart Recharge Pack (2 GB / Day Combo For 3 months)</v>
      </c>
      <c r="G10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6" s="3">
        <v>0.54</v>
      </c>
      <c r="I10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6" t="s">
        <v>114</v>
      </c>
      <c r="K106"/>
    </row>
    <row r="107" spans="1:13" x14ac:dyDescent="0.3">
      <c r="A107" s="6">
        <v>44805</v>
      </c>
      <c r="B107" s="6" t="str">
        <f>_xlfn.XLOOKUP($A:$A,Dim_Date!$A:$A,Dim_Date!C:C,,0,1)</f>
        <v>After 5G</v>
      </c>
      <c r="C107" s="4">
        <v>400001</v>
      </c>
      <c r="D107" s="4" t="str">
        <f>_xlfn.XLOOKUP(Tablo6[[#This Row],[city_code]],Tablo1[city_code],Tablo1[city_name])</f>
        <v>Mumbai</v>
      </c>
      <c r="E107" t="s">
        <v>33</v>
      </c>
      <c r="F107" t="str">
        <f>_xlfn.XLOOKUP(Tablo6[[#This Row],[plans]],dim_plan!$A$3:$A$15,dim_plan!$B$3:$B$15,,0,1)</f>
        <v>Smart Recharge Pack (2 GB / Day Combo For 3 months)</v>
      </c>
      <c r="G10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7" s="3">
        <v>9.5</v>
      </c>
      <c r="I10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7" t="s">
        <v>114</v>
      </c>
      <c r="K107"/>
    </row>
    <row r="108" spans="1:13" x14ac:dyDescent="0.3">
      <c r="A108" s="6">
        <v>44805</v>
      </c>
      <c r="B108" s="6" t="str">
        <f>_xlfn.XLOOKUP($A:$A,Dim_Date!$A:$A,Dim_Date!C:C,,0,1)</f>
        <v>After 5G</v>
      </c>
      <c r="C108" s="4">
        <v>110001</v>
      </c>
      <c r="D108" s="4" t="str">
        <f>_xlfn.XLOOKUP(Tablo6[[#This Row],[city_code]],Tablo1[city_code],Tablo1[city_name])</f>
        <v>Delhi</v>
      </c>
      <c r="E108" t="s">
        <v>33</v>
      </c>
      <c r="F108" t="str">
        <f>_xlfn.XLOOKUP(Tablo6[[#This Row],[plans]],dim_plan!$A$3:$A$15,dim_plan!$B$3:$B$15,,0,1)</f>
        <v>Smart Recharge Pack (2 GB / Day Combo For 3 months)</v>
      </c>
      <c r="G10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8" s="3">
        <v>7.5</v>
      </c>
      <c r="I10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8" t="s">
        <v>114</v>
      </c>
      <c r="K108"/>
    </row>
    <row r="109" spans="1:13" x14ac:dyDescent="0.3">
      <c r="A109" s="6">
        <v>44805</v>
      </c>
      <c r="B109" s="6" t="str">
        <f>_xlfn.XLOOKUP($A:$A,Dim_Date!$A:$A,Dim_Date!C:C,,0,1)</f>
        <v>After 5G</v>
      </c>
      <c r="C109" s="4">
        <v>700001</v>
      </c>
      <c r="D109" s="4" t="str">
        <f>_xlfn.XLOOKUP(Tablo6[[#This Row],[city_code]],Tablo1[city_code],Tablo1[city_name])</f>
        <v>Kolkata</v>
      </c>
      <c r="E109" t="s">
        <v>33</v>
      </c>
      <c r="F109" t="str">
        <f>_xlfn.XLOOKUP(Tablo6[[#This Row],[plans]],dim_plan!$A$3:$A$15,dim_plan!$B$3:$B$15,,0,1)</f>
        <v>Smart Recharge Pack (2 GB / Day Combo For 3 months)</v>
      </c>
      <c r="G10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09" s="3">
        <v>6.92</v>
      </c>
      <c r="I10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09" t="s">
        <v>114</v>
      </c>
      <c r="K109"/>
    </row>
    <row r="110" spans="1:13" x14ac:dyDescent="0.3">
      <c r="A110" s="6">
        <v>44805</v>
      </c>
      <c r="B110" s="6" t="str">
        <f>_xlfn.XLOOKUP($A:$A,Dim_Date!$A:$A,Dim_Date!C:C,,0,1)</f>
        <v>After 5G</v>
      </c>
      <c r="C110" s="4">
        <v>560001</v>
      </c>
      <c r="D110" s="4" t="str">
        <f>_xlfn.XLOOKUP(Tablo6[[#This Row],[city_code]],Tablo1[city_code],Tablo1[city_name])</f>
        <v>Bangalore</v>
      </c>
      <c r="E110" t="s">
        <v>33</v>
      </c>
      <c r="F110" t="str">
        <f>_xlfn.XLOOKUP(Tablo6[[#This Row],[plans]],dim_plan!$A$3:$A$15,dim_plan!$B$3:$B$15,,0,1)</f>
        <v>Smart Recharge Pack (2 GB / Day Combo For 3 months)</v>
      </c>
      <c r="G11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0" s="3">
        <v>5.62</v>
      </c>
      <c r="I11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0" t="s">
        <v>114</v>
      </c>
      <c r="K110"/>
    </row>
    <row r="111" spans="1:13" x14ac:dyDescent="0.3">
      <c r="A111" s="6">
        <v>44805</v>
      </c>
      <c r="B111" s="6" t="str">
        <f>_xlfn.XLOOKUP($A:$A,Dim_Date!$A:$A,Dim_Date!C:C,,0,1)</f>
        <v>After 5G</v>
      </c>
      <c r="C111" s="4">
        <v>600001</v>
      </c>
      <c r="D111" s="4" t="str">
        <f>_xlfn.XLOOKUP(Tablo6[[#This Row],[city_code]],Tablo1[city_code],Tablo1[city_name])</f>
        <v>Chennai</v>
      </c>
      <c r="E111" t="s">
        <v>33</v>
      </c>
      <c r="F111" t="str">
        <f>_xlfn.XLOOKUP(Tablo6[[#This Row],[plans]],dim_plan!$A$3:$A$15,dim_plan!$B$3:$B$15,,0,1)</f>
        <v>Smart Recharge Pack (2 GB / Day Combo For 3 months)</v>
      </c>
      <c r="G11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1" s="3">
        <v>4.6399999999999997</v>
      </c>
      <c r="I11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1" t="s">
        <v>114</v>
      </c>
      <c r="K111"/>
    </row>
    <row r="112" spans="1:13" x14ac:dyDescent="0.3">
      <c r="A112" s="6">
        <v>44805</v>
      </c>
      <c r="B112" s="6" t="str">
        <f>_xlfn.XLOOKUP($A:$A,Dim_Date!$A:$A,Dim_Date!C:C,,0,1)</f>
        <v>After 5G</v>
      </c>
      <c r="C112" s="4">
        <v>500001</v>
      </c>
      <c r="D112" s="4" t="str">
        <f>_xlfn.XLOOKUP(Tablo6[[#This Row],[city_code]],Tablo1[city_code],Tablo1[city_name])</f>
        <v>Hyderabad</v>
      </c>
      <c r="E112" t="s">
        <v>33</v>
      </c>
      <c r="F112" t="str">
        <f>_xlfn.XLOOKUP(Tablo6[[#This Row],[plans]],dim_plan!$A$3:$A$15,dim_plan!$B$3:$B$15,,0,1)</f>
        <v>Smart Recharge Pack (2 GB / Day Combo For 3 months)</v>
      </c>
      <c r="G112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2" s="3">
        <v>4.0199999999999996</v>
      </c>
      <c r="I112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2" t="s">
        <v>114</v>
      </c>
      <c r="K112"/>
    </row>
    <row r="113" spans="1:14" x14ac:dyDescent="0.3">
      <c r="A113" s="6">
        <v>44805</v>
      </c>
      <c r="B113" s="6" t="str">
        <f>_xlfn.XLOOKUP($A:$A,Dim_Date!$A:$A,Dim_Date!C:C,,0,1)</f>
        <v>After 5G</v>
      </c>
      <c r="C113" s="4">
        <v>411001</v>
      </c>
      <c r="D113" s="4" t="str">
        <f>_xlfn.XLOOKUP(Tablo6[[#This Row],[city_code]],Tablo1[city_code],Tablo1[city_name])</f>
        <v>Pune</v>
      </c>
      <c r="E113" t="s">
        <v>33</v>
      </c>
      <c r="F113" t="str">
        <f>_xlfn.XLOOKUP(Tablo6[[#This Row],[plans]],dim_plan!$A$3:$A$15,dim_plan!$B$3:$B$15,,0,1)</f>
        <v>Smart Recharge Pack (2 GB / Day Combo For 3 months)</v>
      </c>
      <c r="G113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3" s="3">
        <v>7.42</v>
      </c>
      <c r="I113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3" t="s">
        <v>114</v>
      </c>
      <c r="K113"/>
    </row>
    <row r="114" spans="1:14" x14ac:dyDescent="0.3">
      <c r="A114" s="6">
        <v>44805</v>
      </c>
      <c r="B114" s="6" t="str">
        <f>_xlfn.XLOOKUP($A:$A,Dim_Date!$A:$A,Dim_Date!C:C,,0,1)</f>
        <v>After 5G</v>
      </c>
      <c r="C114" s="4">
        <v>380001</v>
      </c>
      <c r="D114" s="4" t="str">
        <f>_xlfn.XLOOKUP(Tablo6[[#This Row],[city_code]],Tablo1[city_code],Tablo1[city_name])</f>
        <v>Ahmedabad</v>
      </c>
      <c r="E114" t="s">
        <v>33</v>
      </c>
      <c r="F114" t="str">
        <f>_xlfn.XLOOKUP(Tablo6[[#This Row],[plans]],dim_plan!$A$3:$A$15,dim_plan!$B$3:$B$15,,0,1)</f>
        <v>Smart Recharge Pack (2 GB / Day Combo For 3 months)</v>
      </c>
      <c r="G114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4" s="3">
        <v>3.73</v>
      </c>
      <c r="I114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4" t="s">
        <v>114</v>
      </c>
      <c r="K114"/>
    </row>
    <row r="115" spans="1:14" x14ac:dyDescent="0.3">
      <c r="A115" s="6">
        <v>44805</v>
      </c>
      <c r="B115" s="6" t="str">
        <f>_xlfn.XLOOKUP($A:$A,Dim_Date!$A:$A,Dim_Date!C:C,,0,1)</f>
        <v>After 5G</v>
      </c>
      <c r="C115" s="4">
        <v>302001</v>
      </c>
      <c r="D115" s="4" t="str">
        <f>_xlfn.XLOOKUP(Tablo6[[#This Row],[city_code]],Tablo1[city_code],Tablo1[city_name])</f>
        <v>Jaipur</v>
      </c>
      <c r="E115" t="s">
        <v>33</v>
      </c>
      <c r="F115" t="str">
        <f>_xlfn.XLOOKUP(Tablo6[[#This Row],[plans]],dim_plan!$A$3:$A$15,dim_plan!$B$3:$B$15,,0,1)</f>
        <v>Smart Recharge Pack (2 GB / Day Combo For 3 months)</v>
      </c>
      <c r="G115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5" s="3">
        <v>2.31</v>
      </c>
      <c r="I115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5" t="s">
        <v>114</v>
      </c>
      <c r="K115"/>
    </row>
    <row r="116" spans="1:14" x14ac:dyDescent="0.3">
      <c r="A116" s="6">
        <v>44805</v>
      </c>
      <c r="B116" s="6" t="str">
        <f>_xlfn.XLOOKUP($A:$A,Dim_Date!$A:$A,Dim_Date!C:C,,0,1)</f>
        <v>After 5G</v>
      </c>
      <c r="C116" s="4">
        <v>226001</v>
      </c>
      <c r="D116" s="4" t="str">
        <f>_xlfn.XLOOKUP(Tablo6[[#This Row],[city_code]],Tablo1[city_code],Tablo1[city_name])</f>
        <v>Lucknow</v>
      </c>
      <c r="E116" t="s">
        <v>33</v>
      </c>
      <c r="F116" t="str">
        <f>_xlfn.XLOOKUP(Tablo6[[#This Row],[plans]],dim_plan!$A$3:$A$15,dim_plan!$B$3:$B$15,,0,1)</f>
        <v>Smart Recharge Pack (2 GB / Day Combo For 3 months)</v>
      </c>
      <c r="G116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6" s="3">
        <v>2.23</v>
      </c>
      <c r="I116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6" t="s">
        <v>114</v>
      </c>
      <c r="K116"/>
    </row>
    <row r="117" spans="1:14" x14ac:dyDescent="0.3">
      <c r="A117" s="6">
        <v>44805</v>
      </c>
      <c r="B117" s="6" t="str">
        <f>_xlfn.XLOOKUP($A:$A,Dim_Date!$A:$A,Dim_Date!C:C,,0,1)</f>
        <v>After 5G</v>
      </c>
      <c r="C117" s="4">
        <v>800008</v>
      </c>
      <c r="D117" s="4" t="str">
        <f>_xlfn.XLOOKUP(Tablo6[[#This Row],[city_code]],Tablo1[city_code],Tablo1[city_name])</f>
        <v>Patna</v>
      </c>
      <c r="E117" t="s">
        <v>33</v>
      </c>
      <c r="F117" t="str">
        <f>_xlfn.XLOOKUP(Tablo6[[#This Row],[plans]],dim_plan!$A$3:$A$15,dim_plan!$B$3:$B$15,,0,1)</f>
        <v>Smart Recharge Pack (2 GB / Day Combo For 3 months)</v>
      </c>
      <c r="G117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7" s="3">
        <v>2.04</v>
      </c>
      <c r="I117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7" t="s">
        <v>114</v>
      </c>
      <c r="K117"/>
    </row>
    <row r="118" spans="1:14" x14ac:dyDescent="0.3">
      <c r="A118" s="6">
        <v>44805</v>
      </c>
      <c r="B118" s="6" t="str">
        <f>_xlfn.XLOOKUP($A:$A,Dim_Date!$A:$A,Dim_Date!C:C,,0,1)</f>
        <v>After 5G</v>
      </c>
      <c r="C118" s="4">
        <v>641001</v>
      </c>
      <c r="D118" s="4" t="str">
        <f>_xlfn.XLOOKUP(Tablo6[[#This Row],[city_code]],Tablo1[city_code],Tablo1[city_name])</f>
        <v>Coimbatore</v>
      </c>
      <c r="E118" t="s">
        <v>33</v>
      </c>
      <c r="F118" t="str">
        <f>_xlfn.XLOOKUP(Tablo6[[#This Row],[plans]],dim_plan!$A$3:$A$15,dim_plan!$B$3:$B$15,,0,1)</f>
        <v>Smart Recharge Pack (2 GB / Day Combo For 3 months)</v>
      </c>
      <c r="G118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8" s="3">
        <v>1.35</v>
      </c>
      <c r="I118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8" t="s">
        <v>114</v>
      </c>
      <c r="K118"/>
    </row>
    <row r="119" spans="1:14" x14ac:dyDescent="0.3">
      <c r="A119" s="6">
        <v>44805</v>
      </c>
      <c r="B119" s="6" t="str">
        <f>_xlfn.XLOOKUP($A:$A,Dim_Date!$A:$A,Dim_Date!C:C,,0,1)</f>
        <v>After 5G</v>
      </c>
      <c r="C119" s="4">
        <v>160017</v>
      </c>
      <c r="D119" s="4" t="str">
        <f>_xlfn.XLOOKUP(Tablo6[[#This Row],[city_code]],Tablo1[city_code],Tablo1[city_name])</f>
        <v>Chandigarh</v>
      </c>
      <c r="E119" t="s">
        <v>33</v>
      </c>
      <c r="F119" t="str">
        <f>_xlfn.XLOOKUP(Tablo6[[#This Row],[plans]],dim_plan!$A$3:$A$15,dim_plan!$B$3:$B$15,,0,1)</f>
        <v>Smart Recharge Pack (2 GB / Day Combo For 3 months)</v>
      </c>
      <c r="G119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19" s="3">
        <v>1.43</v>
      </c>
      <c r="I119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19" t="s">
        <v>114</v>
      </c>
      <c r="K119"/>
    </row>
    <row r="120" spans="1:14" x14ac:dyDescent="0.3">
      <c r="A120" s="6">
        <v>44805</v>
      </c>
      <c r="B120" s="6" t="str">
        <f>_xlfn.XLOOKUP($A:$A,Dim_Date!$A:$A,Dim_Date!C:C,,0,1)</f>
        <v>After 5G</v>
      </c>
      <c r="C120" s="4">
        <v>122001</v>
      </c>
      <c r="D120" s="4" t="str">
        <f>_xlfn.XLOOKUP(Tablo6[[#This Row],[city_code]],Tablo1[city_code],Tablo1[city_name])</f>
        <v>Gurgaon</v>
      </c>
      <c r="E120" t="s">
        <v>33</v>
      </c>
      <c r="F120" t="str">
        <f>_xlfn.XLOOKUP(Tablo6[[#This Row],[plans]],dim_plan!$A$3:$A$15,dim_plan!$B$3:$B$15,,0,1)</f>
        <v>Smart Recharge Pack (2 GB / Day Combo For 3 months)</v>
      </c>
      <c r="G120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20" s="3">
        <v>1.02</v>
      </c>
      <c r="I120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20" t="s">
        <v>114</v>
      </c>
      <c r="K120"/>
    </row>
    <row r="121" spans="1:14" x14ac:dyDescent="0.3">
      <c r="A121" s="6">
        <v>44805</v>
      </c>
      <c r="B121" s="6" t="str">
        <f>_xlfn.XLOOKUP($A:$A,Dim_Date!$A:$A,Dim_Date!C:C,,0,1)</f>
        <v>After 5G</v>
      </c>
      <c r="C121" s="4">
        <v>492001</v>
      </c>
      <c r="D121" s="4" t="str">
        <f>_xlfn.XLOOKUP(Tablo6[[#This Row],[city_code]],Tablo1[city_code],Tablo1[city_name])</f>
        <v>Raipur</v>
      </c>
      <c r="E121" t="s">
        <v>33</v>
      </c>
      <c r="F121" t="str">
        <f>_xlfn.XLOOKUP(Tablo6[[#This Row],[plans]],dim_plan!$A$3:$A$15,dim_plan!$B$3:$B$15,,0,1)</f>
        <v>Smart Recharge Pack (2 GB / Day Combo For 3 months)</v>
      </c>
      <c r="G121" t="str">
        <f>MID(Tablo6[[#This Row],[Plans wto abbr]], FIND(, Tablo6[[#This Row],[Plans wto abbr]]) + 1, FIND(")", Tablo6[[#This Row],[Plans wto abbr]]) - FIND(, Tablo6[[#This Row],[Plans wto abbr]]) - 1)</f>
        <v>mart Recharge Pack (2 GB / Day Combo For 3 months</v>
      </c>
      <c r="H121" s="3">
        <v>0.54</v>
      </c>
      <c r="I121" s="3" t="str">
        <f>IFERROR(MID(Tablo6[[#This Row],[Plans wto abbr]],(FIND("GB",Tablo6[[#This Row],[Plans wto abbr]],1)-3),5),IFERROR(MID(Tablo6[[#This Row],[Plans wto abbr]],(FIND("MB",Tablo6[[#This Row],[Plans wto abbr]],1)-4),6),""))</f>
        <v>(2 GB</v>
      </c>
      <c r="J121" t="s">
        <v>114</v>
      </c>
      <c r="K121"/>
    </row>
    <row r="122" spans="1:14" x14ac:dyDescent="0.3">
      <c r="A122" s="6">
        <v>44562</v>
      </c>
      <c r="B122" s="6" t="str">
        <f>_xlfn.XLOOKUP($A:$A,Dim_Date!$A:$A,Dim_Date!C:C,,0,1)</f>
        <v>Before 5G</v>
      </c>
      <c r="C122" s="4">
        <v>400001</v>
      </c>
      <c r="D122" s="4" t="str">
        <f>_xlfn.XLOOKUP(Tablo6[[#This Row],[city_code]],Tablo1[city_code],Tablo1[city_name])</f>
        <v>Mumbai</v>
      </c>
      <c r="E122" t="s">
        <v>35</v>
      </c>
      <c r="F122" t="str">
        <f>_xlfn.XLOOKUP(Tablo6[[#This Row],[plans]],dim_plan!$A$3:$A$15,dim_plan!$B$3:$B$15,,0,1)</f>
        <v>Super Saviour Pack (1.5 GB / Day Combo For 56 days)</v>
      </c>
      <c r="G12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2" s="3">
        <v>4.87</v>
      </c>
      <c r="I12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2" t="s">
        <v>116</v>
      </c>
      <c r="K122"/>
    </row>
    <row r="123" spans="1:14" x14ac:dyDescent="0.3">
      <c r="A123" s="6">
        <v>44562</v>
      </c>
      <c r="B123" s="6" t="str">
        <f>_xlfn.XLOOKUP($A:$A,Dim_Date!$A:$A,Dim_Date!C:C,,0,1)</f>
        <v>Before 5G</v>
      </c>
      <c r="C123" s="4">
        <v>110001</v>
      </c>
      <c r="D123" s="4" t="str">
        <f>_xlfn.XLOOKUP(Tablo6[[#This Row],[city_code]],Tablo1[city_code],Tablo1[city_name])</f>
        <v>Delhi</v>
      </c>
      <c r="E123" t="s">
        <v>35</v>
      </c>
      <c r="F123" t="str">
        <f>_xlfn.XLOOKUP(Tablo6[[#This Row],[plans]],dim_plan!$A$3:$A$15,dim_plan!$B$3:$B$15,,0,1)</f>
        <v>Super Saviour Pack (1.5 GB / Day Combo For 56 days)</v>
      </c>
      <c r="G12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3" s="3">
        <v>4.01</v>
      </c>
      <c r="I12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3" t="s">
        <v>116</v>
      </c>
      <c r="K123"/>
    </row>
    <row r="124" spans="1:14" x14ac:dyDescent="0.3">
      <c r="A124" s="6">
        <v>44562</v>
      </c>
      <c r="B124" s="6" t="str">
        <f>_xlfn.XLOOKUP($A:$A,Dim_Date!$A:$A,Dim_Date!C:C,,0,1)</f>
        <v>Before 5G</v>
      </c>
      <c r="C124" s="4">
        <v>700001</v>
      </c>
      <c r="D124" s="4" t="str">
        <f>_xlfn.XLOOKUP(Tablo6[[#This Row],[city_code]],Tablo1[city_code],Tablo1[city_name])</f>
        <v>Kolkata</v>
      </c>
      <c r="E124" t="s">
        <v>35</v>
      </c>
      <c r="F124" t="str">
        <f>_xlfn.XLOOKUP(Tablo6[[#This Row],[plans]],dim_plan!$A$3:$A$15,dim_plan!$B$3:$B$15,,0,1)</f>
        <v>Super Saviour Pack (1.5 GB / Day Combo For 56 days)</v>
      </c>
      <c r="G12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4" s="3">
        <v>4.01</v>
      </c>
      <c r="I12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4" t="s">
        <v>116</v>
      </c>
      <c r="K124"/>
      <c r="M124" s="8" t="s">
        <v>81</v>
      </c>
      <c r="N124" t="s">
        <v>84</v>
      </c>
    </row>
    <row r="125" spans="1:14" x14ac:dyDescent="0.3">
      <c r="A125" s="6">
        <v>44562</v>
      </c>
      <c r="B125" s="6" t="str">
        <f>_xlfn.XLOOKUP($A:$A,Dim_Date!$A:$A,Dim_Date!C:C,,0,1)</f>
        <v>Before 5G</v>
      </c>
      <c r="C125" s="4">
        <v>560001</v>
      </c>
      <c r="D125" s="4" t="str">
        <f>_xlfn.XLOOKUP(Tablo6[[#This Row],[city_code]],Tablo1[city_code],Tablo1[city_name])</f>
        <v>Bangalore</v>
      </c>
      <c r="E125" t="s">
        <v>35</v>
      </c>
      <c r="F125" t="str">
        <f>_xlfn.XLOOKUP(Tablo6[[#This Row],[plans]],dim_plan!$A$3:$A$15,dim_plan!$B$3:$B$15,,0,1)</f>
        <v>Super Saviour Pack (1.5 GB / Day Combo For 56 days)</v>
      </c>
      <c r="G12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5" s="3">
        <v>3.76</v>
      </c>
      <c r="I12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5" t="s">
        <v>116</v>
      </c>
      <c r="K125"/>
      <c r="M125" s="9">
        <v>44562</v>
      </c>
      <c r="N125">
        <v>193.50999999999991</v>
      </c>
    </row>
    <row r="126" spans="1:14" x14ac:dyDescent="0.3">
      <c r="A126" s="6">
        <v>44562</v>
      </c>
      <c r="B126" s="6" t="str">
        <f>_xlfn.XLOOKUP($A:$A,Dim_Date!$A:$A,Dim_Date!C:C,,0,1)</f>
        <v>Before 5G</v>
      </c>
      <c r="C126" s="4">
        <v>600001</v>
      </c>
      <c r="D126" s="4" t="str">
        <f>_xlfn.XLOOKUP(Tablo6[[#This Row],[city_code]],Tablo1[city_code],Tablo1[city_name])</f>
        <v>Chennai</v>
      </c>
      <c r="E126" t="s">
        <v>35</v>
      </c>
      <c r="F126" t="str">
        <f>_xlfn.XLOOKUP(Tablo6[[#This Row],[plans]],dim_plan!$A$3:$A$15,dim_plan!$B$3:$B$15,,0,1)</f>
        <v>Super Saviour Pack (1.5 GB / Day Combo For 56 days)</v>
      </c>
      <c r="G12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6" s="3">
        <v>2.82</v>
      </c>
      <c r="I12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6" t="s">
        <v>116</v>
      </c>
      <c r="K126"/>
      <c r="M126" s="9">
        <v>44593</v>
      </c>
      <c r="N126">
        <v>239.76000000000013</v>
      </c>
    </row>
    <row r="127" spans="1:14" x14ac:dyDescent="0.3">
      <c r="A127" s="6">
        <v>44562</v>
      </c>
      <c r="B127" s="6" t="str">
        <f>_xlfn.XLOOKUP($A:$A,Dim_Date!$A:$A,Dim_Date!C:C,,0,1)</f>
        <v>Before 5G</v>
      </c>
      <c r="C127" s="4">
        <v>500001</v>
      </c>
      <c r="D127" s="4" t="str">
        <f>_xlfn.XLOOKUP(Tablo6[[#This Row],[city_code]],Tablo1[city_code],Tablo1[city_name])</f>
        <v>Hyderabad</v>
      </c>
      <c r="E127" t="s">
        <v>35</v>
      </c>
      <c r="F127" t="str">
        <f>_xlfn.XLOOKUP(Tablo6[[#This Row],[plans]],dim_plan!$A$3:$A$15,dim_plan!$B$3:$B$15,,0,1)</f>
        <v>Super Saviour Pack (1.5 GB / Day Combo For 56 days)</v>
      </c>
      <c r="G12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7" s="3">
        <v>2.42</v>
      </c>
      <c r="I12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7" t="s">
        <v>116</v>
      </c>
      <c r="K127"/>
      <c r="M127" s="9">
        <v>44621</v>
      </c>
      <c r="N127">
        <v>229.24000000000012</v>
      </c>
    </row>
    <row r="128" spans="1:14" x14ac:dyDescent="0.3">
      <c r="A128" s="6">
        <v>44562</v>
      </c>
      <c r="B128" s="6" t="str">
        <f>_xlfn.XLOOKUP($A:$A,Dim_Date!$A:$A,Dim_Date!C:C,,0,1)</f>
        <v>Before 5G</v>
      </c>
      <c r="C128" s="4">
        <v>411001</v>
      </c>
      <c r="D128" s="4" t="str">
        <f>_xlfn.XLOOKUP(Tablo6[[#This Row],[city_code]],Tablo1[city_code],Tablo1[city_name])</f>
        <v>Pune</v>
      </c>
      <c r="E128" t="s">
        <v>35</v>
      </c>
      <c r="F128" t="str">
        <f>_xlfn.XLOOKUP(Tablo6[[#This Row],[plans]],dim_plan!$A$3:$A$15,dim_plan!$B$3:$B$15,,0,1)</f>
        <v>Super Saviour Pack (1.5 GB / Day Combo For 56 days)</v>
      </c>
      <c r="G12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8" s="3">
        <v>2.0499999999999998</v>
      </c>
      <c r="I12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8" t="s">
        <v>116</v>
      </c>
      <c r="K128"/>
      <c r="M128" s="9">
        <v>44652</v>
      </c>
      <c r="N128">
        <v>219.86</v>
      </c>
    </row>
    <row r="129" spans="1:14" x14ac:dyDescent="0.3">
      <c r="A129" s="6">
        <v>44562</v>
      </c>
      <c r="B129" s="6" t="str">
        <f>_xlfn.XLOOKUP($A:$A,Dim_Date!$A:$A,Dim_Date!C:C,,0,1)</f>
        <v>Before 5G</v>
      </c>
      <c r="C129" s="4">
        <v>380001</v>
      </c>
      <c r="D129" s="4" t="str">
        <f>_xlfn.XLOOKUP(Tablo6[[#This Row],[city_code]],Tablo1[city_code],Tablo1[city_name])</f>
        <v>Ahmedabad</v>
      </c>
      <c r="E129" t="s">
        <v>35</v>
      </c>
      <c r="F129" t="str">
        <f>_xlfn.XLOOKUP(Tablo6[[#This Row],[plans]],dim_plan!$A$3:$A$15,dim_plan!$B$3:$B$15,,0,1)</f>
        <v>Super Saviour Pack (1.5 GB / Day Combo For 56 days)</v>
      </c>
      <c r="G12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29" s="3">
        <v>1.92</v>
      </c>
      <c r="I12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29" t="s">
        <v>116</v>
      </c>
      <c r="K129"/>
      <c r="M129" s="12">
        <v>44713</v>
      </c>
      <c r="N129" s="17">
        <v>240.71999999999994</v>
      </c>
    </row>
    <row r="130" spans="1:14" x14ac:dyDescent="0.3">
      <c r="A130" s="6">
        <v>44562</v>
      </c>
      <c r="B130" s="6" t="str">
        <f>_xlfn.XLOOKUP($A:$A,Dim_Date!$A:$A,Dim_Date!C:C,,0,1)</f>
        <v>Before 5G</v>
      </c>
      <c r="C130" s="4">
        <v>302001</v>
      </c>
      <c r="D130" s="4" t="str">
        <f>_xlfn.XLOOKUP(Tablo6[[#This Row],[city_code]],Tablo1[city_code],Tablo1[city_name])</f>
        <v>Jaipur</v>
      </c>
      <c r="E130" t="s">
        <v>35</v>
      </c>
      <c r="F130" t="str">
        <f>_xlfn.XLOOKUP(Tablo6[[#This Row],[plans]],dim_plan!$A$3:$A$15,dim_plan!$B$3:$B$15,,0,1)</f>
        <v>Super Saviour Pack (1.5 GB / Day Combo For 56 days)</v>
      </c>
      <c r="G13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0" s="3">
        <v>1.98</v>
      </c>
      <c r="I13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0" t="s">
        <v>116</v>
      </c>
      <c r="K130"/>
      <c r="M130" s="9">
        <v>44743</v>
      </c>
      <c r="N130">
        <v>280.22000000000008</v>
      </c>
    </row>
    <row r="131" spans="1:14" x14ac:dyDescent="0.3">
      <c r="A131" s="6">
        <v>44562</v>
      </c>
      <c r="B131" s="6" t="str">
        <f>_xlfn.XLOOKUP($A:$A,Dim_Date!$A:$A,Dim_Date!C:C,,0,1)</f>
        <v>Before 5G</v>
      </c>
      <c r="C131" s="4">
        <v>226001</v>
      </c>
      <c r="D131" s="4" t="str">
        <f>_xlfn.XLOOKUP(Tablo6[[#This Row],[city_code]],Tablo1[city_code],Tablo1[city_name])</f>
        <v>Lucknow</v>
      </c>
      <c r="E131" t="s">
        <v>35</v>
      </c>
      <c r="F131" t="str">
        <f>_xlfn.XLOOKUP(Tablo6[[#This Row],[plans]],dim_plan!$A$3:$A$15,dim_plan!$B$3:$B$15,,0,1)</f>
        <v>Super Saviour Pack (1.5 GB / Day Combo For 56 days)</v>
      </c>
      <c r="G13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1" s="3">
        <v>1.22</v>
      </c>
      <c r="I13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1" t="s">
        <v>116</v>
      </c>
      <c r="K131"/>
      <c r="M131" s="9">
        <v>44774</v>
      </c>
      <c r="N131">
        <v>279.0800000000001</v>
      </c>
    </row>
    <row r="132" spans="1:14" x14ac:dyDescent="0.3">
      <c r="A132" s="6">
        <v>44562</v>
      </c>
      <c r="B132" s="6" t="str">
        <f>_xlfn.XLOOKUP($A:$A,Dim_Date!$A:$A,Dim_Date!C:C,,0,1)</f>
        <v>Before 5G</v>
      </c>
      <c r="C132" s="4">
        <v>800008</v>
      </c>
      <c r="D132" s="4" t="str">
        <f>_xlfn.XLOOKUP(Tablo6[[#This Row],[city_code]],Tablo1[city_code],Tablo1[city_name])</f>
        <v>Patna</v>
      </c>
      <c r="E132" t="s">
        <v>35</v>
      </c>
      <c r="F132" t="str">
        <f>_xlfn.XLOOKUP(Tablo6[[#This Row],[plans]],dim_plan!$A$3:$A$15,dim_plan!$B$3:$B$15,,0,1)</f>
        <v>Super Saviour Pack (1.5 GB / Day Combo For 56 days)</v>
      </c>
      <c r="G13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2" s="3">
        <v>1.53</v>
      </c>
      <c r="I13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2" t="s">
        <v>116</v>
      </c>
      <c r="K132"/>
      <c r="M132" s="9">
        <v>44805</v>
      </c>
      <c r="N132">
        <v>268.36</v>
      </c>
    </row>
    <row r="133" spans="1:14" x14ac:dyDescent="0.3">
      <c r="A133" s="6">
        <v>44562</v>
      </c>
      <c r="B133" s="6" t="str">
        <f>_xlfn.XLOOKUP($A:$A,Dim_Date!$A:$A,Dim_Date!C:C,,0,1)</f>
        <v>Before 5G</v>
      </c>
      <c r="C133" s="4">
        <v>641001</v>
      </c>
      <c r="D133" s="4" t="str">
        <f>_xlfn.XLOOKUP(Tablo6[[#This Row],[city_code]],Tablo1[city_code],Tablo1[city_name])</f>
        <v>Coimbatore</v>
      </c>
      <c r="E133" t="s">
        <v>35</v>
      </c>
      <c r="F133" t="str">
        <f>_xlfn.XLOOKUP(Tablo6[[#This Row],[plans]],dim_plan!$A$3:$A$15,dim_plan!$B$3:$B$15,,0,1)</f>
        <v>Super Saviour Pack (1.5 GB / Day Combo For 56 days)</v>
      </c>
      <c r="G13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3" s="3">
        <v>0.57999999999999996</v>
      </c>
      <c r="I13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3" t="s">
        <v>116</v>
      </c>
      <c r="K133"/>
      <c r="M133" s="10" t="s">
        <v>82</v>
      </c>
      <c r="N133">
        <v>1950.7500000000005</v>
      </c>
    </row>
    <row r="134" spans="1:14" x14ac:dyDescent="0.3">
      <c r="A134" s="6">
        <v>44562</v>
      </c>
      <c r="B134" s="6" t="str">
        <f>_xlfn.XLOOKUP($A:$A,Dim_Date!$A:$A,Dim_Date!C:C,,0,1)</f>
        <v>Before 5G</v>
      </c>
      <c r="C134" s="4">
        <v>160017</v>
      </c>
      <c r="D134" s="4" t="str">
        <f>_xlfn.XLOOKUP(Tablo6[[#This Row],[city_code]],Tablo1[city_code],Tablo1[city_name])</f>
        <v>Chandigarh</v>
      </c>
      <c r="E134" t="s">
        <v>35</v>
      </c>
      <c r="F134" t="str">
        <f>_xlfn.XLOOKUP(Tablo6[[#This Row],[plans]],dim_plan!$A$3:$A$15,dim_plan!$B$3:$B$15,,0,1)</f>
        <v>Super Saviour Pack (1.5 GB / Day Combo For 56 days)</v>
      </c>
      <c r="G13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4" s="3">
        <v>0.61</v>
      </c>
      <c r="I13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4" t="s">
        <v>116</v>
      </c>
      <c r="K134"/>
    </row>
    <row r="135" spans="1:14" x14ac:dyDescent="0.3">
      <c r="A135" s="6">
        <v>44562</v>
      </c>
      <c r="B135" s="6" t="str">
        <f>_xlfn.XLOOKUP($A:$A,Dim_Date!$A:$A,Dim_Date!C:C,,0,1)</f>
        <v>Before 5G</v>
      </c>
      <c r="C135" s="4">
        <v>122001</v>
      </c>
      <c r="D135" s="4" t="str">
        <f>_xlfn.XLOOKUP(Tablo6[[#This Row],[city_code]],Tablo1[city_code],Tablo1[city_name])</f>
        <v>Gurgaon</v>
      </c>
      <c r="E135" t="s">
        <v>35</v>
      </c>
      <c r="F135" t="str">
        <f>_xlfn.XLOOKUP(Tablo6[[#This Row],[plans]],dim_plan!$A$3:$A$15,dim_plan!$B$3:$B$15,,0,1)</f>
        <v>Super Saviour Pack (1.5 GB / Day Combo For 56 days)</v>
      </c>
      <c r="G13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5" s="3">
        <v>0.42</v>
      </c>
      <c r="I13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5" t="s">
        <v>116</v>
      </c>
      <c r="K135"/>
    </row>
    <row r="136" spans="1:14" x14ac:dyDescent="0.3">
      <c r="A136" s="6">
        <v>44562</v>
      </c>
      <c r="B136" s="6" t="str">
        <f>_xlfn.XLOOKUP($A:$A,Dim_Date!$A:$A,Dim_Date!C:C,,0,1)</f>
        <v>Before 5G</v>
      </c>
      <c r="C136" s="4">
        <v>492001</v>
      </c>
      <c r="D136" s="4" t="str">
        <f>_xlfn.XLOOKUP(Tablo6[[#This Row],[city_code]],Tablo1[city_code],Tablo1[city_name])</f>
        <v>Raipur</v>
      </c>
      <c r="E136" t="s">
        <v>35</v>
      </c>
      <c r="F136" t="str">
        <f>_xlfn.XLOOKUP(Tablo6[[#This Row],[plans]],dim_plan!$A$3:$A$15,dim_plan!$B$3:$B$15,,0,1)</f>
        <v>Super Saviour Pack (1.5 GB / Day Combo For 56 days)</v>
      </c>
      <c r="G13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6" s="3">
        <v>0.35</v>
      </c>
      <c r="I13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6" t="s">
        <v>116</v>
      </c>
      <c r="K136"/>
    </row>
    <row r="137" spans="1:14" x14ac:dyDescent="0.3">
      <c r="A137" s="6">
        <v>44593</v>
      </c>
      <c r="B137" s="6" t="str">
        <f>_xlfn.XLOOKUP($A:$A,Dim_Date!$A:$A,Dim_Date!C:C,,0,1)</f>
        <v>Before 5G</v>
      </c>
      <c r="C137" s="4">
        <v>400001</v>
      </c>
      <c r="D137" s="4" t="str">
        <f>_xlfn.XLOOKUP(Tablo6[[#This Row],[city_code]],Tablo1[city_code],Tablo1[city_name])</f>
        <v>Mumbai</v>
      </c>
      <c r="E137" t="s">
        <v>35</v>
      </c>
      <c r="F137" t="str">
        <f>_xlfn.XLOOKUP(Tablo6[[#This Row],[plans]],dim_plan!$A$3:$A$15,dim_plan!$B$3:$B$15,,0,1)</f>
        <v>Super Saviour Pack (1.5 GB / Day Combo For 56 days)</v>
      </c>
      <c r="G13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7" s="3">
        <v>5.64</v>
      </c>
      <c r="I13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7" t="s">
        <v>116</v>
      </c>
      <c r="K137"/>
    </row>
    <row r="138" spans="1:14" x14ac:dyDescent="0.3">
      <c r="A138" s="6">
        <v>44593</v>
      </c>
      <c r="B138" s="6" t="str">
        <f>_xlfn.XLOOKUP($A:$A,Dim_Date!$A:$A,Dim_Date!C:C,,0,1)</f>
        <v>Before 5G</v>
      </c>
      <c r="C138" s="4">
        <v>110001</v>
      </c>
      <c r="D138" s="4" t="str">
        <f>_xlfn.XLOOKUP(Tablo6[[#This Row],[city_code]],Tablo1[city_code],Tablo1[city_name])</f>
        <v>Delhi</v>
      </c>
      <c r="E138" t="s">
        <v>35</v>
      </c>
      <c r="F138" t="str">
        <f>_xlfn.XLOOKUP(Tablo6[[#This Row],[plans]],dim_plan!$A$3:$A$15,dim_plan!$B$3:$B$15,,0,1)</f>
        <v>Super Saviour Pack (1.5 GB / Day Combo For 56 days)</v>
      </c>
      <c r="G13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8" s="3">
        <v>4.7699999999999996</v>
      </c>
      <c r="I13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8" t="s">
        <v>116</v>
      </c>
      <c r="K138"/>
    </row>
    <row r="139" spans="1:14" x14ac:dyDescent="0.3">
      <c r="A139" s="6">
        <v>44593</v>
      </c>
      <c r="B139" s="6" t="str">
        <f>_xlfn.XLOOKUP($A:$A,Dim_Date!$A:$A,Dim_Date!C:C,,0,1)</f>
        <v>Before 5G</v>
      </c>
      <c r="C139" s="4">
        <v>700001</v>
      </c>
      <c r="D139" s="4" t="str">
        <f>_xlfn.XLOOKUP(Tablo6[[#This Row],[city_code]],Tablo1[city_code],Tablo1[city_name])</f>
        <v>Kolkata</v>
      </c>
      <c r="E139" t="s">
        <v>35</v>
      </c>
      <c r="F139" t="str">
        <f>_xlfn.XLOOKUP(Tablo6[[#This Row],[plans]],dim_plan!$A$3:$A$15,dim_plan!$B$3:$B$15,,0,1)</f>
        <v>Super Saviour Pack (1.5 GB / Day Combo For 56 days)</v>
      </c>
      <c r="G13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39" s="3">
        <v>4.59</v>
      </c>
      <c r="I13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39" t="s">
        <v>116</v>
      </c>
      <c r="K139"/>
    </row>
    <row r="140" spans="1:14" x14ac:dyDescent="0.3">
      <c r="A140" s="6">
        <v>44593</v>
      </c>
      <c r="B140" s="6" t="str">
        <f>_xlfn.XLOOKUP($A:$A,Dim_Date!$A:$A,Dim_Date!C:C,,0,1)</f>
        <v>Before 5G</v>
      </c>
      <c r="C140" s="4">
        <v>560001</v>
      </c>
      <c r="D140" s="4" t="str">
        <f>_xlfn.XLOOKUP(Tablo6[[#This Row],[city_code]],Tablo1[city_code],Tablo1[city_name])</f>
        <v>Bangalore</v>
      </c>
      <c r="E140" t="s">
        <v>35</v>
      </c>
      <c r="F140" t="str">
        <f>_xlfn.XLOOKUP(Tablo6[[#This Row],[plans]],dim_plan!$A$3:$A$15,dim_plan!$B$3:$B$15,,0,1)</f>
        <v>Super Saviour Pack (1.5 GB / Day Combo For 56 days)</v>
      </c>
      <c r="G14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0" s="3">
        <v>4.7699999999999996</v>
      </c>
      <c r="I14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0" t="s">
        <v>116</v>
      </c>
      <c r="K140"/>
    </row>
    <row r="141" spans="1:14" x14ac:dyDescent="0.3">
      <c r="A141" s="6">
        <v>44593</v>
      </c>
      <c r="B141" s="6" t="str">
        <f>_xlfn.XLOOKUP($A:$A,Dim_Date!$A:$A,Dim_Date!C:C,,0,1)</f>
        <v>Before 5G</v>
      </c>
      <c r="C141" s="4">
        <v>600001</v>
      </c>
      <c r="D141" s="4" t="str">
        <f>_xlfn.XLOOKUP(Tablo6[[#This Row],[city_code]],Tablo1[city_code],Tablo1[city_name])</f>
        <v>Chennai</v>
      </c>
      <c r="E141" t="s">
        <v>35</v>
      </c>
      <c r="F141" t="str">
        <f>_xlfn.XLOOKUP(Tablo6[[#This Row],[plans]],dim_plan!$A$3:$A$15,dim_plan!$B$3:$B$15,,0,1)</f>
        <v>Super Saviour Pack (1.5 GB / Day Combo For 56 days)</v>
      </c>
      <c r="G14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1" s="3">
        <v>5.95</v>
      </c>
      <c r="I14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1" t="s">
        <v>116</v>
      </c>
      <c r="K141"/>
    </row>
    <row r="142" spans="1:14" x14ac:dyDescent="0.3">
      <c r="A142" s="6">
        <v>44593</v>
      </c>
      <c r="B142" s="6" t="str">
        <f>_xlfn.XLOOKUP($A:$A,Dim_Date!$A:$A,Dim_Date!C:C,,0,1)</f>
        <v>Before 5G</v>
      </c>
      <c r="C142" s="4">
        <v>500001</v>
      </c>
      <c r="D142" s="4" t="str">
        <f>_xlfn.XLOOKUP(Tablo6[[#This Row],[city_code]],Tablo1[city_code],Tablo1[city_name])</f>
        <v>Hyderabad</v>
      </c>
      <c r="E142" t="s">
        <v>35</v>
      </c>
      <c r="F142" t="str">
        <f>_xlfn.XLOOKUP(Tablo6[[#This Row],[plans]],dim_plan!$A$3:$A$15,dim_plan!$B$3:$B$15,,0,1)</f>
        <v>Super Saviour Pack (1.5 GB / Day Combo For 56 days)</v>
      </c>
      <c r="G14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2" s="3">
        <v>3.12</v>
      </c>
      <c r="I14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2" t="s">
        <v>116</v>
      </c>
      <c r="K142"/>
    </row>
    <row r="143" spans="1:14" x14ac:dyDescent="0.3">
      <c r="A143" s="6">
        <v>44593</v>
      </c>
      <c r="B143" s="6" t="str">
        <f>_xlfn.XLOOKUP($A:$A,Dim_Date!$A:$A,Dim_Date!C:C,,0,1)</f>
        <v>Before 5G</v>
      </c>
      <c r="C143" s="4">
        <v>411001</v>
      </c>
      <c r="D143" s="4" t="str">
        <f>_xlfn.XLOOKUP(Tablo6[[#This Row],[city_code]],Tablo1[city_code],Tablo1[city_name])</f>
        <v>Pune</v>
      </c>
      <c r="E143" t="s">
        <v>35</v>
      </c>
      <c r="F143" t="str">
        <f>_xlfn.XLOOKUP(Tablo6[[#This Row],[plans]],dim_plan!$A$3:$A$15,dim_plan!$B$3:$B$15,,0,1)</f>
        <v>Super Saviour Pack (1.5 GB / Day Combo For 56 days)</v>
      </c>
      <c r="G14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3" s="3">
        <v>2.66</v>
      </c>
      <c r="I14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3" t="s">
        <v>116</v>
      </c>
      <c r="K143"/>
    </row>
    <row r="144" spans="1:14" x14ac:dyDescent="0.3">
      <c r="A144" s="6">
        <v>44593</v>
      </c>
      <c r="B144" s="6" t="str">
        <f>_xlfn.XLOOKUP($A:$A,Dim_Date!$A:$A,Dim_Date!C:C,,0,1)</f>
        <v>Before 5G</v>
      </c>
      <c r="C144" s="4">
        <v>380001</v>
      </c>
      <c r="D144" s="4" t="str">
        <f>_xlfn.XLOOKUP(Tablo6[[#This Row],[city_code]],Tablo1[city_code],Tablo1[city_name])</f>
        <v>Ahmedabad</v>
      </c>
      <c r="E144" t="s">
        <v>35</v>
      </c>
      <c r="F144" t="str">
        <f>_xlfn.XLOOKUP(Tablo6[[#This Row],[plans]],dim_plan!$A$3:$A$15,dim_plan!$B$3:$B$15,,0,1)</f>
        <v>Super Saviour Pack (1.5 GB / Day Combo For 56 days)</v>
      </c>
      <c r="G14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4" s="3">
        <v>1.62</v>
      </c>
      <c r="I14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4" t="s">
        <v>116</v>
      </c>
      <c r="K144"/>
    </row>
    <row r="145" spans="1:11" x14ac:dyDescent="0.3">
      <c r="A145" s="6">
        <v>44593</v>
      </c>
      <c r="B145" s="6" t="str">
        <f>_xlfn.XLOOKUP($A:$A,Dim_Date!$A:$A,Dim_Date!C:C,,0,1)</f>
        <v>Before 5G</v>
      </c>
      <c r="C145" s="4">
        <v>302001</v>
      </c>
      <c r="D145" s="4" t="str">
        <f>_xlfn.XLOOKUP(Tablo6[[#This Row],[city_code]],Tablo1[city_code],Tablo1[city_name])</f>
        <v>Jaipur</v>
      </c>
      <c r="E145" t="s">
        <v>35</v>
      </c>
      <c r="F145" t="str">
        <f>_xlfn.XLOOKUP(Tablo6[[#This Row],[plans]],dim_plan!$A$3:$A$15,dim_plan!$B$3:$B$15,,0,1)</f>
        <v>Super Saviour Pack (1.5 GB / Day Combo For 56 days)</v>
      </c>
      <c r="G14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5" s="3">
        <v>1.21</v>
      </c>
      <c r="I14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5" t="s">
        <v>116</v>
      </c>
      <c r="K145"/>
    </row>
    <row r="146" spans="1:11" x14ac:dyDescent="0.3">
      <c r="A146" s="6">
        <v>44593</v>
      </c>
      <c r="B146" s="6" t="str">
        <f>_xlfn.XLOOKUP($A:$A,Dim_Date!$A:$A,Dim_Date!C:C,,0,1)</f>
        <v>Before 5G</v>
      </c>
      <c r="C146" s="4">
        <v>226001</v>
      </c>
      <c r="D146" s="4" t="str">
        <f>_xlfn.XLOOKUP(Tablo6[[#This Row],[city_code]],Tablo1[city_code],Tablo1[city_name])</f>
        <v>Lucknow</v>
      </c>
      <c r="E146" t="s">
        <v>35</v>
      </c>
      <c r="F146" t="str">
        <f>_xlfn.XLOOKUP(Tablo6[[#This Row],[plans]],dim_plan!$A$3:$A$15,dim_plan!$B$3:$B$15,,0,1)</f>
        <v>Super Saviour Pack (1.5 GB / Day Combo For 56 days)</v>
      </c>
      <c r="G14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6" s="3">
        <v>2.8</v>
      </c>
      <c r="I14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6" t="s">
        <v>116</v>
      </c>
      <c r="K146"/>
    </row>
    <row r="147" spans="1:11" x14ac:dyDescent="0.3">
      <c r="A147" s="6">
        <v>44593</v>
      </c>
      <c r="B147" s="6" t="str">
        <f>_xlfn.XLOOKUP($A:$A,Dim_Date!$A:$A,Dim_Date!C:C,,0,1)</f>
        <v>Before 5G</v>
      </c>
      <c r="C147" s="4">
        <v>800008</v>
      </c>
      <c r="D147" s="4" t="str">
        <f>_xlfn.XLOOKUP(Tablo6[[#This Row],[city_code]],Tablo1[city_code],Tablo1[city_name])</f>
        <v>Patna</v>
      </c>
      <c r="E147" t="s">
        <v>35</v>
      </c>
      <c r="F147" t="str">
        <f>_xlfn.XLOOKUP(Tablo6[[#This Row],[plans]],dim_plan!$A$3:$A$15,dim_plan!$B$3:$B$15,,0,1)</f>
        <v>Super Saviour Pack (1.5 GB / Day Combo For 56 days)</v>
      </c>
      <c r="G14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7" s="3">
        <v>1.06</v>
      </c>
      <c r="I14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7" t="s">
        <v>116</v>
      </c>
      <c r="K147"/>
    </row>
    <row r="148" spans="1:11" x14ac:dyDescent="0.3">
      <c r="A148" s="6">
        <v>44593</v>
      </c>
      <c r="B148" s="6" t="str">
        <f>_xlfn.XLOOKUP($A:$A,Dim_Date!$A:$A,Dim_Date!C:C,,0,1)</f>
        <v>Before 5G</v>
      </c>
      <c r="C148" s="4">
        <v>641001</v>
      </c>
      <c r="D148" s="4" t="str">
        <f>_xlfn.XLOOKUP(Tablo6[[#This Row],[city_code]],Tablo1[city_code],Tablo1[city_name])</f>
        <v>Coimbatore</v>
      </c>
      <c r="E148" t="s">
        <v>35</v>
      </c>
      <c r="F148" t="str">
        <f>_xlfn.XLOOKUP(Tablo6[[#This Row],[plans]],dim_plan!$A$3:$A$15,dim_plan!$B$3:$B$15,,0,1)</f>
        <v>Super Saviour Pack (1.5 GB / Day Combo For 56 days)</v>
      </c>
      <c r="G14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8" s="3">
        <v>1.03</v>
      </c>
      <c r="I14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8" t="s">
        <v>116</v>
      </c>
      <c r="K148"/>
    </row>
    <row r="149" spans="1:11" x14ac:dyDescent="0.3">
      <c r="A149" s="6">
        <v>44593</v>
      </c>
      <c r="B149" s="6" t="str">
        <f>_xlfn.XLOOKUP($A:$A,Dim_Date!$A:$A,Dim_Date!C:C,,0,1)</f>
        <v>Before 5G</v>
      </c>
      <c r="C149" s="4">
        <v>160017</v>
      </c>
      <c r="D149" s="4" t="str">
        <f>_xlfn.XLOOKUP(Tablo6[[#This Row],[city_code]],Tablo1[city_code],Tablo1[city_name])</f>
        <v>Chandigarh</v>
      </c>
      <c r="E149" t="s">
        <v>35</v>
      </c>
      <c r="F149" t="str">
        <f>_xlfn.XLOOKUP(Tablo6[[#This Row],[plans]],dim_plan!$A$3:$A$15,dim_plan!$B$3:$B$15,,0,1)</f>
        <v>Super Saviour Pack (1.5 GB / Day Combo For 56 days)</v>
      </c>
      <c r="G14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49" s="3">
        <v>0.51</v>
      </c>
      <c r="I14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49" t="s">
        <v>116</v>
      </c>
      <c r="K149"/>
    </row>
    <row r="150" spans="1:11" x14ac:dyDescent="0.3">
      <c r="A150" s="6">
        <v>44593</v>
      </c>
      <c r="B150" s="6" t="str">
        <f>_xlfn.XLOOKUP($A:$A,Dim_Date!$A:$A,Dim_Date!C:C,,0,1)</f>
        <v>Before 5G</v>
      </c>
      <c r="C150" s="4">
        <v>122001</v>
      </c>
      <c r="D150" s="4" t="str">
        <f>_xlfn.XLOOKUP(Tablo6[[#This Row],[city_code]],Tablo1[city_code],Tablo1[city_name])</f>
        <v>Gurgaon</v>
      </c>
      <c r="E150" t="s">
        <v>35</v>
      </c>
      <c r="F150" t="str">
        <f>_xlfn.XLOOKUP(Tablo6[[#This Row],[plans]],dim_plan!$A$3:$A$15,dim_plan!$B$3:$B$15,,0,1)</f>
        <v>Super Saviour Pack (1.5 GB / Day Combo For 56 days)</v>
      </c>
      <c r="G15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0" s="3">
        <v>0.79</v>
      </c>
      <c r="I15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0" t="s">
        <v>116</v>
      </c>
      <c r="K150"/>
    </row>
    <row r="151" spans="1:11" x14ac:dyDescent="0.3">
      <c r="A151" s="6">
        <v>44593</v>
      </c>
      <c r="B151" s="6" t="str">
        <f>_xlfn.XLOOKUP($A:$A,Dim_Date!$A:$A,Dim_Date!C:C,,0,1)</f>
        <v>Before 5G</v>
      </c>
      <c r="C151" s="4">
        <v>492001</v>
      </c>
      <c r="D151" s="4" t="str">
        <f>_xlfn.XLOOKUP(Tablo6[[#This Row],[city_code]],Tablo1[city_code],Tablo1[city_name])</f>
        <v>Raipur</v>
      </c>
      <c r="E151" t="s">
        <v>35</v>
      </c>
      <c r="F151" t="str">
        <f>_xlfn.XLOOKUP(Tablo6[[#This Row],[plans]],dim_plan!$A$3:$A$15,dim_plan!$B$3:$B$15,,0,1)</f>
        <v>Super Saviour Pack (1.5 GB / Day Combo For 56 days)</v>
      </c>
      <c r="G15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1" s="3">
        <v>0.4</v>
      </c>
      <c r="I15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1" t="s">
        <v>116</v>
      </c>
      <c r="K151"/>
    </row>
    <row r="152" spans="1:11" x14ac:dyDescent="0.3">
      <c r="A152" s="6">
        <v>44621</v>
      </c>
      <c r="B152" s="6" t="str">
        <f>_xlfn.XLOOKUP($A:$A,Dim_Date!$A:$A,Dim_Date!C:C,,0,1)</f>
        <v>Before 5G</v>
      </c>
      <c r="C152" s="4">
        <v>400001</v>
      </c>
      <c r="D152" s="4" t="str">
        <f>_xlfn.XLOOKUP(Tablo6[[#This Row],[city_code]],Tablo1[city_code],Tablo1[city_name])</f>
        <v>Mumbai</v>
      </c>
      <c r="E152" t="s">
        <v>35</v>
      </c>
      <c r="F152" t="str">
        <f>_xlfn.XLOOKUP(Tablo6[[#This Row],[plans]],dim_plan!$A$3:$A$15,dim_plan!$B$3:$B$15,,0,1)</f>
        <v>Super Saviour Pack (1.5 GB / Day Combo For 56 days)</v>
      </c>
      <c r="G15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2" s="3">
        <v>4.93</v>
      </c>
      <c r="I15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2" t="s">
        <v>116</v>
      </c>
      <c r="K152"/>
    </row>
    <row r="153" spans="1:11" x14ac:dyDescent="0.3">
      <c r="A153" s="1">
        <v>44621</v>
      </c>
      <c r="B153" s="1" t="str">
        <f>_xlfn.XLOOKUP($A:$A,Dim_Date!$A:$A,Dim_Date!C:C,,0,1)</f>
        <v>Before 5G</v>
      </c>
      <c r="C153" s="4">
        <v>110001</v>
      </c>
      <c r="D153" s="4" t="str">
        <f>_xlfn.XLOOKUP(Tablo6[[#This Row],[city_code]],Tablo1[city_code],Tablo1[city_name])</f>
        <v>Delhi</v>
      </c>
      <c r="E153" t="s">
        <v>35</v>
      </c>
      <c r="F153" t="str">
        <f>_xlfn.XLOOKUP(Tablo6[[#This Row],[plans]],dim_plan!$A$3:$A$15,dim_plan!$B$3:$B$15,,0,1)</f>
        <v>Super Saviour Pack (1.5 GB / Day Combo For 56 days)</v>
      </c>
      <c r="G15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3" s="3">
        <v>4.38</v>
      </c>
      <c r="I15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3" t="s">
        <v>116</v>
      </c>
      <c r="K153"/>
    </row>
    <row r="154" spans="1:11" x14ac:dyDescent="0.3">
      <c r="A154" s="1">
        <v>44621</v>
      </c>
      <c r="B154" s="1" t="str">
        <f>_xlfn.XLOOKUP($A:$A,Dim_Date!$A:$A,Dim_Date!C:C,,0,1)</f>
        <v>Before 5G</v>
      </c>
      <c r="C154" s="4">
        <v>700001</v>
      </c>
      <c r="D154" s="4" t="str">
        <f>_xlfn.XLOOKUP(Tablo6[[#This Row],[city_code]],Tablo1[city_code],Tablo1[city_name])</f>
        <v>Kolkata</v>
      </c>
      <c r="E154" t="s">
        <v>35</v>
      </c>
      <c r="F154" t="str">
        <f>_xlfn.XLOOKUP(Tablo6[[#This Row],[plans]],dim_plan!$A$3:$A$15,dim_plan!$B$3:$B$15,,0,1)</f>
        <v>Super Saviour Pack (1.5 GB / Day Combo For 56 days)</v>
      </c>
      <c r="G15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4" s="3">
        <v>6.21</v>
      </c>
      <c r="I15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4" t="s">
        <v>116</v>
      </c>
      <c r="K154"/>
    </row>
    <row r="155" spans="1:11" x14ac:dyDescent="0.3">
      <c r="A155" s="1">
        <v>44621</v>
      </c>
      <c r="B155" s="1" t="str">
        <f>_xlfn.XLOOKUP($A:$A,Dim_Date!$A:$A,Dim_Date!C:C,,0,1)</f>
        <v>Before 5G</v>
      </c>
      <c r="C155" s="4">
        <v>560001</v>
      </c>
      <c r="D155" s="4" t="str">
        <f>_xlfn.XLOOKUP(Tablo6[[#This Row],[city_code]],Tablo1[city_code],Tablo1[city_name])</f>
        <v>Bangalore</v>
      </c>
      <c r="E155" t="s">
        <v>35</v>
      </c>
      <c r="F155" t="str">
        <f>_xlfn.XLOOKUP(Tablo6[[#This Row],[plans]],dim_plan!$A$3:$A$15,dim_plan!$B$3:$B$15,,0,1)</f>
        <v>Super Saviour Pack (1.5 GB / Day Combo For 56 days)</v>
      </c>
      <c r="G15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5" s="3">
        <v>4.51</v>
      </c>
      <c r="I15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5" t="s">
        <v>116</v>
      </c>
      <c r="K155"/>
    </row>
    <row r="156" spans="1:11" x14ac:dyDescent="0.3">
      <c r="A156" s="1">
        <v>44621</v>
      </c>
      <c r="B156" s="1" t="str">
        <f>_xlfn.XLOOKUP($A:$A,Dim_Date!$A:$A,Dim_Date!C:C,,0,1)</f>
        <v>Before 5G</v>
      </c>
      <c r="C156" s="4">
        <v>600001</v>
      </c>
      <c r="D156" s="4" t="str">
        <f>_xlfn.XLOOKUP(Tablo6[[#This Row],[city_code]],Tablo1[city_code],Tablo1[city_name])</f>
        <v>Chennai</v>
      </c>
      <c r="E156" t="s">
        <v>35</v>
      </c>
      <c r="F156" t="str">
        <f>_xlfn.XLOOKUP(Tablo6[[#This Row],[plans]],dim_plan!$A$3:$A$15,dim_plan!$B$3:$B$15,,0,1)</f>
        <v>Super Saviour Pack (1.5 GB / Day Combo For 56 days)</v>
      </c>
      <c r="G15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6" s="3">
        <v>2.5</v>
      </c>
      <c r="I15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6" t="s">
        <v>116</v>
      </c>
      <c r="K156"/>
    </row>
    <row r="157" spans="1:11" x14ac:dyDescent="0.3">
      <c r="A157" s="1">
        <v>44621</v>
      </c>
      <c r="B157" s="1" t="str">
        <f>_xlfn.XLOOKUP($A:$A,Dim_Date!$A:$A,Dim_Date!C:C,,0,1)</f>
        <v>Before 5G</v>
      </c>
      <c r="C157" s="4">
        <v>500001</v>
      </c>
      <c r="D157" s="4" t="str">
        <f>_xlfn.XLOOKUP(Tablo6[[#This Row],[city_code]],Tablo1[city_code],Tablo1[city_name])</f>
        <v>Hyderabad</v>
      </c>
      <c r="E157" t="s">
        <v>35</v>
      </c>
      <c r="F157" t="str">
        <f>_xlfn.XLOOKUP(Tablo6[[#This Row],[plans]],dim_plan!$A$3:$A$15,dim_plan!$B$3:$B$15,,0,1)</f>
        <v>Super Saviour Pack (1.5 GB / Day Combo For 56 days)</v>
      </c>
      <c r="G15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7" s="3">
        <v>2.7</v>
      </c>
      <c r="I15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7" t="s">
        <v>116</v>
      </c>
      <c r="K157"/>
    </row>
    <row r="158" spans="1:11" x14ac:dyDescent="0.3">
      <c r="A158" s="1">
        <v>44621</v>
      </c>
      <c r="B158" s="1" t="str">
        <f>_xlfn.XLOOKUP($A:$A,Dim_Date!$A:$A,Dim_Date!C:C,,0,1)</f>
        <v>Before 5G</v>
      </c>
      <c r="C158" s="4">
        <v>411001</v>
      </c>
      <c r="D158" s="4" t="str">
        <f>_xlfn.XLOOKUP(Tablo6[[#This Row],[city_code]],Tablo1[city_code],Tablo1[city_name])</f>
        <v>Pune</v>
      </c>
      <c r="E158" t="s">
        <v>35</v>
      </c>
      <c r="F158" t="str">
        <f>_xlfn.XLOOKUP(Tablo6[[#This Row],[plans]],dim_plan!$A$3:$A$15,dim_plan!$B$3:$B$15,,0,1)</f>
        <v>Super Saviour Pack (1.5 GB / Day Combo For 56 days)</v>
      </c>
      <c r="G15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8" s="3">
        <v>3.19</v>
      </c>
      <c r="I15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8" t="s">
        <v>116</v>
      </c>
      <c r="K158"/>
    </row>
    <row r="159" spans="1:11" x14ac:dyDescent="0.3">
      <c r="A159" s="1">
        <v>44621</v>
      </c>
      <c r="B159" s="1" t="str">
        <f>_xlfn.XLOOKUP($A:$A,Dim_Date!$A:$A,Dim_Date!C:C,,0,1)</f>
        <v>Before 5G</v>
      </c>
      <c r="C159" s="4">
        <v>380001</v>
      </c>
      <c r="D159" s="4" t="str">
        <f>_xlfn.XLOOKUP(Tablo6[[#This Row],[city_code]],Tablo1[city_code],Tablo1[city_name])</f>
        <v>Ahmedabad</v>
      </c>
      <c r="E159" t="s">
        <v>35</v>
      </c>
      <c r="F159" t="str">
        <f>_xlfn.XLOOKUP(Tablo6[[#This Row],[plans]],dim_plan!$A$3:$A$15,dim_plan!$B$3:$B$15,,0,1)</f>
        <v>Super Saviour Pack (1.5 GB / Day Combo For 56 days)</v>
      </c>
      <c r="G15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59" s="3">
        <v>2.89</v>
      </c>
      <c r="I15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59" t="s">
        <v>116</v>
      </c>
      <c r="K159"/>
    </row>
    <row r="160" spans="1:11" x14ac:dyDescent="0.3">
      <c r="A160" s="1">
        <v>44621</v>
      </c>
      <c r="B160" s="1" t="str">
        <f>_xlfn.XLOOKUP($A:$A,Dim_Date!$A:$A,Dim_Date!C:C,,0,1)</f>
        <v>Before 5G</v>
      </c>
      <c r="C160" s="4">
        <v>302001</v>
      </c>
      <c r="D160" s="4" t="str">
        <f>_xlfn.XLOOKUP(Tablo6[[#This Row],[city_code]],Tablo1[city_code],Tablo1[city_name])</f>
        <v>Jaipur</v>
      </c>
      <c r="E160" t="s">
        <v>35</v>
      </c>
      <c r="F160" t="str">
        <f>_xlfn.XLOOKUP(Tablo6[[#This Row],[plans]],dim_plan!$A$3:$A$15,dim_plan!$B$3:$B$15,,0,1)</f>
        <v>Super Saviour Pack (1.5 GB / Day Combo For 56 days)</v>
      </c>
      <c r="G16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0" s="3">
        <v>1.52</v>
      </c>
      <c r="I16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0" t="s">
        <v>116</v>
      </c>
      <c r="K160"/>
    </row>
    <row r="161" spans="1:11" x14ac:dyDescent="0.3">
      <c r="A161" s="1">
        <v>44621</v>
      </c>
      <c r="B161" s="1" t="str">
        <f>_xlfn.XLOOKUP($A:$A,Dim_Date!$A:$A,Dim_Date!C:C,,0,1)</f>
        <v>Before 5G</v>
      </c>
      <c r="C161" s="4">
        <v>226001</v>
      </c>
      <c r="D161" s="4" t="str">
        <f>_xlfn.XLOOKUP(Tablo6[[#This Row],[city_code]],Tablo1[city_code],Tablo1[city_name])</f>
        <v>Lucknow</v>
      </c>
      <c r="E161" t="s">
        <v>35</v>
      </c>
      <c r="F161" t="str">
        <f>_xlfn.XLOOKUP(Tablo6[[#This Row],[plans]],dim_plan!$A$3:$A$15,dim_plan!$B$3:$B$15,,0,1)</f>
        <v>Super Saviour Pack (1.5 GB / Day Combo For 56 days)</v>
      </c>
      <c r="G16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1" s="3">
        <v>1.42</v>
      </c>
      <c r="I16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1" t="s">
        <v>116</v>
      </c>
      <c r="K161"/>
    </row>
    <row r="162" spans="1:11" x14ac:dyDescent="0.3">
      <c r="A162" s="1">
        <v>44621</v>
      </c>
      <c r="B162" s="1" t="str">
        <f>_xlfn.XLOOKUP($A:$A,Dim_Date!$A:$A,Dim_Date!C:C,,0,1)</f>
        <v>Before 5G</v>
      </c>
      <c r="C162" s="4">
        <v>800008</v>
      </c>
      <c r="D162" s="4" t="str">
        <f>_xlfn.XLOOKUP(Tablo6[[#This Row],[city_code]],Tablo1[city_code],Tablo1[city_name])</f>
        <v>Patna</v>
      </c>
      <c r="E162" t="s">
        <v>35</v>
      </c>
      <c r="F162" t="str">
        <f>_xlfn.XLOOKUP(Tablo6[[#This Row],[plans]],dim_plan!$A$3:$A$15,dim_plan!$B$3:$B$15,,0,1)</f>
        <v>Super Saviour Pack (1.5 GB / Day Combo For 56 days)</v>
      </c>
      <c r="G16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2" s="3">
        <v>0.91</v>
      </c>
      <c r="I16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2" t="s">
        <v>116</v>
      </c>
      <c r="K162"/>
    </row>
    <row r="163" spans="1:11" x14ac:dyDescent="0.3">
      <c r="A163" s="1">
        <v>44621</v>
      </c>
      <c r="B163" s="1" t="str">
        <f>_xlfn.XLOOKUP($A:$A,Dim_Date!$A:$A,Dim_Date!C:C,,0,1)</f>
        <v>Before 5G</v>
      </c>
      <c r="C163" s="4">
        <v>641001</v>
      </c>
      <c r="D163" s="4" t="str">
        <f>_xlfn.XLOOKUP(Tablo6[[#This Row],[city_code]],Tablo1[city_code],Tablo1[city_name])</f>
        <v>Coimbatore</v>
      </c>
      <c r="E163" t="s">
        <v>35</v>
      </c>
      <c r="F163" t="str">
        <f>_xlfn.XLOOKUP(Tablo6[[#This Row],[plans]],dim_plan!$A$3:$A$15,dim_plan!$B$3:$B$15,,0,1)</f>
        <v>Super Saviour Pack (1.5 GB / Day Combo For 56 days)</v>
      </c>
      <c r="G16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3" s="3">
        <v>1.72</v>
      </c>
      <c r="I16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3" t="s">
        <v>116</v>
      </c>
      <c r="K163"/>
    </row>
    <row r="164" spans="1:11" x14ac:dyDescent="0.3">
      <c r="A164" s="1">
        <v>44621</v>
      </c>
      <c r="B164" s="1" t="str">
        <f>_xlfn.XLOOKUP($A:$A,Dim_Date!$A:$A,Dim_Date!C:C,,0,1)</f>
        <v>Before 5G</v>
      </c>
      <c r="C164" s="4">
        <v>160017</v>
      </c>
      <c r="D164" s="4" t="str">
        <f>_xlfn.XLOOKUP(Tablo6[[#This Row],[city_code]],Tablo1[city_code],Tablo1[city_name])</f>
        <v>Chandigarh</v>
      </c>
      <c r="E164" t="s">
        <v>35</v>
      </c>
      <c r="F164" t="str">
        <f>_xlfn.XLOOKUP(Tablo6[[#This Row],[plans]],dim_plan!$A$3:$A$15,dim_plan!$B$3:$B$15,,0,1)</f>
        <v>Super Saviour Pack (1.5 GB / Day Combo For 56 days)</v>
      </c>
      <c r="G16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4" s="3">
        <v>0.85</v>
      </c>
      <c r="I16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4" t="s">
        <v>116</v>
      </c>
      <c r="K164"/>
    </row>
    <row r="165" spans="1:11" x14ac:dyDescent="0.3">
      <c r="A165" s="1">
        <v>44621</v>
      </c>
      <c r="B165" s="1" t="str">
        <f>_xlfn.XLOOKUP($A:$A,Dim_Date!$A:$A,Dim_Date!C:C,,0,1)</f>
        <v>Before 5G</v>
      </c>
      <c r="C165" s="4">
        <v>122001</v>
      </c>
      <c r="D165" s="4" t="str">
        <f>_xlfn.XLOOKUP(Tablo6[[#This Row],[city_code]],Tablo1[city_code],Tablo1[city_name])</f>
        <v>Gurgaon</v>
      </c>
      <c r="E165" t="s">
        <v>35</v>
      </c>
      <c r="F165" t="str">
        <f>_xlfn.XLOOKUP(Tablo6[[#This Row],[plans]],dim_plan!$A$3:$A$15,dim_plan!$B$3:$B$15,,0,1)</f>
        <v>Super Saviour Pack (1.5 GB / Day Combo For 56 days)</v>
      </c>
      <c r="G16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5" s="3">
        <v>0.5</v>
      </c>
      <c r="I16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5" t="s">
        <v>116</v>
      </c>
      <c r="K165"/>
    </row>
    <row r="166" spans="1:11" x14ac:dyDescent="0.3">
      <c r="A166" s="1">
        <v>44621</v>
      </c>
      <c r="B166" s="1" t="str">
        <f>_xlfn.XLOOKUP($A:$A,Dim_Date!$A:$A,Dim_Date!C:C,,0,1)</f>
        <v>Before 5G</v>
      </c>
      <c r="C166" s="4">
        <v>492001</v>
      </c>
      <c r="D166" s="4" t="str">
        <f>_xlfn.XLOOKUP(Tablo6[[#This Row],[city_code]],Tablo1[city_code],Tablo1[city_name])</f>
        <v>Raipur</v>
      </c>
      <c r="E166" t="s">
        <v>35</v>
      </c>
      <c r="F166" t="str">
        <f>_xlfn.XLOOKUP(Tablo6[[#This Row],[plans]],dim_plan!$A$3:$A$15,dim_plan!$B$3:$B$15,,0,1)</f>
        <v>Super Saviour Pack (1.5 GB / Day Combo For 56 days)</v>
      </c>
      <c r="G16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6" s="3">
        <v>0.33</v>
      </c>
      <c r="I16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6" t="s">
        <v>116</v>
      </c>
      <c r="K166"/>
    </row>
    <row r="167" spans="1:11" x14ac:dyDescent="0.3">
      <c r="A167" s="6">
        <v>44652</v>
      </c>
      <c r="B167" s="6" t="str">
        <f>_xlfn.XLOOKUP($A:$A,Dim_Date!$A:$A,Dim_Date!C:C,,0,1)</f>
        <v>Before 5G</v>
      </c>
      <c r="C167" s="4">
        <v>400001</v>
      </c>
      <c r="D167" s="4" t="str">
        <f>_xlfn.XLOOKUP(Tablo6[[#This Row],[city_code]],Tablo1[city_code],Tablo1[city_name])</f>
        <v>Mumbai</v>
      </c>
      <c r="E167" t="s">
        <v>35</v>
      </c>
      <c r="F167" t="str">
        <f>_xlfn.XLOOKUP(Tablo6[[#This Row],[plans]],dim_plan!$A$3:$A$15,dim_plan!$B$3:$B$15,,0,1)</f>
        <v>Super Saviour Pack (1.5 GB / Day Combo For 56 days)</v>
      </c>
      <c r="G16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7" s="3">
        <v>5.09</v>
      </c>
      <c r="I16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7" t="s">
        <v>116</v>
      </c>
      <c r="K167"/>
    </row>
    <row r="168" spans="1:11" x14ac:dyDescent="0.3">
      <c r="A168" s="6">
        <v>44652</v>
      </c>
      <c r="B168" s="6" t="str">
        <f>_xlfn.XLOOKUP($A:$A,Dim_Date!$A:$A,Dim_Date!C:C,,0,1)</f>
        <v>Before 5G</v>
      </c>
      <c r="C168" s="4">
        <v>110001</v>
      </c>
      <c r="D168" s="4" t="str">
        <f>_xlfn.XLOOKUP(Tablo6[[#This Row],[city_code]],Tablo1[city_code],Tablo1[city_name])</f>
        <v>Delhi</v>
      </c>
      <c r="E168" t="s">
        <v>35</v>
      </c>
      <c r="F168" t="str">
        <f>_xlfn.XLOOKUP(Tablo6[[#This Row],[plans]],dim_plan!$A$3:$A$15,dim_plan!$B$3:$B$15,,0,1)</f>
        <v>Super Saviour Pack (1.5 GB / Day Combo For 56 days)</v>
      </c>
      <c r="G16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8" s="3">
        <v>3.83</v>
      </c>
      <c r="I16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8" t="s">
        <v>116</v>
      </c>
      <c r="K168"/>
    </row>
    <row r="169" spans="1:11" x14ac:dyDescent="0.3">
      <c r="A169" s="6">
        <v>44652</v>
      </c>
      <c r="B169" s="6" t="str">
        <f>_xlfn.XLOOKUP($A:$A,Dim_Date!$A:$A,Dim_Date!C:C,,0,1)</f>
        <v>Before 5G</v>
      </c>
      <c r="C169" s="4">
        <v>700001</v>
      </c>
      <c r="D169" s="4" t="str">
        <f>_xlfn.XLOOKUP(Tablo6[[#This Row],[city_code]],Tablo1[city_code],Tablo1[city_name])</f>
        <v>Kolkata</v>
      </c>
      <c r="E169" t="s">
        <v>35</v>
      </c>
      <c r="F169" t="str">
        <f>_xlfn.XLOOKUP(Tablo6[[#This Row],[plans]],dim_plan!$A$3:$A$15,dim_plan!$B$3:$B$15,,0,1)</f>
        <v>Super Saviour Pack (1.5 GB / Day Combo For 56 days)</v>
      </c>
      <c r="G16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69" s="3">
        <v>4.3600000000000003</v>
      </c>
      <c r="I16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69" t="s">
        <v>116</v>
      </c>
      <c r="K169"/>
    </row>
    <row r="170" spans="1:11" x14ac:dyDescent="0.3">
      <c r="A170" s="6">
        <v>44652</v>
      </c>
      <c r="B170" s="6" t="str">
        <f>_xlfn.XLOOKUP($A:$A,Dim_Date!$A:$A,Dim_Date!C:C,,0,1)</f>
        <v>Before 5G</v>
      </c>
      <c r="C170" s="4">
        <v>560001</v>
      </c>
      <c r="D170" s="4" t="str">
        <f>_xlfn.XLOOKUP(Tablo6[[#This Row],[city_code]],Tablo1[city_code],Tablo1[city_name])</f>
        <v>Bangalore</v>
      </c>
      <c r="E170" t="s">
        <v>35</v>
      </c>
      <c r="F170" t="str">
        <f>_xlfn.XLOOKUP(Tablo6[[#This Row],[plans]],dim_plan!$A$3:$A$15,dim_plan!$B$3:$B$15,,0,1)</f>
        <v>Super Saviour Pack (1.5 GB / Day Combo For 56 days)</v>
      </c>
      <c r="G17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0" s="3">
        <v>4.22</v>
      </c>
      <c r="I17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0" t="s">
        <v>116</v>
      </c>
      <c r="K170"/>
    </row>
    <row r="171" spans="1:11" x14ac:dyDescent="0.3">
      <c r="A171" s="6">
        <v>44652</v>
      </c>
      <c r="B171" s="6" t="str">
        <f>_xlfn.XLOOKUP($A:$A,Dim_Date!$A:$A,Dim_Date!C:C,,0,1)</f>
        <v>Before 5G</v>
      </c>
      <c r="C171" s="4">
        <v>600001</v>
      </c>
      <c r="D171" s="4" t="str">
        <f>_xlfn.XLOOKUP(Tablo6[[#This Row],[city_code]],Tablo1[city_code],Tablo1[city_name])</f>
        <v>Chennai</v>
      </c>
      <c r="E171" t="s">
        <v>35</v>
      </c>
      <c r="F171" t="str">
        <f>_xlfn.XLOOKUP(Tablo6[[#This Row],[plans]],dim_plan!$A$3:$A$15,dim_plan!$B$3:$B$15,,0,1)</f>
        <v>Super Saviour Pack (1.5 GB / Day Combo For 56 days)</v>
      </c>
      <c r="G17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1" s="3">
        <v>3.31</v>
      </c>
      <c r="I17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1" t="s">
        <v>116</v>
      </c>
      <c r="K171"/>
    </row>
    <row r="172" spans="1:11" x14ac:dyDescent="0.3">
      <c r="A172" s="6">
        <v>44652</v>
      </c>
      <c r="B172" s="6" t="str">
        <f>_xlfn.XLOOKUP($A:$A,Dim_Date!$A:$A,Dim_Date!C:C,,0,1)</f>
        <v>Before 5G</v>
      </c>
      <c r="C172" s="4">
        <v>500001</v>
      </c>
      <c r="D172" s="4" t="str">
        <f>_xlfn.XLOOKUP(Tablo6[[#This Row],[city_code]],Tablo1[city_code],Tablo1[city_name])</f>
        <v>Hyderabad</v>
      </c>
      <c r="E172" t="s">
        <v>35</v>
      </c>
      <c r="F172" t="str">
        <f>_xlfn.XLOOKUP(Tablo6[[#This Row],[plans]],dim_plan!$A$3:$A$15,dim_plan!$B$3:$B$15,,0,1)</f>
        <v>Super Saviour Pack (1.5 GB / Day Combo For 56 days)</v>
      </c>
      <c r="G17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2" s="3">
        <v>2.2200000000000002</v>
      </c>
      <c r="I17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2" t="s">
        <v>116</v>
      </c>
      <c r="K172"/>
    </row>
    <row r="173" spans="1:11" x14ac:dyDescent="0.3">
      <c r="A173" s="6">
        <v>44652</v>
      </c>
      <c r="B173" s="6" t="str">
        <f>_xlfn.XLOOKUP($A:$A,Dim_Date!$A:$A,Dim_Date!C:C,,0,1)</f>
        <v>Before 5G</v>
      </c>
      <c r="C173" s="4">
        <v>411001</v>
      </c>
      <c r="D173" s="4" t="str">
        <f>_xlfn.XLOOKUP(Tablo6[[#This Row],[city_code]],Tablo1[city_code],Tablo1[city_name])</f>
        <v>Pune</v>
      </c>
      <c r="E173" t="s">
        <v>35</v>
      </c>
      <c r="F173" t="str">
        <f>_xlfn.XLOOKUP(Tablo6[[#This Row],[plans]],dim_plan!$A$3:$A$15,dim_plan!$B$3:$B$15,,0,1)</f>
        <v>Super Saviour Pack (1.5 GB / Day Combo For 56 days)</v>
      </c>
      <c r="G17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3" s="3">
        <v>4.71</v>
      </c>
      <c r="I17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3" t="s">
        <v>116</v>
      </c>
      <c r="K173"/>
    </row>
    <row r="174" spans="1:11" x14ac:dyDescent="0.3">
      <c r="A174" s="6">
        <v>44652</v>
      </c>
      <c r="B174" s="6" t="str">
        <f>_xlfn.XLOOKUP($A:$A,Dim_Date!$A:$A,Dim_Date!C:C,,0,1)</f>
        <v>Before 5G</v>
      </c>
      <c r="C174" s="4">
        <v>380001</v>
      </c>
      <c r="D174" s="4" t="str">
        <f>_xlfn.XLOOKUP(Tablo6[[#This Row],[city_code]],Tablo1[city_code],Tablo1[city_name])</f>
        <v>Ahmedabad</v>
      </c>
      <c r="E174" t="s">
        <v>35</v>
      </c>
      <c r="F174" t="str">
        <f>_xlfn.XLOOKUP(Tablo6[[#This Row],[plans]],dim_plan!$A$3:$A$15,dim_plan!$B$3:$B$15,,0,1)</f>
        <v>Super Saviour Pack (1.5 GB / Day Combo For 56 days)</v>
      </c>
      <c r="G17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4" s="3">
        <v>2.56</v>
      </c>
      <c r="I17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4" t="s">
        <v>116</v>
      </c>
      <c r="K174"/>
    </row>
    <row r="175" spans="1:11" x14ac:dyDescent="0.3">
      <c r="A175" s="6">
        <v>44652</v>
      </c>
      <c r="B175" s="6" t="str">
        <f>_xlfn.XLOOKUP($A:$A,Dim_Date!$A:$A,Dim_Date!C:C,,0,1)</f>
        <v>Before 5G</v>
      </c>
      <c r="C175" s="4">
        <v>302001</v>
      </c>
      <c r="D175" s="4" t="str">
        <f>_xlfn.XLOOKUP(Tablo6[[#This Row],[city_code]],Tablo1[city_code],Tablo1[city_name])</f>
        <v>Jaipur</v>
      </c>
      <c r="E175" t="s">
        <v>35</v>
      </c>
      <c r="F175" t="str">
        <f>_xlfn.XLOOKUP(Tablo6[[#This Row],[plans]],dim_plan!$A$3:$A$15,dim_plan!$B$3:$B$15,,0,1)</f>
        <v>Super Saviour Pack (1.5 GB / Day Combo For 56 days)</v>
      </c>
      <c r="G17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5" s="3">
        <v>1.36</v>
      </c>
      <c r="I17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5" t="s">
        <v>116</v>
      </c>
      <c r="K175"/>
    </row>
    <row r="176" spans="1:11" x14ac:dyDescent="0.3">
      <c r="A176" s="6">
        <v>44652</v>
      </c>
      <c r="B176" s="6" t="str">
        <f>_xlfn.XLOOKUP($A:$A,Dim_Date!$A:$A,Dim_Date!C:C,,0,1)</f>
        <v>Before 5G</v>
      </c>
      <c r="C176" s="4">
        <v>226001</v>
      </c>
      <c r="D176" s="4" t="str">
        <f>_xlfn.XLOOKUP(Tablo6[[#This Row],[city_code]],Tablo1[city_code],Tablo1[city_name])</f>
        <v>Lucknow</v>
      </c>
      <c r="E176" t="s">
        <v>35</v>
      </c>
      <c r="F176" t="str">
        <f>_xlfn.XLOOKUP(Tablo6[[#This Row],[plans]],dim_plan!$A$3:$A$15,dim_plan!$B$3:$B$15,,0,1)</f>
        <v>Super Saviour Pack (1.5 GB / Day Combo For 56 days)</v>
      </c>
      <c r="G17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6" s="3">
        <v>1.25</v>
      </c>
      <c r="I17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6" t="s">
        <v>116</v>
      </c>
      <c r="K176"/>
    </row>
    <row r="177" spans="1:11" x14ac:dyDescent="0.3">
      <c r="A177" s="6">
        <v>44652</v>
      </c>
      <c r="B177" s="6" t="str">
        <f>_xlfn.XLOOKUP($A:$A,Dim_Date!$A:$A,Dim_Date!C:C,,0,1)</f>
        <v>Before 5G</v>
      </c>
      <c r="C177" s="4">
        <v>800008</v>
      </c>
      <c r="D177" s="4" t="str">
        <f>_xlfn.XLOOKUP(Tablo6[[#This Row],[city_code]],Tablo1[city_code],Tablo1[city_name])</f>
        <v>Patna</v>
      </c>
      <c r="E177" t="s">
        <v>35</v>
      </c>
      <c r="F177" t="str">
        <f>_xlfn.XLOOKUP(Tablo6[[#This Row],[plans]],dim_plan!$A$3:$A$15,dim_plan!$B$3:$B$15,,0,1)</f>
        <v>Super Saviour Pack (1.5 GB / Day Combo For 56 days)</v>
      </c>
      <c r="G17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7" s="3">
        <v>1.05</v>
      </c>
      <c r="I17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7" t="s">
        <v>116</v>
      </c>
      <c r="K177"/>
    </row>
    <row r="178" spans="1:11" x14ac:dyDescent="0.3">
      <c r="A178" s="6">
        <v>44652</v>
      </c>
      <c r="B178" s="6" t="str">
        <f>_xlfn.XLOOKUP($A:$A,Dim_Date!$A:$A,Dim_Date!C:C,,0,1)</f>
        <v>Before 5G</v>
      </c>
      <c r="C178" s="4">
        <v>641001</v>
      </c>
      <c r="D178" s="4" t="str">
        <f>_xlfn.XLOOKUP(Tablo6[[#This Row],[city_code]],Tablo1[city_code],Tablo1[city_name])</f>
        <v>Coimbatore</v>
      </c>
      <c r="E178" t="s">
        <v>35</v>
      </c>
      <c r="F178" t="str">
        <f>_xlfn.XLOOKUP(Tablo6[[#This Row],[plans]],dim_plan!$A$3:$A$15,dim_plan!$B$3:$B$15,,0,1)</f>
        <v>Super Saviour Pack (1.5 GB / Day Combo For 56 days)</v>
      </c>
      <c r="G17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8" s="3">
        <v>0.92</v>
      </c>
      <c r="I17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8" t="s">
        <v>116</v>
      </c>
      <c r="K178"/>
    </row>
    <row r="179" spans="1:11" x14ac:dyDescent="0.3">
      <c r="A179" s="6">
        <v>44652</v>
      </c>
      <c r="B179" s="6" t="str">
        <f>_xlfn.XLOOKUP($A:$A,Dim_Date!$A:$A,Dim_Date!C:C,,0,1)</f>
        <v>Before 5G</v>
      </c>
      <c r="C179" s="4">
        <v>160017</v>
      </c>
      <c r="D179" s="4" t="str">
        <f>_xlfn.XLOOKUP(Tablo6[[#This Row],[city_code]],Tablo1[city_code],Tablo1[city_name])</f>
        <v>Chandigarh</v>
      </c>
      <c r="E179" t="s">
        <v>35</v>
      </c>
      <c r="F179" t="str">
        <f>_xlfn.XLOOKUP(Tablo6[[#This Row],[plans]],dim_plan!$A$3:$A$15,dim_plan!$B$3:$B$15,,0,1)</f>
        <v>Super Saviour Pack (1.5 GB / Day Combo For 56 days)</v>
      </c>
      <c r="G17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79" s="3">
        <v>1.01</v>
      </c>
      <c r="I17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79" t="s">
        <v>116</v>
      </c>
      <c r="K179"/>
    </row>
    <row r="180" spans="1:11" x14ac:dyDescent="0.3">
      <c r="A180" s="6">
        <v>44652</v>
      </c>
      <c r="B180" s="6" t="str">
        <f>_xlfn.XLOOKUP($A:$A,Dim_Date!$A:$A,Dim_Date!C:C,,0,1)</f>
        <v>Before 5G</v>
      </c>
      <c r="C180" s="4">
        <v>122001</v>
      </c>
      <c r="D180" s="4" t="str">
        <f>_xlfn.XLOOKUP(Tablo6[[#This Row],[city_code]],Tablo1[city_code],Tablo1[city_name])</f>
        <v>Gurgaon</v>
      </c>
      <c r="E180" t="s">
        <v>35</v>
      </c>
      <c r="F180" t="str">
        <f>_xlfn.XLOOKUP(Tablo6[[#This Row],[plans]],dim_plan!$A$3:$A$15,dim_plan!$B$3:$B$15,,0,1)</f>
        <v>Super Saviour Pack (1.5 GB / Day Combo For 56 days)</v>
      </c>
      <c r="G18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0" s="3">
        <v>0.52</v>
      </c>
      <c r="I18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0" t="s">
        <v>116</v>
      </c>
      <c r="K180"/>
    </row>
    <row r="181" spans="1:11" x14ac:dyDescent="0.3">
      <c r="A181" s="6">
        <v>44652</v>
      </c>
      <c r="B181" s="6" t="str">
        <f>_xlfn.XLOOKUP($A:$A,Dim_Date!$A:$A,Dim_Date!C:C,,0,1)</f>
        <v>Before 5G</v>
      </c>
      <c r="C181" s="4">
        <v>492001</v>
      </c>
      <c r="D181" s="4" t="str">
        <f>_xlfn.XLOOKUP(Tablo6[[#This Row],[city_code]],Tablo1[city_code],Tablo1[city_name])</f>
        <v>Raipur</v>
      </c>
      <c r="E181" t="s">
        <v>35</v>
      </c>
      <c r="F181" t="str">
        <f>_xlfn.XLOOKUP(Tablo6[[#This Row],[plans]],dim_plan!$A$3:$A$15,dim_plan!$B$3:$B$15,,0,1)</f>
        <v>Super Saviour Pack (1.5 GB / Day Combo For 56 days)</v>
      </c>
      <c r="G18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1" s="3">
        <v>0.36</v>
      </c>
      <c r="I18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1" t="s">
        <v>116</v>
      </c>
      <c r="K181"/>
    </row>
    <row r="182" spans="1:11" x14ac:dyDescent="0.3">
      <c r="A182" s="6">
        <v>44713</v>
      </c>
      <c r="B182" s="6" t="str">
        <f>_xlfn.XLOOKUP($A:$A,Dim_Date!$A:$A,Dim_Date!C:C,,0,1)</f>
        <v>After 5G</v>
      </c>
      <c r="C182" s="4">
        <v>400001</v>
      </c>
      <c r="D182" s="4" t="str">
        <f>_xlfn.XLOOKUP(Tablo6[[#This Row],[city_code]],Tablo1[city_code],Tablo1[city_name])</f>
        <v>Mumbai</v>
      </c>
      <c r="E182" t="s">
        <v>35</v>
      </c>
      <c r="F182" t="str">
        <f>_xlfn.XLOOKUP(Tablo6[[#This Row],[plans]],dim_plan!$A$3:$A$15,dim_plan!$B$3:$B$15,,0,1)</f>
        <v>Super Saviour Pack (1.5 GB / Day Combo For 56 days)</v>
      </c>
      <c r="G18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2" s="3">
        <v>6.47</v>
      </c>
      <c r="I18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2" t="s">
        <v>116</v>
      </c>
      <c r="K182"/>
    </row>
    <row r="183" spans="1:11" x14ac:dyDescent="0.3">
      <c r="A183" s="6">
        <v>44713</v>
      </c>
      <c r="B183" s="6" t="str">
        <f>_xlfn.XLOOKUP($A:$A,Dim_Date!$A:$A,Dim_Date!C:C,,0,1)</f>
        <v>After 5G</v>
      </c>
      <c r="C183" s="4">
        <v>110001</v>
      </c>
      <c r="D183" s="4" t="str">
        <f>_xlfn.XLOOKUP(Tablo6[[#This Row],[city_code]],Tablo1[city_code],Tablo1[city_name])</f>
        <v>Delhi</v>
      </c>
      <c r="E183" t="s">
        <v>35</v>
      </c>
      <c r="F183" t="str">
        <f>_xlfn.XLOOKUP(Tablo6[[#This Row],[plans]],dim_plan!$A$3:$A$15,dim_plan!$B$3:$B$15,,0,1)</f>
        <v>Super Saviour Pack (1.5 GB / Day Combo For 56 days)</v>
      </c>
      <c r="G18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3" s="3">
        <v>3.68</v>
      </c>
      <c r="I18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3" t="s">
        <v>116</v>
      </c>
      <c r="K183"/>
    </row>
    <row r="184" spans="1:11" x14ac:dyDescent="0.3">
      <c r="A184" s="6">
        <v>44713</v>
      </c>
      <c r="B184" s="6" t="str">
        <f>_xlfn.XLOOKUP($A:$A,Dim_Date!$A:$A,Dim_Date!C:C,,0,1)</f>
        <v>After 5G</v>
      </c>
      <c r="C184" s="4">
        <v>700001</v>
      </c>
      <c r="D184" s="4" t="str">
        <f>_xlfn.XLOOKUP(Tablo6[[#This Row],[city_code]],Tablo1[city_code],Tablo1[city_name])</f>
        <v>Kolkata</v>
      </c>
      <c r="E184" t="s">
        <v>35</v>
      </c>
      <c r="F184" t="str">
        <f>_xlfn.XLOOKUP(Tablo6[[#This Row],[plans]],dim_plan!$A$3:$A$15,dim_plan!$B$3:$B$15,,0,1)</f>
        <v>Super Saviour Pack (1.5 GB / Day Combo For 56 days)</v>
      </c>
      <c r="G18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4" s="3">
        <v>3.09</v>
      </c>
      <c r="I18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4" t="s">
        <v>116</v>
      </c>
      <c r="K184"/>
    </row>
    <row r="185" spans="1:11" x14ac:dyDescent="0.3">
      <c r="A185" s="6">
        <v>44713</v>
      </c>
      <c r="B185" s="6" t="str">
        <f>_xlfn.XLOOKUP($A:$A,Dim_Date!$A:$A,Dim_Date!C:C,,0,1)</f>
        <v>After 5G</v>
      </c>
      <c r="C185" s="4">
        <v>560001</v>
      </c>
      <c r="D185" s="4" t="str">
        <f>_xlfn.XLOOKUP(Tablo6[[#This Row],[city_code]],Tablo1[city_code],Tablo1[city_name])</f>
        <v>Bangalore</v>
      </c>
      <c r="E185" t="s">
        <v>35</v>
      </c>
      <c r="F185" t="str">
        <f>_xlfn.XLOOKUP(Tablo6[[#This Row],[plans]],dim_plan!$A$3:$A$15,dim_plan!$B$3:$B$15,,0,1)</f>
        <v>Super Saviour Pack (1.5 GB / Day Combo For 56 days)</v>
      </c>
      <c r="G18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5" s="3">
        <v>4.0199999999999996</v>
      </c>
      <c r="I18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5" t="s">
        <v>116</v>
      </c>
      <c r="K185"/>
    </row>
    <row r="186" spans="1:11" x14ac:dyDescent="0.3">
      <c r="A186" s="6">
        <v>44713</v>
      </c>
      <c r="B186" s="6" t="str">
        <f>_xlfn.XLOOKUP($A:$A,Dim_Date!$A:$A,Dim_Date!C:C,,0,1)</f>
        <v>After 5G</v>
      </c>
      <c r="C186" s="4">
        <v>600001</v>
      </c>
      <c r="D186" s="4" t="str">
        <f>_xlfn.XLOOKUP(Tablo6[[#This Row],[city_code]],Tablo1[city_code],Tablo1[city_name])</f>
        <v>Chennai</v>
      </c>
      <c r="E186" t="s">
        <v>35</v>
      </c>
      <c r="F186" t="str">
        <f>_xlfn.XLOOKUP(Tablo6[[#This Row],[plans]],dim_plan!$A$3:$A$15,dim_plan!$B$3:$B$15,,0,1)</f>
        <v>Super Saviour Pack (1.5 GB / Day Combo For 56 days)</v>
      </c>
      <c r="G18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6" s="3">
        <v>2.91</v>
      </c>
      <c r="I18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6" t="s">
        <v>116</v>
      </c>
      <c r="K186"/>
    </row>
    <row r="187" spans="1:11" x14ac:dyDescent="0.3">
      <c r="A187" s="6">
        <v>44713</v>
      </c>
      <c r="B187" s="6" t="str">
        <f>_xlfn.XLOOKUP($A:$A,Dim_Date!$A:$A,Dim_Date!C:C,,0,1)</f>
        <v>After 5G</v>
      </c>
      <c r="C187" s="4">
        <v>500001</v>
      </c>
      <c r="D187" s="4" t="str">
        <f>_xlfn.XLOOKUP(Tablo6[[#This Row],[city_code]],Tablo1[city_code],Tablo1[city_name])</f>
        <v>Hyderabad</v>
      </c>
      <c r="E187" t="s">
        <v>35</v>
      </c>
      <c r="F187" t="str">
        <f>_xlfn.XLOOKUP(Tablo6[[#This Row],[plans]],dim_plan!$A$3:$A$15,dim_plan!$B$3:$B$15,,0,1)</f>
        <v>Super Saviour Pack (1.5 GB / Day Combo For 56 days)</v>
      </c>
      <c r="G18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7" s="3">
        <v>2.64</v>
      </c>
      <c r="I18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7" t="s">
        <v>116</v>
      </c>
      <c r="K187"/>
    </row>
    <row r="188" spans="1:11" x14ac:dyDescent="0.3">
      <c r="A188" s="6">
        <v>44713</v>
      </c>
      <c r="B188" s="6" t="str">
        <f>_xlfn.XLOOKUP($A:$A,Dim_Date!$A:$A,Dim_Date!C:C,,0,1)</f>
        <v>After 5G</v>
      </c>
      <c r="C188" s="4">
        <v>411001</v>
      </c>
      <c r="D188" s="4" t="str">
        <f>_xlfn.XLOOKUP(Tablo6[[#This Row],[city_code]],Tablo1[city_code],Tablo1[city_name])</f>
        <v>Pune</v>
      </c>
      <c r="E188" t="s">
        <v>35</v>
      </c>
      <c r="F188" t="str">
        <f>_xlfn.XLOOKUP(Tablo6[[#This Row],[plans]],dim_plan!$A$3:$A$15,dim_plan!$B$3:$B$15,,0,1)</f>
        <v>Super Saviour Pack (1.5 GB / Day Combo For 56 days)</v>
      </c>
      <c r="G18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8" s="3">
        <v>2.16</v>
      </c>
      <c r="I18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8" t="s">
        <v>116</v>
      </c>
      <c r="K188"/>
    </row>
    <row r="189" spans="1:11" x14ac:dyDescent="0.3">
      <c r="A189" s="6">
        <v>44713</v>
      </c>
      <c r="B189" s="6" t="str">
        <f>_xlfn.XLOOKUP($A:$A,Dim_Date!$A:$A,Dim_Date!C:C,,0,1)</f>
        <v>After 5G</v>
      </c>
      <c r="C189" s="4">
        <v>380001</v>
      </c>
      <c r="D189" s="4" t="str">
        <f>_xlfn.XLOOKUP(Tablo6[[#This Row],[city_code]],Tablo1[city_code],Tablo1[city_name])</f>
        <v>Ahmedabad</v>
      </c>
      <c r="E189" t="s">
        <v>35</v>
      </c>
      <c r="F189" t="str">
        <f>_xlfn.XLOOKUP(Tablo6[[#This Row],[plans]],dim_plan!$A$3:$A$15,dim_plan!$B$3:$B$15,,0,1)</f>
        <v>Super Saviour Pack (1.5 GB / Day Combo For 56 days)</v>
      </c>
      <c r="G18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89" s="3">
        <v>2.1</v>
      </c>
      <c r="I18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89" t="s">
        <v>116</v>
      </c>
      <c r="K189"/>
    </row>
    <row r="190" spans="1:11" x14ac:dyDescent="0.3">
      <c r="A190" s="6">
        <v>44713</v>
      </c>
      <c r="B190" s="6" t="str">
        <f>_xlfn.XLOOKUP($A:$A,Dim_Date!$A:$A,Dim_Date!C:C,,0,1)</f>
        <v>After 5G</v>
      </c>
      <c r="C190" s="4">
        <v>302001</v>
      </c>
      <c r="D190" s="4" t="str">
        <f>_xlfn.XLOOKUP(Tablo6[[#This Row],[city_code]],Tablo1[city_code],Tablo1[city_name])</f>
        <v>Jaipur</v>
      </c>
      <c r="E190" t="s">
        <v>35</v>
      </c>
      <c r="F190" t="str">
        <f>_xlfn.XLOOKUP(Tablo6[[#This Row],[plans]],dim_plan!$A$3:$A$15,dim_plan!$B$3:$B$15,,0,1)</f>
        <v>Super Saviour Pack (1.5 GB / Day Combo For 56 days)</v>
      </c>
      <c r="G19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0" s="3">
        <v>2.12</v>
      </c>
      <c r="I19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0" t="s">
        <v>116</v>
      </c>
      <c r="K190"/>
    </row>
    <row r="191" spans="1:11" x14ac:dyDescent="0.3">
      <c r="A191" s="6">
        <v>44713</v>
      </c>
      <c r="B191" s="6" t="str">
        <f>_xlfn.XLOOKUP($A:$A,Dim_Date!$A:$A,Dim_Date!C:C,,0,1)</f>
        <v>After 5G</v>
      </c>
      <c r="C191" s="4">
        <v>226001</v>
      </c>
      <c r="D191" s="4" t="str">
        <f>_xlfn.XLOOKUP(Tablo6[[#This Row],[city_code]],Tablo1[city_code],Tablo1[city_name])</f>
        <v>Lucknow</v>
      </c>
      <c r="E191" t="s">
        <v>35</v>
      </c>
      <c r="F191" t="str">
        <f>_xlfn.XLOOKUP(Tablo6[[#This Row],[plans]],dim_plan!$A$3:$A$15,dim_plan!$B$3:$B$15,,0,1)</f>
        <v>Super Saviour Pack (1.5 GB / Day Combo For 56 days)</v>
      </c>
      <c r="G19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1" s="3">
        <v>0.99</v>
      </c>
      <c r="I19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1" t="s">
        <v>116</v>
      </c>
      <c r="K191"/>
    </row>
    <row r="192" spans="1:11" x14ac:dyDescent="0.3">
      <c r="A192" s="6">
        <v>44713</v>
      </c>
      <c r="B192" s="6" t="str">
        <f>_xlfn.XLOOKUP($A:$A,Dim_Date!$A:$A,Dim_Date!C:C,,0,1)</f>
        <v>After 5G</v>
      </c>
      <c r="C192" s="4">
        <v>800008</v>
      </c>
      <c r="D192" s="4" t="str">
        <f>_xlfn.XLOOKUP(Tablo6[[#This Row],[city_code]],Tablo1[city_code],Tablo1[city_name])</f>
        <v>Patna</v>
      </c>
      <c r="E192" t="s">
        <v>35</v>
      </c>
      <c r="F192" t="str">
        <f>_xlfn.XLOOKUP(Tablo6[[#This Row],[plans]],dim_plan!$A$3:$A$15,dim_plan!$B$3:$B$15,,0,1)</f>
        <v>Super Saviour Pack (1.5 GB / Day Combo For 56 days)</v>
      </c>
      <c r="G19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2" s="3">
        <v>1.57</v>
      </c>
      <c r="I19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2" t="s">
        <v>116</v>
      </c>
      <c r="K192"/>
    </row>
    <row r="193" spans="1:11" x14ac:dyDescent="0.3">
      <c r="A193" s="6">
        <v>44713</v>
      </c>
      <c r="B193" s="6" t="str">
        <f>_xlfn.XLOOKUP($A:$A,Dim_Date!$A:$A,Dim_Date!C:C,,0,1)</f>
        <v>After 5G</v>
      </c>
      <c r="C193" s="4">
        <v>641001</v>
      </c>
      <c r="D193" s="4" t="str">
        <f>_xlfn.XLOOKUP(Tablo6[[#This Row],[city_code]],Tablo1[city_code],Tablo1[city_name])</f>
        <v>Coimbatore</v>
      </c>
      <c r="E193" t="s">
        <v>35</v>
      </c>
      <c r="F193" t="str">
        <f>_xlfn.XLOOKUP(Tablo6[[#This Row],[plans]],dim_plan!$A$3:$A$15,dim_plan!$B$3:$B$15,,0,1)</f>
        <v>Super Saviour Pack (1.5 GB / Day Combo For 56 days)</v>
      </c>
      <c r="G19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3" s="3">
        <v>0.72</v>
      </c>
      <c r="I19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3" t="s">
        <v>116</v>
      </c>
      <c r="K193"/>
    </row>
    <row r="194" spans="1:11" x14ac:dyDescent="0.3">
      <c r="A194" s="6">
        <v>44713</v>
      </c>
      <c r="B194" s="6" t="str">
        <f>_xlfn.XLOOKUP($A:$A,Dim_Date!$A:$A,Dim_Date!C:C,,0,1)</f>
        <v>After 5G</v>
      </c>
      <c r="C194" s="4">
        <v>160017</v>
      </c>
      <c r="D194" s="4" t="str">
        <f>_xlfn.XLOOKUP(Tablo6[[#This Row],[city_code]],Tablo1[city_code],Tablo1[city_name])</f>
        <v>Chandigarh</v>
      </c>
      <c r="E194" t="s">
        <v>35</v>
      </c>
      <c r="F194" t="str">
        <f>_xlfn.XLOOKUP(Tablo6[[#This Row],[plans]],dim_plan!$A$3:$A$15,dim_plan!$B$3:$B$15,,0,1)</f>
        <v>Super Saviour Pack (1.5 GB / Day Combo For 56 days)</v>
      </c>
      <c r="G19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4" s="3">
        <v>0.64</v>
      </c>
      <c r="I19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4" t="s">
        <v>116</v>
      </c>
      <c r="K194"/>
    </row>
    <row r="195" spans="1:11" x14ac:dyDescent="0.3">
      <c r="A195" s="6">
        <v>44713</v>
      </c>
      <c r="B195" s="6" t="str">
        <f>_xlfn.XLOOKUP($A:$A,Dim_Date!$A:$A,Dim_Date!C:C,,0,1)</f>
        <v>After 5G</v>
      </c>
      <c r="C195" s="4">
        <v>122001</v>
      </c>
      <c r="D195" s="4" t="str">
        <f>_xlfn.XLOOKUP(Tablo6[[#This Row],[city_code]],Tablo1[city_code],Tablo1[city_name])</f>
        <v>Gurgaon</v>
      </c>
      <c r="E195" t="s">
        <v>35</v>
      </c>
      <c r="F195" t="str">
        <f>_xlfn.XLOOKUP(Tablo6[[#This Row],[plans]],dim_plan!$A$3:$A$15,dim_plan!$B$3:$B$15,,0,1)</f>
        <v>Super Saviour Pack (1.5 GB / Day Combo For 56 days)</v>
      </c>
      <c r="G19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5" s="3">
        <v>0.47</v>
      </c>
      <c r="I19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5" t="s">
        <v>116</v>
      </c>
      <c r="K195"/>
    </row>
    <row r="196" spans="1:11" x14ac:dyDescent="0.3">
      <c r="A196" s="6">
        <v>44713</v>
      </c>
      <c r="B196" s="6" t="str">
        <f>_xlfn.XLOOKUP($A:$A,Dim_Date!$A:$A,Dim_Date!C:C,,0,1)</f>
        <v>After 5G</v>
      </c>
      <c r="C196" s="4">
        <v>492001</v>
      </c>
      <c r="D196" s="4" t="str">
        <f>_xlfn.XLOOKUP(Tablo6[[#This Row],[city_code]],Tablo1[city_code],Tablo1[city_name])</f>
        <v>Raipur</v>
      </c>
      <c r="E196" t="s">
        <v>35</v>
      </c>
      <c r="F196" t="str">
        <f>_xlfn.XLOOKUP(Tablo6[[#This Row],[plans]],dim_plan!$A$3:$A$15,dim_plan!$B$3:$B$15,,0,1)</f>
        <v>Super Saviour Pack (1.5 GB / Day Combo For 56 days)</v>
      </c>
      <c r="G19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6" s="3">
        <v>0.41</v>
      </c>
      <c r="I19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6" t="s">
        <v>116</v>
      </c>
      <c r="K196"/>
    </row>
    <row r="197" spans="1:11" x14ac:dyDescent="0.3">
      <c r="A197" s="6">
        <v>44743</v>
      </c>
      <c r="B197" s="6" t="str">
        <f>_xlfn.XLOOKUP($A:$A,Dim_Date!$A:$A,Dim_Date!C:C,,0,1)</f>
        <v>After 5G</v>
      </c>
      <c r="C197" s="4">
        <v>400001</v>
      </c>
      <c r="D197" s="4" t="str">
        <f>_xlfn.XLOOKUP(Tablo6[[#This Row],[city_code]],Tablo1[city_code],Tablo1[city_name])</f>
        <v>Mumbai</v>
      </c>
      <c r="E197" t="s">
        <v>35</v>
      </c>
      <c r="F197" t="str">
        <f>_xlfn.XLOOKUP(Tablo6[[#This Row],[plans]],dim_plan!$A$3:$A$15,dim_plan!$B$3:$B$15,,0,1)</f>
        <v>Super Saviour Pack (1.5 GB / Day Combo For 56 days)</v>
      </c>
      <c r="G19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7" s="3">
        <v>5.81</v>
      </c>
      <c r="I19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7" t="s">
        <v>116</v>
      </c>
      <c r="K197"/>
    </row>
    <row r="198" spans="1:11" x14ac:dyDescent="0.3">
      <c r="A198" s="6">
        <v>44743</v>
      </c>
      <c r="B198" s="6" t="str">
        <f>_xlfn.XLOOKUP($A:$A,Dim_Date!$A:$A,Dim_Date!C:C,,0,1)</f>
        <v>After 5G</v>
      </c>
      <c r="C198" s="4">
        <v>110001</v>
      </c>
      <c r="D198" s="4" t="str">
        <f>_xlfn.XLOOKUP(Tablo6[[#This Row],[city_code]],Tablo1[city_code],Tablo1[city_name])</f>
        <v>Delhi</v>
      </c>
      <c r="E198" t="s">
        <v>35</v>
      </c>
      <c r="F198" t="str">
        <f>_xlfn.XLOOKUP(Tablo6[[#This Row],[plans]],dim_plan!$A$3:$A$15,dim_plan!$B$3:$B$15,,0,1)</f>
        <v>Super Saviour Pack (1.5 GB / Day Combo For 56 days)</v>
      </c>
      <c r="G19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8" s="3">
        <v>4.79</v>
      </c>
      <c r="I19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8" t="s">
        <v>116</v>
      </c>
      <c r="K198"/>
    </row>
    <row r="199" spans="1:11" x14ac:dyDescent="0.3">
      <c r="A199" s="6">
        <v>44743</v>
      </c>
      <c r="B199" s="6" t="str">
        <f>_xlfn.XLOOKUP($A:$A,Dim_Date!$A:$A,Dim_Date!C:C,,0,1)</f>
        <v>After 5G</v>
      </c>
      <c r="C199" s="4">
        <v>700001</v>
      </c>
      <c r="D199" s="4" t="str">
        <f>_xlfn.XLOOKUP(Tablo6[[#This Row],[city_code]],Tablo1[city_code],Tablo1[city_name])</f>
        <v>Kolkata</v>
      </c>
      <c r="E199" t="s">
        <v>35</v>
      </c>
      <c r="F199" t="str">
        <f>_xlfn.XLOOKUP(Tablo6[[#This Row],[plans]],dim_plan!$A$3:$A$15,dim_plan!$B$3:$B$15,,0,1)</f>
        <v>Super Saviour Pack (1.5 GB / Day Combo For 56 days)</v>
      </c>
      <c r="G19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199" s="3">
        <v>3.41</v>
      </c>
      <c r="I19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199" t="s">
        <v>116</v>
      </c>
      <c r="K199"/>
    </row>
    <row r="200" spans="1:11" x14ac:dyDescent="0.3">
      <c r="A200" s="6">
        <v>44743</v>
      </c>
      <c r="B200" s="6" t="str">
        <f>_xlfn.XLOOKUP($A:$A,Dim_Date!$A:$A,Dim_Date!C:C,,0,1)</f>
        <v>After 5G</v>
      </c>
      <c r="C200" s="4">
        <v>560001</v>
      </c>
      <c r="D200" s="4" t="str">
        <f>_xlfn.XLOOKUP(Tablo6[[#This Row],[city_code]],Tablo1[city_code],Tablo1[city_name])</f>
        <v>Bangalore</v>
      </c>
      <c r="E200" t="s">
        <v>35</v>
      </c>
      <c r="F200" t="str">
        <f>_xlfn.XLOOKUP(Tablo6[[#This Row],[plans]],dim_plan!$A$3:$A$15,dim_plan!$B$3:$B$15,,0,1)</f>
        <v>Super Saviour Pack (1.5 GB / Day Combo For 56 days)</v>
      </c>
      <c r="G20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0" s="3">
        <v>4.3899999999999997</v>
      </c>
      <c r="I20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0" t="s">
        <v>116</v>
      </c>
      <c r="K200"/>
    </row>
    <row r="201" spans="1:11" x14ac:dyDescent="0.3">
      <c r="A201" s="6">
        <v>44743</v>
      </c>
      <c r="B201" s="6" t="str">
        <f>_xlfn.XLOOKUP($A:$A,Dim_Date!$A:$A,Dim_Date!C:C,,0,1)</f>
        <v>After 5G</v>
      </c>
      <c r="C201" s="4">
        <v>600001</v>
      </c>
      <c r="D201" s="4" t="str">
        <f>_xlfn.XLOOKUP(Tablo6[[#This Row],[city_code]],Tablo1[city_code],Tablo1[city_name])</f>
        <v>Chennai</v>
      </c>
      <c r="E201" t="s">
        <v>35</v>
      </c>
      <c r="F201" t="str">
        <f>_xlfn.XLOOKUP(Tablo6[[#This Row],[plans]],dim_plan!$A$3:$A$15,dim_plan!$B$3:$B$15,,0,1)</f>
        <v>Super Saviour Pack (1.5 GB / Day Combo For 56 days)</v>
      </c>
      <c r="G20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1" s="3">
        <v>5.09</v>
      </c>
      <c r="I20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1" t="s">
        <v>116</v>
      </c>
      <c r="K201"/>
    </row>
    <row r="202" spans="1:11" x14ac:dyDescent="0.3">
      <c r="A202" s="6">
        <v>44743</v>
      </c>
      <c r="B202" s="6" t="str">
        <f>_xlfn.XLOOKUP($A:$A,Dim_Date!$A:$A,Dim_Date!C:C,,0,1)</f>
        <v>After 5G</v>
      </c>
      <c r="C202" s="4">
        <v>500001</v>
      </c>
      <c r="D202" s="4" t="str">
        <f>_xlfn.XLOOKUP(Tablo6[[#This Row],[city_code]],Tablo1[city_code],Tablo1[city_name])</f>
        <v>Hyderabad</v>
      </c>
      <c r="E202" t="s">
        <v>35</v>
      </c>
      <c r="F202" t="str">
        <f>_xlfn.XLOOKUP(Tablo6[[#This Row],[plans]],dim_plan!$A$3:$A$15,dim_plan!$B$3:$B$15,,0,1)</f>
        <v>Super Saviour Pack (1.5 GB / Day Combo For 56 days)</v>
      </c>
      <c r="G20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2" s="3">
        <v>3.12</v>
      </c>
      <c r="I20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2" t="s">
        <v>116</v>
      </c>
      <c r="K202"/>
    </row>
    <row r="203" spans="1:11" x14ac:dyDescent="0.3">
      <c r="A203" s="6">
        <v>44743</v>
      </c>
      <c r="B203" s="6" t="str">
        <f>_xlfn.XLOOKUP($A:$A,Dim_Date!$A:$A,Dim_Date!C:C,,0,1)</f>
        <v>After 5G</v>
      </c>
      <c r="C203" s="4">
        <v>411001</v>
      </c>
      <c r="D203" s="4" t="str">
        <f>_xlfn.XLOOKUP(Tablo6[[#This Row],[city_code]],Tablo1[city_code],Tablo1[city_name])</f>
        <v>Pune</v>
      </c>
      <c r="E203" t="s">
        <v>35</v>
      </c>
      <c r="F203" t="str">
        <f>_xlfn.XLOOKUP(Tablo6[[#This Row],[plans]],dim_plan!$A$3:$A$15,dim_plan!$B$3:$B$15,,0,1)</f>
        <v>Super Saviour Pack (1.5 GB / Day Combo For 56 days)</v>
      </c>
      <c r="G20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3" s="3">
        <v>2.44</v>
      </c>
      <c r="I20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3" t="s">
        <v>116</v>
      </c>
      <c r="K203"/>
    </row>
    <row r="204" spans="1:11" x14ac:dyDescent="0.3">
      <c r="A204" s="6">
        <v>44743</v>
      </c>
      <c r="B204" s="6" t="str">
        <f>_xlfn.XLOOKUP($A:$A,Dim_Date!$A:$A,Dim_Date!C:C,,0,1)</f>
        <v>After 5G</v>
      </c>
      <c r="C204" s="4">
        <v>380001</v>
      </c>
      <c r="D204" s="4" t="str">
        <f>_xlfn.XLOOKUP(Tablo6[[#This Row],[city_code]],Tablo1[city_code],Tablo1[city_name])</f>
        <v>Ahmedabad</v>
      </c>
      <c r="E204" t="s">
        <v>35</v>
      </c>
      <c r="F204" t="str">
        <f>_xlfn.XLOOKUP(Tablo6[[#This Row],[plans]],dim_plan!$A$3:$A$15,dim_plan!$B$3:$B$15,,0,1)</f>
        <v>Super Saviour Pack (1.5 GB / Day Combo For 56 days)</v>
      </c>
      <c r="G20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4" s="3">
        <v>2.06</v>
      </c>
      <c r="I20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4" t="s">
        <v>116</v>
      </c>
      <c r="K204"/>
    </row>
    <row r="205" spans="1:11" x14ac:dyDescent="0.3">
      <c r="A205" s="6">
        <v>44743</v>
      </c>
      <c r="B205" s="6" t="str">
        <f>_xlfn.XLOOKUP($A:$A,Dim_Date!$A:$A,Dim_Date!C:C,,0,1)</f>
        <v>After 5G</v>
      </c>
      <c r="C205" s="4">
        <v>302001</v>
      </c>
      <c r="D205" s="4" t="str">
        <f>_xlfn.XLOOKUP(Tablo6[[#This Row],[city_code]],Tablo1[city_code],Tablo1[city_name])</f>
        <v>Jaipur</v>
      </c>
      <c r="E205" t="s">
        <v>35</v>
      </c>
      <c r="F205" t="str">
        <f>_xlfn.XLOOKUP(Tablo6[[#This Row],[plans]],dim_plan!$A$3:$A$15,dim_plan!$B$3:$B$15,,0,1)</f>
        <v>Super Saviour Pack (1.5 GB / Day Combo For 56 days)</v>
      </c>
      <c r="G20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5" s="3">
        <v>1.38</v>
      </c>
      <c r="I20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5" t="s">
        <v>116</v>
      </c>
      <c r="K205"/>
    </row>
    <row r="206" spans="1:11" x14ac:dyDescent="0.3">
      <c r="A206" s="6">
        <v>44743</v>
      </c>
      <c r="B206" s="6" t="str">
        <f>_xlfn.XLOOKUP($A:$A,Dim_Date!$A:$A,Dim_Date!C:C,,0,1)</f>
        <v>After 5G</v>
      </c>
      <c r="C206" s="4">
        <v>226001</v>
      </c>
      <c r="D206" s="4" t="str">
        <f>_xlfn.XLOOKUP(Tablo6[[#This Row],[city_code]],Tablo1[city_code],Tablo1[city_name])</f>
        <v>Lucknow</v>
      </c>
      <c r="E206" t="s">
        <v>35</v>
      </c>
      <c r="F206" t="str">
        <f>_xlfn.XLOOKUP(Tablo6[[#This Row],[plans]],dim_plan!$A$3:$A$15,dim_plan!$B$3:$B$15,,0,1)</f>
        <v>Super Saviour Pack (1.5 GB / Day Combo For 56 days)</v>
      </c>
      <c r="G20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6" s="3">
        <v>2.2799999999999998</v>
      </c>
      <c r="I20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6" t="s">
        <v>116</v>
      </c>
      <c r="K206"/>
    </row>
    <row r="207" spans="1:11" x14ac:dyDescent="0.3">
      <c r="A207" s="6">
        <v>44743</v>
      </c>
      <c r="B207" s="6" t="str">
        <f>_xlfn.XLOOKUP($A:$A,Dim_Date!$A:$A,Dim_Date!C:C,,0,1)</f>
        <v>After 5G</v>
      </c>
      <c r="C207" s="4">
        <v>800008</v>
      </c>
      <c r="D207" s="4" t="str">
        <f>_xlfn.XLOOKUP(Tablo6[[#This Row],[city_code]],Tablo1[city_code],Tablo1[city_name])</f>
        <v>Patna</v>
      </c>
      <c r="E207" t="s">
        <v>35</v>
      </c>
      <c r="F207" t="str">
        <f>_xlfn.XLOOKUP(Tablo6[[#This Row],[plans]],dim_plan!$A$3:$A$15,dim_plan!$B$3:$B$15,,0,1)</f>
        <v>Super Saviour Pack (1.5 GB / Day Combo For 56 days)</v>
      </c>
      <c r="G20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7" s="3">
        <v>0.92</v>
      </c>
      <c r="I20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7" t="s">
        <v>116</v>
      </c>
      <c r="K207"/>
    </row>
    <row r="208" spans="1:11" x14ac:dyDescent="0.3">
      <c r="A208" s="6">
        <v>44743</v>
      </c>
      <c r="B208" s="6" t="str">
        <f>_xlfn.XLOOKUP($A:$A,Dim_Date!$A:$A,Dim_Date!C:C,,0,1)</f>
        <v>After 5G</v>
      </c>
      <c r="C208" s="4">
        <v>641001</v>
      </c>
      <c r="D208" s="4" t="str">
        <f>_xlfn.XLOOKUP(Tablo6[[#This Row],[city_code]],Tablo1[city_code],Tablo1[city_name])</f>
        <v>Coimbatore</v>
      </c>
      <c r="E208" t="s">
        <v>35</v>
      </c>
      <c r="F208" t="str">
        <f>_xlfn.XLOOKUP(Tablo6[[#This Row],[plans]],dim_plan!$A$3:$A$15,dim_plan!$B$3:$B$15,,0,1)</f>
        <v>Super Saviour Pack (1.5 GB / Day Combo For 56 days)</v>
      </c>
      <c r="G20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8" s="3">
        <v>1.1200000000000001</v>
      </c>
      <c r="I20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8" t="s">
        <v>116</v>
      </c>
      <c r="K208"/>
    </row>
    <row r="209" spans="1:11" x14ac:dyDescent="0.3">
      <c r="A209" s="6">
        <v>44743</v>
      </c>
      <c r="B209" s="6" t="str">
        <f>_xlfn.XLOOKUP($A:$A,Dim_Date!$A:$A,Dim_Date!C:C,,0,1)</f>
        <v>After 5G</v>
      </c>
      <c r="C209" s="4">
        <v>160017</v>
      </c>
      <c r="D209" s="4" t="str">
        <f>_xlfn.XLOOKUP(Tablo6[[#This Row],[city_code]],Tablo1[city_code],Tablo1[city_name])</f>
        <v>Chandigarh</v>
      </c>
      <c r="E209" t="s">
        <v>35</v>
      </c>
      <c r="F209" t="str">
        <f>_xlfn.XLOOKUP(Tablo6[[#This Row],[plans]],dim_plan!$A$3:$A$15,dim_plan!$B$3:$B$15,,0,1)</f>
        <v>Super Saviour Pack (1.5 GB / Day Combo For 56 days)</v>
      </c>
      <c r="G20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09" s="3">
        <v>0.56000000000000005</v>
      </c>
      <c r="I20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09" t="s">
        <v>116</v>
      </c>
      <c r="K209"/>
    </row>
    <row r="210" spans="1:11" x14ac:dyDescent="0.3">
      <c r="A210" s="6">
        <v>44743</v>
      </c>
      <c r="B210" s="6" t="str">
        <f>_xlfn.XLOOKUP($A:$A,Dim_Date!$A:$A,Dim_Date!C:C,,0,1)</f>
        <v>After 5G</v>
      </c>
      <c r="C210" s="4">
        <v>122001</v>
      </c>
      <c r="D210" s="4" t="str">
        <f>_xlfn.XLOOKUP(Tablo6[[#This Row],[city_code]],Tablo1[city_code],Tablo1[city_name])</f>
        <v>Gurgaon</v>
      </c>
      <c r="E210" t="s">
        <v>35</v>
      </c>
      <c r="F210" t="str">
        <f>_xlfn.XLOOKUP(Tablo6[[#This Row],[plans]],dim_plan!$A$3:$A$15,dim_plan!$B$3:$B$15,,0,1)</f>
        <v>Super Saviour Pack (1.5 GB / Day Combo For 56 days)</v>
      </c>
      <c r="G21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0" s="3">
        <v>0.96</v>
      </c>
      <c r="I21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0" t="s">
        <v>116</v>
      </c>
      <c r="K210"/>
    </row>
    <row r="211" spans="1:11" x14ac:dyDescent="0.3">
      <c r="A211" s="6">
        <v>44743</v>
      </c>
      <c r="B211" s="6" t="str">
        <f>_xlfn.XLOOKUP($A:$A,Dim_Date!$A:$A,Dim_Date!C:C,,0,1)</f>
        <v>After 5G</v>
      </c>
      <c r="C211" s="4">
        <v>492001</v>
      </c>
      <c r="D211" s="4" t="str">
        <f>_xlfn.XLOOKUP(Tablo6[[#This Row],[city_code]],Tablo1[city_code],Tablo1[city_name])</f>
        <v>Raipur</v>
      </c>
      <c r="E211" t="s">
        <v>35</v>
      </c>
      <c r="F211" t="str">
        <f>_xlfn.XLOOKUP(Tablo6[[#This Row],[plans]],dim_plan!$A$3:$A$15,dim_plan!$B$3:$B$15,,0,1)</f>
        <v>Super Saviour Pack (1.5 GB / Day Combo For 56 days)</v>
      </c>
      <c r="G21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1" s="3">
        <v>0.46</v>
      </c>
      <c r="I21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1" t="s">
        <v>116</v>
      </c>
      <c r="K211"/>
    </row>
    <row r="212" spans="1:11" x14ac:dyDescent="0.3">
      <c r="A212" s="6">
        <v>44774</v>
      </c>
      <c r="B212" s="6" t="str">
        <f>_xlfn.XLOOKUP($A:$A,Dim_Date!$A:$A,Dim_Date!C:C,,0,1)</f>
        <v>After 5G</v>
      </c>
      <c r="C212" s="4">
        <v>400001</v>
      </c>
      <c r="D212" s="4" t="str">
        <f>_xlfn.XLOOKUP(Tablo6[[#This Row],[city_code]],Tablo1[city_code],Tablo1[city_name])</f>
        <v>Mumbai</v>
      </c>
      <c r="E212" t="s">
        <v>35</v>
      </c>
      <c r="F212" t="str">
        <f>_xlfn.XLOOKUP(Tablo6[[#This Row],[plans]],dim_plan!$A$3:$A$15,dim_plan!$B$3:$B$15,,0,1)</f>
        <v>Super Saviour Pack (1.5 GB / Day Combo For 56 days)</v>
      </c>
      <c r="G21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2" s="3">
        <v>5.26</v>
      </c>
      <c r="I21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2" t="s">
        <v>116</v>
      </c>
      <c r="K212"/>
    </row>
    <row r="213" spans="1:11" x14ac:dyDescent="0.3">
      <c r="A213" s="6">
        <v>44774</v>
      </c>
      <c r="B213" s="6" t="str">
        <f>_xlfn.XLOOKUP($A:$A,Dim_Date!$A:$A,Dim_Date!C:C,,0,1)</f>
        <v>After 5G</v>
      </c>
      <c r="C213" s="4">
        <v>110001</v>
      </c>
      <c r="D213" s="4" t="str">
        <f>_xlfn.XLOOKUP(Tablo6[[#This Row],[city_code]],Tablo1[city_code],Tablo1[city_name])</f>
        <v>Delhi</v>
      </c>
      <c r="E213" t="s">
        <v>35</v>
      </c>
      <c r="F213" t="str">
        <f>_xlfn.XLOOKUP(Tablo6[[#This Row],[plans]],dim_plan!$A$3:$A$15,dim_plan!$B$3:$B$15,,0,1)</f>
        <v>Super Saviour Pack (1.5 GB / Day Combo For 56 days)</v>
      </c>
      <c r="G21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3" s="3">
        <v>4.49</v>
      </c>
      <c r="I21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3" t="s">
        <v>116</v>
      </c>
      <c r="K213"/>
    </row>
    <row r="214" spans="1:11" x14ac:dyDescent="0.3">
      <c r="A214" s="6">
        <v>44774</v>
      </c>
      <c r="B214" s="6" t="str">
        <f>_xlfn.XLOOKUP($A:$A,Dim_Date!$A:$A,Dim_Date!C:C,,0,1)</f>
        <v>After 5G</v>
      </c>
      <c r="C214" s="4">
        <v>700001</v>
      </c>
      <c r="D214" s="4" t="str">
        <f>_xlfn.XLOOKUP(Tablo6[[#This Row],[city_code]],Tablo1[city_code],Tablo1[city_name])</f>
        <v>Kolkata</v>
      </c>
      <c r="E214" t="s">
        <v>35</v>
      </c>
      <c r="F214" t="str">
        <f>_xlfn.XLOOKUP(Tablo6[[#This Row],[plans]],dim_plan!$A$3:$A$15,dim_plan!$B$3:$B$15,,0,1)</f>
        <v>Super Saviour Pack (1.5 GB / Day Combo For 56 days)</v>
      </c>
      <c r="G21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4" s="3">
        <v>6.82</v>
      </c>
      <c r="I21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4" t="s">
        <v>116</v>
      </c>
      <c r="K214"/>
    </row>
    <row r="215" spans="1:11" x14ac:dyDescent="0.3">
      <c r="A215" s="6">
        <v>44774</v>
      </c>
      <c r="B215" s="6" t="str">
        <f>_xlfn.XLOOKUP($A:$A,Dim_Date!$A:$A,Dim_Date!C:C,,0,1)</f>
        <v>After 5G</v>
      </c>
      <c r="C215" s="4">
        <v>560001</v>
      </c>
      <c r="D215" s="4" t="str">
        <f>_xlfn.XLOOKUP(Tablo6[[#This Row],[city_code]],Tablo1[city_code],Tablo1[city_name])</f>
        <v>Bangalore</v>
      </c>
      <c r="E215" t="s">
        <v>35</v>
      </c>
      <c r="F215" t="str">
        <f>_xlfn.XLOOKUP(Tablo6[[#This Row],[plans]],dim_plan!$A$3:$A$15,dim_plan!$B$3:$B$15,,0,1)</f>
        <v>Super Saviour Pack (1.5 GB / Day Combo For 56 days)</v>
      </c>
      <c r="G21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5" s="3">
        <v>4.16</v>
      </c>
      <c r="I21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5" t="s">
        <v>116</v>
      </c>
      <c r="K215"/>
    </row>
    <row r="216" spans="1:11" x14ac:dyDescent="0.3">
      <c r="A216" s="6">
        <v>44774</v>
      </c>
      <c r="B216" s="6" t="str">
        <f>_xlfn.XLOOKUP($A:$A,Dim_Date!$A:$A,Dim_Date!C:C,,0,1)</f>
        <v>After 5G</v>
      </c>
      <c r="C216" s="4">
        <v>600001</v>
      </c>
      <c r="D216" s="4" t="str">
        <f>_xlfn.XLOOKUP(Tablo6[[#This Row],[city_code]],Tablo1[city_code],Tablo1[city_name])</f>
        <v>Chennai</v>
      </c>
      <c r="E216" t="s">
        <v>35</v>
      </c>
      <c r="F216" t="str">
        <f>_xlfn.XLOOKUP(Tablo6[[#This Row],[plans]],dim_plan!$A$3:$A$15,dim_plan!$B$3:$B$15,,0,1)</f>
        <v>Super Saviour Pack (1.5 GB / Day Combo For 56 days)</v>
      </c>
      <c r="G21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6" s="3">
        <v>3.26</v>
      </c>
      <c r="I21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6" t="s">
        <v>116</v>
      </c>
      <c r="K216"/>
    </row>
    <row r="217" spans="1:11" x14ac:dyDescent="0.3">
      <c r="A217" s="6">
        <v>44774</v>
      </c>
      <c r="B217" s="6" t="str">
        <f>_xlfn.XLOOKUP($A:$A,Dim_Date!$A:$A,Dim_Date!C:C,,0,1)</f>
        <v>After 5G</v>
      </c>
      <c r="C217" s="4">
        <v>500001</v>
      </c>
      <c r="D217" s="4" t="str">
        <f>_xlfn.XLOOKUP(Tablo6[[#This Row],[city_code]],Tablo1[city_code],Tablo1[city_name])</f>
        <v>Hyderabad</v>
      </c>
      <c r="E217" t="s">
        <v>35</v>
      </c>
      <c r="F217" t="str">
        <f>_xlfn.XLOOKUP(Tablo6[[#This Row],[plans]],dim_plan!$A$3:$A$15,dim_plan!$B$3:$B$15,,0,1)</f>
        <v>Super Saviour Pack (1.5 GB / Day Combo For 56 days)</v>
      </c>
      <c r="G21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7" s="3">
        <v>2.76</v>
      </c>
      <c r="I21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7" t="s">
        <v>116</v>
      </c>
      <c r="K217"/>
    </row>
    <row r="218" spans="1:11" x14ac:dyDescent="0.3">
      <c r="A218" s="6">
        <v>44774</v>
      </c>
      <c r="B218" s="6" t="str">
        <f>_xlfn.XLOOKUP($A:$A,Dim_Date!$A:$A,Dim_Date!C:C,,0,1)</f>
        <v>After 5G</v>
      </c>
      <c r="C218" s="4">
        <v>411001</v>
      </c>
      <c r="D218" s="4" t="str">
        <f>_xlfn.XLOOKUP(Tablo6[[#This Row],[city_code]],Tablo1[city_code],Tablo1[city_name])</f>
        <v>Pune</v>
      </c>
      <c r="E218" t="s">
        <v>35</v>
      </c>
      <c r="F218" t="str">
        <f>_xlfn.XLOOKUP(Tablo6[[#This Row],[plans]],dim_plan!$A$3:$A$15,dim_plan!$B$3:$B$15,,0,1)</f>
        <v>Super Saviour Pack (1.5 GB / Day Combo For 56 days)</v>
      </c>
      <c r="G21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8" s="3">
        <v>2.6</v>
      </c>
      <c r="I21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8" t="s">
        <v>116</v>
      </c>
      <c r="K218"/>
    </row>
    <row r="219" spans="1:11" x14ac:dyDescent="0.3">
      <c r="A219" s="6">
        <v>44774</v>
      </c>
      <c r="B219" s="6" t="str">
        <f>_xlfn.XLOOKUP($A:$A,Dim_Date!$A:$A,Dim_Date!C:C,,0,1)</f>
        <v>After 5G</v>
      </c>
      <c r="C219" s="4">
        <v>380001</v>
      </c>
      <c r="D219" s="4" t="str">
        <f>_xlfn.XLOOKUP(Tablo6[[#This Row],[city_code]],Tablo1[city_code],Tablo1[city_name])</f>
        <v>Ahmedabad</v>
      </c>
      <c r="E219" t="s">
        <v>35</v>
      </c>
      <c r="F219" t="str">
        <f>_xlfn.XLOOKUP(Tablo6[[#This Row],[plans]],dim_plan!$A$3:$A$15,dim_plan!$B$3:$B$15,,0,1)</f>
        <v>Super Saviour Pack (1.5 GB / Day Combo For 56 days)</v>
      </c>
      <c r="G21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19" s="3">
        <v>2.54</v>
      </c>
      <c r="I21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19" t="s">
        <v>116</v>
      </c>
      <c r="K219"/>
    </row>
    <row r="220" spans="1:11" x14ac:dyDescent="0.3">
      <c r="A220" s="6">
        <v>44774</v>
      </c>
      <c r="B220" s="6" t="str">
        <f>_xlfn.XLOOKUP($A:$A,Dim_Date!$A:$A,Dim_Date!C:C,,0,1)</f>
        <v>After 5G</v>
      </c>
      <c r="C220" s="4">
        <v>302001</v>
      </c>
      <c r="D220" s="4" t="str">
        <f>_xlfn.XLOOKUP(Tablo6[[#This Row],[city_code]],Tablo1[city_code],Tablo1[city_name])</f>
        <v>Jaipur</v>
      </c>
      <c r="E220" t="s">
        <v>35</v>
      </c>
      <c r="F220" t="str">
        <f>_xlfn.XLOOKUP(Tablo6[[#This Row],[plans]],dim_plan!$A$3:$A$15,dim_plan!$B$3:$B$15,,0,1)</f>
        <v>Super Saviour Pack (1.5 GB / Day Combo For 56 days)</v>
      </c>
      <c r="G22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0" s="3">
        <v>1.52</v>
      </c>
      <c r="I22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0" t="s">
        <v>116</v>
      </c>
      <c r="K220"/>
    </row>
    <row r="221" spans="1:11" x14ac:dyDescent="0.3">
      <c r="A221" s="6">
        <v>44774</v>
      </c>
      <c r="B221" s="6" t="str">
        <f>_xlfn.XLOOKUP($A:$A,Dim_Date!$A:$A,Dim_Date!C:C,,0,1)</f>
        <v>After 5G</v>
      </c>
      <c r="C221" s="4">
        <v>226001</v>
      </c>
      <c r="D221" s="4" t="str">
        <f>_xlfn.XLOOKUP(Tablo6[[#This Row],[city_code]],Tablo1[city_code],Tablo1[city_name])</f>
        <v>Lucknow</v>
      </c>
      <c r="E221" t="s">
        <v>35</v>
      </c>
      <c r="F221" t="str">
        <f>_xlfn.XLOOKUP(Tablo6[[#This Row],[plans]],dim_plan!$A$3:$A$15,dim_plan!$B$3:$B$15,,0,1)</f>
        <v>Super Saviour Pack (1.5 GB / Day Combo For 56 days)</v>
      </c>
      <c r="G22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1" s="3">
        <v>1.57</v>
      </c>
      <c r="I22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1" t="s">
        <v>116</v>
      </c>
      <c r="K221"/>
    </row>
    <row r="222" spans="1:11" x14ac:dyDescent="0.3">
      <c r="A222" s="6">
        <v>44774</v>
      </c>
      <c r="B222" s="6" t="str">
        <f>_xlfn.XLOOKUP($A:$A,Dim_Date!$A:$A,Dim_Date!C:C,,0,1)</f>
        <v>After 5G</v>
      </c>
      <c r="C222" s="4">
        <v>800008</v>
      </c>
      <c r="D222" s="4" t="str">
        <f>_xlfn.XLOOKUP(Tablo6[[#This Row],[city_code]],Tablo1[city_code],Tablo1[city_name])</f>
        <v>Patna</v>
      </c>
      <c r="E222" t="s">
        <v>35</v>
      </c>
      <c r="F222" t="str">
        <f>_xlfn.XLOOKUP(Tablo6[[#This Row],[plans]],dim_plan!$A$3:$A$15,dim_plan!$B$3:$B$15,,0,1)</f>
        <v>Super Saviour Pack (1.5 GB / Day Combo For 56 days)</v>
      </c>
      <c r="G22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2" s="3">
        <v>0.98</v>
      </c>
      <c r="I22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2" t="s">
        <v>116</v>
      </c>
      <c r="K222"/>
    </row>
    <row r="223" spans="1:11" x14ac:dyDescent="0.3">
      <c r="A223" s="6">
        <v>44774</v>
      </c>
      <c r="B223" s="6" t="str">
        <f>_xlfn.XLOOKUP($A:$A,Dim_Date!$A:$A,Dim_Date!C:C,,0,1)</f>
        <v>After 5G</v>
      </c>
      <c r="C223" s="4">
        <v>641001</v>
      </c>
      <c r="D223" s="4" t="str">
        <f>_xlfn.XLOOKUP(Tablo6[[#This Row],[city_code]],Tablo1[city_code],Tablo1[city_name])</f>
        <v>Coimbatore</v>
      </c>
      <c r="E223" t="s">
        <v>35</v>
      </c>
      <c r="F223" t="str">
        <f>_xlfn.XLOOKUP(Tablo6[[#This Row],[plans]],dim_plan!$A$3:$A$15,dim_plan!$B$3:$B$15,,0,1)</f>
        <v>Super Saviour Pack (1.5 GB / Day Combo For 56 days)</v>
      </c>
      <c r="G22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3" s="3">
        <v>1.63</v>
      </c>
      <c r="I22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3" t="s">
        <v>116</v>
      </c>
      <c r="K223"/>
    </row>
    <row r="224" spans="1:11" x14ac:dyDescent="0.3">
      <c r="A224" s="6">
        <v>44774</v>
      </c>
      <c r="B224" s="6" t="str">
        <f>_xlfn.XLOOKUP($A:$A,Dim_Date!$A:$A,Dim_Date!C:C,,0,1)</f>
        <v>After 5G</v>
      </c>
      <c r="C224" s="4">
        <v>160017</v>
      </c>
      <c r="D224" s="4" t="str">
        <f>_xlfn.XLOOKUP(Tablo6[[#This Row],[city_code]],Tablo1[city_code],Tablo1[city_name])</f>
        <v>Chandigarh</v>
      </c>
      <c r="E224" t="s">
        <v>35</v>
      </c>
      <c r="F224" t="str">
        <f>_xlfn.XLOOKUP(Tablo6[[#This Row],[plans]],dim_plan!$A$3:$A$15,dim_plan!$B$3:$B$15,,0,1)</f>
        <v>Super Saviour Pack (1.5 GB / Day Combo For 56 days)</v>
      </c>
      <c r="G22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4" s="3">
        <v>0.66</v>
      </c>
      <c r="I22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4" t="s">
        <v>116</v>
      </c>
      <c r="K224"/>
    </row>
    <row r="225" spans="1:11" x14ac:dyDescent="0.3">
      <c r="A225" s="6">
        <v>44774</v>
      </c>
      <c r="B225" s="6" t="str">
        <f>_xlfn.XLOOKUP($A:$A,Dim_Date!$A:$A,Dim_Date!C:C,,0,1)</f>
        <v>After 5G</v>
      </c>
      <c r="C225" s="4">
        <v>122001</v>
      </c>
      <c r="D225" s="4" t="str">
        <f>_xlfn.XLOOKUP(Tablo6[[#This Row],[city_code]],Tablo1[city_code],Tablo1[city_name])</f>
        <v>Gurgaon</v>
      </c>
      <c r="E225" t="s">
        <v>35</v>
      </c>
      <c r="F225" t="str">
        <f>_xlfn.XLOOKUP(Tablo6[[#This Row],[plans]],dim_plan!$A$3:$A$15,dim_plan!$B$3:$B$15,,0,1)</f>
        <v>Super Saviour Pack (1.5 GB / Day Combo For 56 days)</v>
      </c>
      <c r="G22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5" s="3">
        <v>0.56999999999999995</v>
      </c>
      <c r="I22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5" t="s">
        <v>116</v>
      </c>
      <c r="K225"/>
    </row>
    <row r="226" spans="1:11" x14ac:dyDescent="0.3">
      <c r="A226" s="6">
        <v>44774</v>
      </c>
      <c r="B226" s="6" t="str">
        <f>_xlfn.XLOOKUP($A:$A,Dim_Date!$A:$A,Dim_Date!C:C,,0,1)</f>
        <v>After 5G</v>
      </c>
      <c r="C226" s="4">
        <v>492001</v>
      </c>
      <c r="D226" s="4" t="str">
        <f>_xlfn.XLOOKUP(Tablo6[[#This Row],[city_code]],Tablo1[city_code],Tablo1[city_name])</f>
        <v>Raipur</v>
      </c>
      <c r="E226" t="s">
        <v>35</v>
      </c>
      <c r="F226" t="str">
        <f>_xlfn.XLOOKUP(Tablo6[[#This Row],[plans]],dim_plan!$A$3:$A$15,dim_plan!$B$3:$B$15,,0,1)</f>
        <v>Super Saviour Pack (1.5 GB / Day Combo For 56 days)</v>
      </c>
      <c r="G22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6" s="3">
        <v>0.37</v>
      </c>
      <c r="I22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6" t="s">
        <v>116</v>
      </c>
      <c r="K226"/>
    </row>
    <row r="227" spans="1:11" x14ac:dyDescent="0.3">
      <c r="A227" s="6">
        <v>44805</v>
      </c>
      <c r="B227" s="6" t="str">
        <f>_xlfn.XLOOKUP($A:$A,Dim_Date!$A:$A,Dim_Date!C:C,,0,1)</f>
        <v>After 5G</v>
      </c>
      <c r="C227" s="4">
        <v>400001</v>
      </c>
      <c r="D227" s="4" t="str">
        <f>_xlfn.XLOOKUP(Tablo6[[#This Row],[city_code]],Tablo1[city_code],Tablo1[city_name])</f>
        <v>Mumbai</v>
      </c>
      <c r="E227" t="s">
        <v>35</v>
      </c>
      <c r="F227" t="str">
        <f>_xlfn.XLOOKUP(Tablo6[[#This Row],[plans]],dim_plan!$A$3:$A$15,dim_plan!$B$3:$B$15,,0,1)</f>
        <v>Super Saviour Pack (1.5 GB / Day Combo For 56 days)</v>
      </c>
      <c r="G22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7" s="3">
        <v>5.46</v>
      </c>
      <c r="I22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7" t="s">
        <v>116</v>
      </c>
      <c r="K227"/>
    </row>
    <row r="228" spans="1:11" x14ac:dyDescent="0.3">
      <c r="A228" s="6">
        <v>44805</v>
      </c>
      <c r="B228" s="6" t="str">
        <f>_xlfn.XLOOKUP($A:$A,Dim_Date!$A:$A,Dim_Date!C:C,,0,1)</f>
        <v>After 5G</v>
      </c>
      <c r="C228" s="4">
        <v>110001</v>
      </c>
      <c r="D228" s="4" t="str">
        <f>_xlfn.XLOOKUP(Tablo6[[#This Row],[city_code]],Tablo1[city_code],Tablo1[city_name])</f>
        <v>Delhi</v>
      </c>
      <c r="E228" t="s">
        <v>35</v>
      </c>
      <c r="F228" t="str">
        <f>_xlfn.XLOOKUP(Tablo6[[#This Row],[plans]],dim_plan!$A$3:$A$15,dim_plan!$B$3:$B$15,,0,1)</f>
        <v>Super Saviour Pack (1.5 GB / Day Combo For 56 days)</v>
      </c>
      <c r="G22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8" s="3">
        <v>5.47</v>
      </c>
      <c r="I22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8" t="s">
        <v>116</v>
      </c>
      <c r="K228"/>
    </row>
    <row r="229" spans="1:11" x14ac:dyDescent="0.3">
      <c r="A229" s="6">
        <v>44805</v>
      </c>
      <c r="B229" s="6" t="str">
        <f>_xlfn.XLOOKUP($A:$A,Dim_Date!$A:$A,Dim_Date!C:C,,0,1)</f>
        <v>After 5G</v>
      </c>
      <c r="C229" s="4">
        <v>700001</v>
      </c>
      <c r="D229" s="4" t="str">
        <f>_xlfn.XLOOKUP(Tablo6[[#This Row],[city_code]],Tablo1[city_code],Tablo1[city_name])</f>
        <v>Kolkata</v>
      </c>
      <c r="E229" t="s">
        <v>35</v>
      </c>
      <c r="F229" t="str">
        <f>_xlfn.XLOOKUP(Tablo6[[#This Row],[plans]],dim_plan!$A$3:$A$15,dim_plan!$B$3:$B$15,,0,1)</f>
        <v>Super Saviour Pack (1.5 GB / Day Combo For 56 days)</v>
      </c>
      <c r="G22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29" s="3">
        <v>4.32</v>
      </c>
      <c r="I22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29" t="s">
        <v>116</v>
      </c>
      <c r="K229"/>
    </row>
    <row r="230" spans="1:11" x14ac:dyDescent="0.3">
      <c r="A230" s="6">
        <v>44805</v>
      </c>
      <c r="B230" s="6" t="str">
        <f>_xlfn.XLOOKUP($A:$A,Dim_Date!$A:$A,Dim_Date!C:C,,0,1)</f>
        <v>After 5G</v>
      </c>
      <c r="C230" s="4">
        <v>560001</v>
      </c>
      <c r="D230" s="4" t="str">
        <f>_xlfn.XLOOKUP(Tablo6[[#This Row],[city_code]],Tablo1[city_code],Tablo1[city_name])</f>
        <v>Bangalore</v>
      </c>
      <c r="E230" t="s">
        <v>35</v>
      </c>
      <c r="F230" t="str">
        <f>_xlfn.XLOOKUP(Tablo6[[#This Row],[plans]],dim_plan!$A$3:$A$15,dim_plan!$B$3:$B$15,,0,1)</f>
        <v>Super Saviour Pack (1.5 GB / Day Combo For 56 days)</v>
      </c>
      <c r="G23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0" s="3">
        <v>3.85</v>
      </c>
      <c r="I23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0" t="s">
        <v>116</v>
      </c>
      <c r="K230"/>
    </row>
    <row r="231" spans="1:11" x14ac:dyDescent="0.3">
      <c r="A231" s="6">
        <v>44805</v>
      </c>
      <c r="B231" s="6" t="str">
        <f>_xlfn.XLOOKUP($A:$A,Dim_Date!$A:$A,Dim_Date!C:C,,0,1)</f>
        <v>After 5G</v>
      </c>
      <c r="C231" s="4">
        <v>600001</v>
      </c>
      <c r="D231" s="4" t="str">
        <f>_xlfn.XLOOKUP(Tablo6[[#This Row],[city_code]],Tablo1[city_code],Tablo1[city_name])</f>
        <v>Chennai</v>
      </c>
      <c r="E231" t="s">
        <v>35</v>
      </c>
      <c r="F231" t="str">
        <f>_xlfn.XLOOKUP(Tablo6[[#This Row],[plans]],dim_plan!$A$3:$A$15,dim_plan!$B$3:$B$15,,0,1)</f>
        <v>Super Saviour Pack (1.5 GB / Day Combo For 56 days)</v>
      </c>
      <c r="G23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1" s="3">
        <v>2.6</v>
      </c>
      <c r="I23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1" t="s">
        <v>116</v>
      </c>
      <c r="K231"/>
    </row>
    <row r="232" spans="1:11" x14ac:dyDescent="0.3">
      <c r="A232" s="6">
        <v>44805</v>
      </c>
      <c r="B232" s="6" t="str">
        <f>_xlfn.XLOOKUP($A:$A,Dim_Date!$A:$A,Dim_Date!C:C,,0,1)</f>
        <v>After 5G</v>
      </c>
      <c r="C232" s="4">
        <v>500001</v>
      </c>
      <c r="D232" s="4" t="str">
        <f>_xlfn.XLOOKUP(Tablo6[[#This Row],[city_code]],Tablo1[city_code],Tablo1[city_name])</f>
        <v>Hyderabad</v>
      </c>
      <c r="E232" t="s">
        <v>35</v>
      </c>
      <c r="F232" t="str">
        <f>_xlfn.XLOOKUP(Tablo6[[#This Row],[plans]],dim_plan!$A$3:$A$15,dim_plan!$B$3:$B$15,,0,1)</f>
        <v>Super Saviour Pack (1.5 GB / Day Combo For 56 days)</v>
      </c>
      <c r="G232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2" s="3">
        <v>2.34</v>
      </c>
      <c r="I232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2" t="s">
        <v>116</v>
      </c>
      <c r="K232"/>
    </row>
    <row r="233" spans="1:11" x14ac:dyDescent="0.3">
      <c r="A233" s="6">
        <v>44805</v>
      </c>
      <c r="B233" s="6" t="str">
        <f>_xlfn.XLOOKUP($A:$A,Dim_Date!$A:$A,Dim_Date!C:C,,0,1)</f>
        <v>After 5G</v>
      </c>
      <c r="C233" s="4">
        <v>411001</v>
      </c>
      <c r="D233" s="4" t="str">
        <f>_xlfn.XLOOKUP(Tablo6[[#This Row],[city_code]],Tablo1[city_code],Tablo1[city_name])</f>
        <v>Pune</v>
      </c>
      <c r="E233" t="s">
        <v>35</v>
      </c>
      <c r="F233" t="str">
        <f>_xlfn.XLOOKUP(Tablo6[[#This Row],[plans]],dim_plan!$A$3:$A$15,dim_plan!$B$3:$B$15,,0,1)</f>
        <v>Super Saviour Pack (1.5 GB / Day Combo For 56 days)</v>
      </c>
      <c r="G233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3" s="3">
        <v>4.16</v>
      </c>
      <c r="I233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3" t="s">
        <v>116</v>
      </c>
      <c r="K233"/>
    </row>
    <row r="234" spans="1:11" x14ac:dyDescent="0.3">
      <c r="A234" s="6">
        <v>44805</v>
      </c>
      <c r="B234" s="6" t="str">
        <f>_xlfn.XLOOKUP($A:$A,Dim_Date!$A:$A,Dim_Date!C:C,,0,1)</f>
        <v>After 5G</v>
      </c>
      <c r="C234" s="4">
        <v>380001</v>
      </c>
      <c r="D234" s="4" t="str">
        <f>_xlfn.XLOOKUP(Tablo6[[#This Row],[city_code]],Tablo1[city_code],Tablo1[city_name])</f>
        <v>Ahmedabad</v>
      </c>
      <c r="E234" t="s">
        <v>35</v>
      </c>
      <c r="F234" t="str">
        <f>_xlfn.XLOOKUP(Tablo6[[#This Row],[plans]],dim_plan!$A$3:$A$15,dim_plan!$B$3:$B$15,,0,1)</f>
        <v>Super Saviour Pack (1.5 GB / Day Combo For 56 days)</v>
      </c>
      <c r="G234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4" s="3">
        <v>2.08</v>
      </c>
      <c r="I234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4" t="s">
        <v>116</v>
      </c>
      <c r="K234"/>
    </row>
    <row r="235" spans="1:11" x14ac:dyDescent="0.3">
      <c r="A235" s="6">
        <v>44805</v>
      </c>
      <c r="B235" s="6" t="str">
        <f>_xlfn.XLOOKUP($A:$A,Dim_Date!$A:$A,Dim_Date!C:C,,0,1)</f>
        <v>After 5G</v>
      </c>
      <c r="C235" s="4">
        <v>302001</v>
      </c>
      <c r="D235" s="4" t="str">
        <f>_xlfn.XLOOKUP(Tablo6[[#This Row],[city_code]],Tablo1[city_code],Tablo1[city_name])</f>
        <v>Jaipur</v>
      </c>
      <c r="E235" t="s">
        <v>35</v>
      </c>
      <c r="F235" t="str">
        <f>_xlfn.XLOOKUP(Tablo6[[#This Row],[plans]],dim_plan!$A$3:$A$15,dim_plan!$B$3:$B$15,,0,1)</f>
        <v>Super Saviour Pack (1.5 GB / Day Combo For 56 days)</v>
      </c>
      <c r="G235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5" s="3">
        <v>1.48</v>
      </c>
      <c r="I235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5" t="s">
        <v>116</v>
      </c>
      <c r="K235"/>
    </row>
    <row r="236" spans="1:11" x14ac:dyDescent="0.3">
      <c r="A236" s="6">
        <v>44805</v>
      </c>
      <c r="B236" s="6" t="str">
        <f>_xlfn.XLOOKUP($A:$A,Dim_Date!$A:$A,Dim_Date!C:C,,0,1)</f>
        <v>After 5G</v>
      </c>
      <c r="C236" s="4">
        <v>226001</v>
      </c>
      <c r="D236" s="4" t="str">
        <f>_xlfn.XLOOKUP(Tablo6[[#This Row],[city_code]],Tablo1[city_code],Tablo1[city_name])</f>
        <v>Lucknow</v>
      </c>
      <c r="E236" t="s">
        <v>35</v>
      </c>
      <c r="F236" t="str">
        <f>_xlfn.XLOOKUP(Tablo6[[#This Row],[plans]],dim_plan!$A$3:$A$15,dim_plan!$B$3:$B$15,,0,1)</f>
        <v>Super Saviour Pack (1.5 GB / Day Combo For 56 days)</v>
      </c>
      <c r="G236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6" s="3">
        <v>1.31</v>
      </c>
      <c r="I236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6" t="s">
        <v>116</v>
      </c>
      <c r="K236"/>
    </row>
    <row r="237" spans="1:11" x14ac:dyDescent="0.3">
      <c r="A237" s="6">
        <v>44805</v>
      </c>
      <c r="B237" s="6" t="str">
        <f>_xlfn.XLOOKUP($A:$A,Dim_Date!$A:$A,Dim_Date!C:C,,0,1)</f>
        <v>After 5G</v>
      </c>
      <c r="C237" s="4">
        <v>800008</v>
      </c>
      <c r="D237" s="4" t="str">
        <f>_xlfn.XLOOKUP(Tablo6[[#This Row],[city_code]],Tablo1[city_code],Tablo1[city_name])</f>
        <v>Patna</v>
      </c>
      <c r="E237" t="s">
        <v>35</v>
      </c>
      <c r="F237" t="str">
        <f>_xlfn.XLOOKUP(Tablo6[[#This Row],[plans]],dim_plan!$A$3:$A$15,dim_plan!$B$3:$B$15,,0,1)</f>
        <v>Super Saviour Pack (1.5 GB / Day Combo For 56 days)</v>
      </c>
      <c r="G237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7" s="3">
        <v>1.07</v>
      </c>
      <c r="I237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7" t="s">
        <v>116</v>
      </c>
      <c r="K237"/>
    </row>
    <row r="238" spans="1:11" x14ac:dyDescent="0.3">
      <c r="A238" s="6">
        <v>44805</v>
      </c>
      <c r="B238" s="6" t="str">
        <f>_xlfn.XLOOKUP($A:$A,Dim_Date!$A:$A,Dim_Date!C:C,,0,1)</f>
        <v>After 5G</v>
      </c>
      <c r="C238" s="4">
        <v>641001</v>
      </c>
      <c r="D238" s="4" t="str">
        <f>_xlfn.XLOOKUP(Tablo6[[#This Row],[city_code]],Tablo1[city_code],Tablo1[city_name])</f>
        <v>Coimbatore</v>
      </c>
      <c r="E238" t="s">
        <v>35</v>
      </c>
      <c r="F238" t="str">
        <f>_xlfn.XLOOKUP(Tablo6[[#This Row],[plans]],dim_plan!$A$3:$A$15,dim_plan!$B$3:$B$15,,0,1)</f>
        <v>Super Saviour Pack (1.5 GB / Day Combo For 56 days)</v>
      </c>
      <c r="G238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8" s="3">
        <v>0.78</v>
      </c>
      <c r="I238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8" t="s">
        <v>116</v>
      </c>
      <c r="K238"/>
    </row>
    <row r="239" spans="1:11" x14ac:dyDescent="0.3">
      <c r="A239" s="6">
        <v>44805</v>
      </c>
      <c r="B239" s="6" t="str">
        <f>_xlfn.XLOOKUP($A:$A,Dim_Date!$A:$A,Dim_Date!C:C,,0,1)</f>
        <v>After 5G</v>
      </c>
      <c r="C239" s="4">
        <v>160017</v>
      </c>
      <c r="D239" s="4" t="str">
        <f>_xlfn.XLOOKUP(Tablo6[[#This Row],[city_code]],Tablo1[city_code],Tablo1[city_name])</f>
        <v>Chandigarh</v>
      </c>
      <c r="E239" t="s">
        <v>35</v>
      </c>
      <c r="F239" t="str">
        <f>_xlfn.XLOOKUP(Tablo6[[#This Row],[plans]],dim_plan!$A$3:$A$15,dim_plan!$B$3:$B$15,,0,1)</f>
        <v>Super Saviour Pack (1.5 GB / Day Combo For 56 days)</v>
      </c>
      <c r="G239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39" s="3">
        <v>0.89</v>
      </c>
      <c r="I239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39" t="s">
        <v>116</v>
      </c>
      <c r="K239"/>
    </row>
    <row r="240" spans="1:11" x14ac:dyDescent="0.3">
      <c r="A240" s="6">
        <v>44805</v>
      </c>
      <c r="B240" s="6" t="str">
        <f>_xlfn.XLOOKUP($A:$A,Dim_Date!$A:$A,Dim_Date!C:C,,0,1)</f>
        <v>After 5G</v>
      </c>
      <c r="C240" s="4">
        <v>122001</v>
      </c>
      <c r="D240" s="4" t="str">
        <f>_xlfn.XLOOKUP(Tablo6[[#This Row],[city_code]],Tablo1[city_code],Tablo1[city_name])</f>
        <v>Gurgaon</v>
      </c>
      <c r="E240" t="s">
        <v>35</v>
      </c>
      <c r="F240" t="str">
        <f>_xlfn.XLOOKUP(Tablo6[[#This Row],[plans]],dim_plan!$A$3:$A$15,dim_plan!$B$3:$B$15,,0,1)</f>
        <v>Super Saviour Pack (1.5 GB / Day Combo For 56 days)</v>
      </c>
      <c r="G240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40" s="3">
        <v>0.54</v>
      </c>
      <c r="I240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40" t="s">
        <v>116</v>
      </c>
      <c r="K240"/>
    </row>
    <row r="241" spans="1:11" x14ac:dyDescent="0.3">
      <c r="A241" s="6">
        <v>44805</v>
      </c>
      <c r="B241" s="6" t="str">
        <f>_xlfn.XLOOKUP($A:$A,Dim_Date!$A:$A,Dim_Date!C:C,,0,1)</f>
        <v>After 5G</v>
      </c>
      <c r="C241" s="4">
        <v>492001</v>
      </c>
      <c r="D241" s="4" t="str">
        <f>_xlfn.XLOOKUP(Tablo6[[#This Row],[city_code]],Tablo1[city_code],Tablo1[city_name])</f>
        <v>Raipur</v>
      </c>
      <c r="E241" t="s">
        <v>35</v>
      </c>
      <c r="F241" t="str">
        <f>_xlfn.XLOOKUP(Tablo6[[#This Row],[plans]],dim_plan!$A$3:$A$15,dim_plan!$B$3:$B$15,,0,1)</f>
        <v>Super Saviour Pack (1.5 GB / Day Combo For 56 days)</v>
      </c>
      <c r="G241" t="str">
        <f>MID(Tablo6[[#This Row],[Plans wto abbr]], FIND(, Tablo6[[#This Row],[Plans wto abbr]]) + 1, FIND(")", Tablo6[[#This Row],[Plans wto abbr]]) - FIND(, Tablo6[[#This Row],[Plans wto abbr]]) - 1)</f>
        <v>uper Saviour Pack (1.5 GB / Day Combo For 56 days</v>
      </c>
      <c r="H241" s="3">
        <v>0.41</v>
      </c>
      <c r="I241" s="3" t="str">
        <f>IFERROR(MID(Tablo6[[#This Row],[Plans wto abbr]],(FIND("GB",Tablo6[[#This Row],[Plans wto abbr]],1)-3),5),IFERROR(MID(Tablo6[[#This Row],[Plans wto abbr]],(FIND("MB",Tablo6[[#This Row],[Plans wto abbr]],1)-4),6),""))</f>
        <v>.5 GB</v>
      </c>
      <c r="J241" t="s">
        <v>116</v>
      </c>
      <c r="K241"/>
    </row>
    <row r="242" spans="1:11" x14ac:dyDescent="0.3">
      <c r="A242" s="6">
        <v>44562</v>
      </c>
      <c r="B242" s="6" t="str">
        <f>_xlfn.XLOOKUP($A:$A,Dim_Date!$A:$A,Dim_Date!C:C,,0,1)</f>
        <v>Before 5G</v>
      </c>
      <c r="C242" s="4">
        <v>400001</v>
      </c>
      <c r="D242" s="4" t="str">
        <f>_xlfn.XLOOKUP(Tablo6[[#This Row],[city_code]],Tablo1[city_code],Tablo1[city_name])</f>
        <v>Mumbai</v>
      </c>
      <c r="E242" t="s">
        <v>37</v>
      </c>
      <c r="F242" t="str">
        <f>_xlfn.XLOOKUP(Tablo6[[#This Row],[plans]],dim_plan!$A$3:$A$15,dim_plan!$B$3:$B$15,,0,1)</f>
        <v>Elite saver Pack (1 GB/ Day) Valid: 28 Days</v>
      </c>
      <c r="G24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2" s="3">
        <v>4.17</v>
      </c>
      <c r="I24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2" t="s">
        <v>108</v>
      </c>
      <c r="K242"/>
    </row>
    <row r="243" spans="1:11" x14ac:dyDescent="0.3">
      <c r="A243" s="6">
        <v>44562</v>
      </c>
      <c r="B243" s="6" t="str">
        <f>_xlfn.XLOOKUP($A:$A,Dim_Date!$A:$A,Dim_Date!C:C,,0,1)</f>
        <v>Before 5G</v>
      </c>
      <c r="C243" s="4">
        <v>110001</v>
      </c>
      <c r="D243" s="4" t="str">
        <f>_xlfn.XLOOKUP(Tablo6[[#This Row],[city_code]],Tablo1[city_code],Tablo1[city_name])</f>
        <v>Delhi</v>
      </c>
      <c r="E243" t="s">
        <v>37</v>
      </c>
      <c r="F243" t="str">
        <f>_xlfn.XLOOKUP(Tablo6[[#This Row],[plans]],dim_plan!$A$3:$A$15,dim_plan!$B$3:$B$15,,0,1)</f>
        <v>Elite saver Pack (1 GB/ Day) Valid: 28 Days</v>
      </c>
      <c r="G24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3" s="3">
        <v>4.01</v>
      </c>
      <c r="I24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3" t="s">
        <v>108</v>
      </c>
      <c r="K243"/>
    </row>
    <row r="244" spans="1:11" x14ac:dyDescent="0.3">
      <c r="A244" s="6">
        <v>44562</v>
      </c>
      <c r="B244" s="6" t="str">
        <f>_xlfn.XLOOKUP($A:$A,Dim_Date!$A:$A,Dim_Date!C:C,,0,1)</f>
        <v>Before 5G</v>
      </c>
      <c r="C244" s="4">
        <v>700001</v>
      </c>
      <c r="D244" s="4" t="str">
        <f>_xlfn.XLOOKUP(Tablo6[[#This Row],[city_code]],Tablo1[city_code],Tablo1[city_name])</f>
        <v>Kolkata</v>
      </c>
      <c r="E244" t="s">
        <v>37</v>
      </c>
      <c r="F244" t="str">
        <f>_xlfn.XLOOKUP(Tablo6[[#This Row],[plans]],dim_plan!$A$3:$A$15,dim_plan!$B$3:$B$15,,0,1)</f>
        <v>Elite saver Pack (1 GB/ Day) Valid: 28 Days</v>
      </c>
      <c r="G24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4" s="3">
        <v>3.88</v>
      </c>
      <c r="I24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4" t="s">
        <v>108</v>
      </c>
      <c r="K244"/>
    </row>
    <row r="245" spans="1:11" x14ac:dyDescent="0.3">
      <c r="A245" s="6">
        <v>44562</v>
      </c>
      <c r="B245" s="6" t="str">
        <f>_xlfn.XLOOKUP($A:$A,Dim_Date!$A:$A,Dim_Date!C:C,,0,1)</f>
        <v>Before 5G</v>
      </c>
      <c r="C245" s="4">
        <v>560001</v>
      </c>
      <c r="D245" s="4" t="str">
        <f>_xlfn.XLOOKUP(Tablo6[[#This Row],[city_code]],Tablo1[city_code],Tablo1[city_name])</f>
        <v>Bangalore</v>
      </c>
      <c r="E245" t="s">
        <v>37</v>
      </c>
      <c r="F245" t="str">
        <f>_xlfn.XLOOKUP(Tablo6[[#This Row],[plans]],dim_plan!$A$3:$A$15,dim_plan!$B$3:$B$15,,0,1)</f>
        <v>Elite saver Pack (1 GB/ Day) Valid: 28 Days</v>
      </c>
      <c r="G24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5" s="3">
        <v>3.01</v>
      </c>
      <c r="I24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5" t="s">
        <v>108</v>
      </c>
      <c r="K245"/>
    </row>
    <row r="246" spans="1:11" x14ac:dyDescent="0.3">
      <c r="A246" s="6">
        <v>44562</v>
      </c>
      <c r="B246" s="6" t="str">
        <f>_xlfn.XLOOKUP($A:$A,Dim_Date!$A:$A,Dim_Date!C:C,,0,1)</f>
        <v>Before 5G</v>
      </c>
      <c r="C246" s="4">
        <v>600001</v>
      </c>
      <c r="D246" s="4" t="str">
        <f>_xlfn.XLOOKUP(Tablo6[[#This Row],[city_code]],Tablo1[city_code],Tablo1[city_name])</f>
        <v>Chennai</v>
      </c>
      <c r="E246" t="s">
        <v>37</v>
      </c>
      <c r="F246" t="str">
        <f>_xlfn.XLOOKUP(Tablo6[[#This Row],[plans]],dim_plan!$A$3:$A$15,dim_plan!$B$3:$B$15,,0,1)</f>
        <v>Elite saver Pack (1 GB/ Day) Valid: 28 Days</v>
      </c>
      <c r="G24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6" s="3">
        <v>2.5299999999999998</v>
      </c>
      <c r="I24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6" t="s">
        <v>108</v>
      </c>
      <c r="K246"/>
    </row>
    <row r="247" spans="1:11" x14ac:dyDescent="0.3">
      <c r="A247" s="6">
        <v>44562</v>
      </c>
      <c r="B247" s="6" t="str">
        <f>_xlfn.XLOOKUP($A:$A,Dim_Date!$A:$A,Dim_Date!C:C,,0,1)</f>
        <v>Before 5G</v>
      </c>
      <c r="C247" s="4">
        <v>500001</v>
      </c>
      <c r="D247" s="4" t="str">
        <f>_xlfn.XLOOKUP(Tablo6[[#This Row],[city_code]],Tablo1[city_code],Tablo1[city_name])</f>
        <v>Hyderabad</v>
      </c>
      <c r="E247" t="s">
        <v>37</v>
      </c>
      <c r="F247" t="str">
        <f>_xlfn.XLOOKUP(Tablo6[[#This Row],[plans]],dim_plan!$A$3:$A$15,dim_plan!$B$3:$B$15,,0,1)</f>
        <v>Elite saver Pack (1 GB/ Day) Valid: 28 Days</v>
      </c>
      <c r="G24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7" s="3">
        <v>2.09</v>
      </c>
      <c r="I24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7" t="s">
        <v>108</v>
      </c>
      <c r="K247"/>
    </row>
    <row r="248" spans="1:11" x14ac:dyDescent="0.3">
      <c r="A248" s="6">
        <v>44562</v>
      </c>
      <c r="B248" s="6" t="str">
        <f>_xlfn.XLOOKUP($A:$A,Dim_Date!$A:$A,Dim_Date!C:C,,0,1)</f>
        <v>Before 5G</v>
      </c>
      <c r="C248" s="4">
        <v>411001</v>
      </c>
      <c r="D248" s="4" t="str">
        <f>_xlfn.XLOOKUP(Tablo6[[#This Row],[city_code]],Tablo1[city_code],Tablo1[city_name])</f>
        <v>Pune</v>
      </c>
      <c r="E248" t="s">
        <v>37</v>
      </c>
      <c r="F248" t="str">
        <f>_xlfn.XLOOKUP(Tablo6[[#This Row],[plans]],dim_plan!$A$3:$A$15,dim_plan!$B$3:$B$15,,0,1)</f>
        <v>Elite saver Pack (1 GB/ Day) Valid: 28 Days</v>
      </c>
      <c r="G24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8" s="3">
        <v>2.0499999999999998</v>
      </c>
      <c r="I24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8" t="s">
        <v>108</v>
      </c>
      <c r="K248"/>
    </row>
    <row r="249" spans="1:11" x14ac:dyDescent="0.3">
      <c r="A249" s="6">
        <v>44562</v>
      </c>
      <c r="B249" s="6" t="str">
        <f>_xlfn.XLOOKUP($A:$A,Dim_Date!$A:$A,Dim_Date!C:C,,0,1)</f>
        <v>Before 5G</v>
      </c>
      <c r="C249" s="4">
        <v>380001</v>
      </c>
      <c r="D249" s="4" t="str">
        <f>_xlfn.XLOOKUP(Tablo6[[#This Row],[city_code]],Tablo1[city_code],Tablo1[city_name])</f>
        <v>Ahmedabad</v>
      </c>
      <c r="E249" t="s">
        <v>37</v>
      </c>
      <c r="F249" t="str">
        <f>_xlfn.XLOOKUP(Tablo6[[#This Row],[plans]],dim_plan!$A$3:$A$15,dim_plan!$B$3:$B$15,,0,1)</f>
        <v>Elite saver Pack (1 GB/ Day) Valid: 28 Days</v>
      </c>
      <c r="G24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49" s="3">
        <v>1.79</v>
      </c>
      <c r="I24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49" t="s">
        <v>108</v>
      </c>
      <c r="K249"/>
    </row>
    <row r="250" spans="1:11" x14ac:dyDescent="0.3">
      <c r="A250" s="6">
        <v>44562</v>
      </c>
      <c r="B250" s="6" t="str">
        <f>_xlfn.XLOOKUP($A:$A,Dim_Date!$A:$A,Dim_Date!C:C,,0,1)</f>
        <v>Before 5G</v>
      </c>
      <c r="C250" s="4">
        <v>302001</v>
      </c>
      <c r="D250" s="4" t="str">
        <f>_xlfn.XLOOKUP(Tablo6[[#This Row],[city_code]],Tablo1[city_code],Tablo1[city_name])</f>
        <v>Jaipur</v>
      </c>
      <c r="E250" t="s">
        <v>37</v>
      </c>
      <c r="F250" t="str">
        <f>_xlfn.XLOOKUP(Tablo6[[#This Row],[plans]],dim_plan!$A$3:$A$15,dim_plan!$B$3:$B$15,,0,1)</f>
        <v>Elite saver Pack (1 GB/ Day) Valid: 28 Days</v>
      </c>
      <c r="G25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0" s="3">
        <v>1.64</v>
      </c>
      <c r="I25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0" t="s">
        <v>108</v>
      </c>
      <c r="K250"/>
    </row>
    <row r="251" spans="1:11" x14ac:dyDescent="0.3">
      <c r="A251" s="6">
        <v>44562</v>
      </c>
      <c r="B251" s="6" t="str">
        <f>_xlfn.XLOOKUP($A:$A,Dim_Date!$A:$A,Dim_Date!C:C,,0,1)</f>
        <v>Before 5G</v>
      </c>
      <c r="C251" s="4">
        <v>226001</v>
      </c>
      <c r="D251" s="4" t="str">
        <f>_xlfn.XLOOKUP(Tablo6[[#This Row],[city_code]],Tablo1[city_code],Tablo1[city_name])</f>
        <v>Lucknow</v>
      </c>
      <c r="E251" t="s">
        <v>37</v>
      </c>
      <c r="F251" t="str">
        <f>_xlfn.XLOOKUP(Tablo6[[#This Row],[plans]],dim_plan!$A$3:$A$15,dim_plan!$B$3:$B$15,,0,1)</f>
        <v>Elite saver Pack (1 GB/ Day) Valid: 28 Days</v>
      </c>
      <c r="G25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1" s="3">
        <v>1.18</v>
      </c>
      <c r="I25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1" t="s">
        <v>108</v>
      </c>
      <c r="K251"/>
    </row>
    <row r="252" spans="1:11" x14ac:dyDescent="0.3">
      <c r="A252" s="6">
        <v>44562</v>
      </c>
      <c r="B252" s="6" t="str">
        <f>_xlfn.XLOOKUP($A:$A,Dim_Date!$A:$A,Dim_Date!C:C,,0,1)</f>
        <v>Before 5G</v>
      </c>
      <c r="C252" s="4">
        <v>800008</v>
      </c>
      <c r="D252" s="4" t="str">
        <f>_xlfn.XLOOKUP(Tablo6[[#This Row],[city_code]],Tablo1[city_code],Tablo1[city_name])</f>
        <v>Patna</v>
      </c>
      <c r="E252" t="s">
        <v>37</v>
      </c>
      <c r="F252" t="str">
        <f>_xlfn.XLOOKUP(Tablo6[[#This Row],[plans]],dim_plan!$A$3:$A$15,dim_plan!$B$3:$B$15,,0,1)</f>
        <v>Elite saver Pack (1 GB/ Day) Valid: 28 Days</v>
      </c>
      <c r="G25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2" s="3">
        <v>1.53</v>
      </c>
      <c r="I25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2" t="s">
        <v>108</v>
      </c>
      <c r="K252"/>
    </row>
    <row r="253" spans="1:11" x14ac:dyDescent="0.3">
      <c r="A253" s="6">
        <v>44562</v>
      </c>
      <c r="B253" s="6" t="str">
        <f>_xlfn.XLOOKUP($A:$A,Dim_Date!$A:$A,Dim_Date!C:C,,0,1)</f>
        <v>Before 5G</v>
      </c>
      <c r="C253" s="4">
        <v>641001</v>
      </c>
      <c r="D253" s="4" t="str">
        <f>_xlfn.XLOOKUP(Tablo6[[#This Row],[city_code]],Tablo1[city_code],Tablo1[city_name])</f>
        <v>Coimbatore</v>
      </c>
      <c r="E253" t="s">
        <v>37</v>
      </c>
      <c r="F253" t="str">
        <f>_xlfn.XLOOKUP(Tablo6[[#This Row],[plans]],dim_plan!$A$3:$A$15,dim_plan!$B$3:$B$15,,0,1)</f>
        <v>Elite saver Pack (1 GB/ Day) Valid: 28 Days</v>
      </c>
      <c r="G25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3" s="3">
        <v>0.49</v>
      </c>
      <c r="I25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3" t="s">
        <v>108</v>
      </c>
      <c r="K253"/>
    </row>
    <row r="254" spans="1:11" x14ac:dyDescent="0.3">
      <c r="A254" s="6">
        <v>44562</v>
      </c>
      <c r="B254" s="6" t="str">
        <f>_xlfn.XLOOKUP($A:$A,Dim_Date!$A:$A,Dim_Date!C:C,,0,1)</f>
        <v>Before 5G</v>
      </c>
      <c r="C254" s="4">
        <v>160017</v>
      </c>
      <c r="D254" s="4" t="str">
        <f>_xlfn.XLOOKUP(Tablo6[[#This Row],[city_code]],Tablo1[city_code],Tablo1[city_name])</f>
        <v>Chandigarh</v>
      </c>
      <c r="E254" t="s">
        <v>37</v>
      </c>
      <c r="F254" t="str">
        <f>_xlfn.XLOOKUP(Tablo6[[#This Row],[plans]],dim_plan!$A$3:$A$15,dim_plan!$B$3:$B$15,,0,1)</f>
        <v>Elite saver Pack (1 GB/ Day) Valid: 28 Days</v>
      </c>
      <c r="G25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4" s="3">
        <v>0.53</v>
      </c>
      <c r="I25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4" t="s">
        <v>108</v>
      </c>
      <c r="K254"/>
    </row>
    <row r="255" spans="1:11" x14ac:dyDescent="0.3">
      <c r="A255" s="6">
        <v>44562</v>
      </c>
      <c r="B255" s="6" t="str">
        <f>_xlfn.XLOOKUP($A:$A,Dim_Date!$A:$A,Dim_Date!C:C,,0,1)</f>
        <v>Before 5G</v>
      </c>
      <c r="C255" s="4">
        <v>122001</v>
      </c>
      <c r="D255" s="4" t="str">
        <f>_xlfn.XLOOKUP(Tablo6[[#This Row],[city_code]],Tablo1[city_code],Tablo1[city_name])</f>
        <v>Gurgaon</v>
      </c>
      <c r="E255" t="s">
        <v>37</v>
      </c>
      <c r="F255" t="str">
        <f>_xlfn.XLOOKUP(Tablo6[[#This Row],[plans]],dim_plan!$A$3:$A$15,dim_plan!$B$3:$B$15,,0,1)</f>
        <v>Elite saver Pack (1 GB/ Day) Valid: 28 Days</v>
      </c>
      <c r="G25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5" s="3">
        <v>0.45</v>
      </c>
      <c r="I25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5" t="s">
        <v>108</v>
      </c>
      <c r="K255"/>
    </row>
    <row r="256" spans="1:11" x14ac:dyDescent="0.3">
      <c r="A256" s="6">
        <v>44562</v>
      </c>
      <c r="B256" s="6" t="str">
        <f>_xlfn.XLOOKUP($A:$A,Dim_Date!$A:$A,Dim_Date!C:C,,0,1)</f>
        <v>Before 5G</v>
      </c>
      <c r="C256" s="4">
        <v>492001</v>
      </c>
      <c r="D256" s="4" t="str">
        <f>_xlfn.XLOOKUP(Tablo6[[#This Row],[city_code]],Tablo1[city_code],Tablo1[city_name])</f>
        <v>Raipur</v>
      </c>
      <c r="E256" t="s">
        <v>37</v>
      </c>
      <c r="F256" t="str">
        <f>_xlfn.XLOOKUP(Tablo6[[#This Row],[plans]],dim_plan!$A$3:$A$15,dim_plan!$B$3:$B$15,,0,1)</f>
        <v>Elite saver Pack (1 GB/ Day) Valid: 28 Days</v>
      </c>
      <c r="G25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6" s="3">
        <v>0.28999999999999998</v>
      </c>
      <c r="I25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6" t="s">
        <v>108</v>
      </c>
      <c r="K256"/>
    </row>
    <row r="257" spans="1:11" x14ac:dyDescent="0.3">
      <c r="A257" s="6">
        <v>44593</v>
      </c>
      <c r="B257" s="6" t="str">
        <f>_xlfn.XLOOKUP($A:$A,Dim_Date!$A:$A,Dim_Date!C:C,,0,1)</f>
        <v>Before 5G</v>
      </c>
      <c r="C257" s="4">
        <v>400001</v>
      </c>
      <c r="D257" s="4" t="str">
        <f>_xlfn.XLOOKUP(Tablo6[[#This Row],[city_code]],Tablo1[city_code],Tablo1[city_name])</f>
        <v>Mumbai</v>
      </c>
      <c r="E257" t="s">
        <v>37</v>
      </c>
      <c r="F257" t="str">
        <f>_xlfn.XLOOKUP(Tablo6[[#This Row],[plans]],dim_plan!$A$3:$A$15,dim_plan!$B$3:$B$15,,0,1)</f>
        <v>Elite saver Pack (1 GB/ Day) Valid: 28 Days</v>
      </c>
      <c r="G25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7" s="3">
        <v>4.63</v>
      </c>
      <c r="I25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7" t="s">
        <v>108</v>
      </c>
      <c r="K257"/>
    </row>
    <row r="258" spans="1:11" x14ac:dyDescent="0.3">
      <c r="A258" s="6">
        <v>44593</v>
      </c>
      <c r="B258" s="6" t="str">
        <f>_xlfn.XLOOKUP($A:$A,Dim_Date!$A:$A,Dim_Date!C:C,,0,1)</f>
        <v>Before 5G</v>
      </c>
      <c r="C258" s="4">
        <v>110001</v>
      </c>
      <c r="D258" s="4" t="str">
        <f>_xlfn.XLOOKUP(Tablo6[[#This Row],[city_code]],Tablo1[city_code],Tablo1[city_name])</f>
        <v>Delhi</v>
      </c>
      <c r="E258" t="s">
        <v>37</v>
      </c>
      <c r="F258" t="str">
        <f>_xlfn.XLOOKUP(Tablo6[[#This Row],[plans]],dim_plan!$A$3:$A$15,dim_plan!$B$3:$B$15,,0,1)</f>
        <v>Elite saver Pack (1 GB/ Day) Valid: 28 Days</v>
      </c>
      <c r="G25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8" s="3">
        <v>3.62</v>
      </c>
      <c r="I25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8" t="s">
        <v>108</v>
      </c>
      <c r="K258"/>
    </row>
    <row r="259" spans="1:11" x14ac:dyDescent="0.3">
      <c r="A259" s="6">
        <v>44593</v>
      </c>
      <c r="B259" s="6" t="str">
        <f>_xlfn.XLOOKUP($A:$A,Dim_Date!$A:$A,Dim_Date!C:C,,0,1)</f>
        <v>Before 5G</v>
      </c>
      <c r="C259" s="4">
        <v>700001</v>
      </c>
      <c r="D259" s="4" t="str">
        <f>_xlfn.XLOOKUP(Tablo6[[#This Row],[city_code]],Tablo1[city_code],Tablo1[city_name])</f>
        <v>Kolkata</v>
      </c>
      <c r="E259" t="s">
        <v>37</v>
      </c>
      <c r="F259" t="str">
        <f>_xlfn.XLOOKUP(Tablo6[[#This Row],[plans]],dim_plan!$A$3:$A$15,dim_plan!$B$3:$B$15,,0,1)</f>
        <v>Elite saver Pack (1 GB/ Day) Valid: 28 Days</v>
      </c>
      <c r="G25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59" s="3">
        <v>3.37</v>
      </c>
      <c r="I25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59" t="s">
        <v>108</v>
      </c>
      <c r="K259"/>
    </row>
    <row r="260" spans="1:11" x14ac:dyDescent="0.3">
      <c r="A260" s="6">
        <v>44593</v>
      </c>
      <c r="B260" s="6" t="str">
        <f>_xlfn.XLOOKUP($A:$A,Dim_Date!$A:$A,Dim_Date!C:C,,0,1)</f>
        <v>Before 5G</v>
      </c>
      <c r="C260" s="4">
        <v>560001</v>
      </c>
      <c r="D260" s="4" t="str">
        <f>_xlfn.XLOOKUP(Tablo6[[#This Row],[city_code]],Tablo1[city_code],Tablo1[city_name])</f>
        <v>Bangalore</v>
      </c>
      <c r="E260" t="s">
        <v>37</v>
      </c>
      <c r="F260" t="str">
        <f>_xlfn.XLOOKUP(Tablo6[[#This Row],[plans]],dim_plan!$A$3:$A$15,dim_plan!$B$3:$B$15,,0,1)</f>
        <v>Elite saver Pack (1 GB/ Day) Valid: 28 Days</v>
      </c>
      <c r="G26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0" s="3">
        <v>3.88</v>
      </c>
      <c r="I26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0" t="s">
        <v>108</v>
      </c>
      <c r="K260"/>
    </row>
    <row r="261" spans="1:11" x14ac:dyDescent="0.3">
      <c r="A261" s="6">
        <v>44593</v>
      </c>
      <c r="B261" s="6" t="str">
        <f>_xlfn.XLOOKUP($A:$A,Dim_Date!$A:$A,Dim_Date!C:C,,0,1)</f>
        <v>Before 5G</v>
      </c>
      <c r="C261" s="4">
        <v>600001</v>
      </c>
      <c r="D261" s="4" t="str">
        <f>_xlfn.XLOOKUP(Tablo6[[#This Row],[city_code]],Tablo1[city_code],Tablo1[city_name])</f>
        <v>Chennai</v>
      </c>
      <c r="E261" t="s">
        <v>37</v>
      </c>
      <c r="F261" t="str">
        <f>_xlfn.XLOOKUP(Tablo6[[#This Row],[plans]],dim_plan!$A$3:$A$15,dim_plan!$B$3:$B$15,,0,1)</f>
        <v>Elite saver Pack (1 GB/ Day) Valid: 28 Days</v>
      </c>
      <c r="G26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1" s="3">
        <v>5.0999999999999996</v>
      </c>
      <c r="I26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1" t="s">
        <v>108</v>
      </c>
      <c r="K261"/>
    </row>
    <row r="262" spans="1:11" x14ac:dyDescent="0.3">
      <c r="A262" s="6">
        <v>44593</v>
      </c>
      <c r="B262" s="6" t="str">
        <f>_xlfn.XLOOKUP($A:$A,Dim_Date!$A:$A,Dim_Date!C:C,,0,1)</f>
        <v>Before 5G</v>
      </c>
      <c r="C262" s="4">
        <v>500001</v>
      </c>
      <c r="D262" s="4" t="str">
        <f>_xlfn.XLOOKUP(Tablo6[[#This Row],[city_code]],Tablo1[city_code],Tablo1[city_name])</f>
        <v>Hyderabad</v>
      </c>
      <c r="E262" t="s">
        <v>37</v>
      </c>
      <c r="F262" t="str">
        <f>_xlfn.XLOOKUP(Tablo6[[#This Row],[plans]],dim_plan!$A$3:$A$15,dim_plan!$B$3:$B$15,,0,1)</f>
        <v>Elite saver Pack (1 GB/ Day) Valid: 28 Days</v>
      </c>
      <c r="G26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2" s="3">
        <v>3.01</v>
      </c>
      <c r="I26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2" t="s">
        <v>108</v>
      </c>
      <c r="K262"/>
    </row>
    <row r="263" spans="1:11" x14ac:dyDescent="0.3">
      <c r="A263" s="6">
        <v>44593</v>
      </c>
      <c r="B263" s="6" t="str">
        <f>_xlfn.XLOOKUP($A:$A,Dim_Date!$A:$A,Dim_Date!C:C,,0,1)</f>
        <v>Before 5G</v>
      </c>
      <c r="C263" s="4">
        <v>411001</v>
      </c>
      <c r="D263" s="4" t="str">
        <f>_xlfn.XLOOKUP(Tablo6[[#This Row],[city_code]],Tablo1[city_code],Tablo1[city_name])</f>
        <v>Pune</v>
      </c>
      <c r="E263" t="s">
        <v>37</v>
      </c>
      <c r="F263" t="str">
        <f>_xlfn.XLOOKUP(Tablo6[[#This Row],[plans]],dim_plan!$A$3:$A$15,dim_plan!$B$3:$B$15,,0,1)</f>
        <v>Elite saver Pack (1 GB/ Day) Valid: 28 Days</v>
      </c>
      <c r="G26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3" s="3">
        <v>2.75</v>
      </c>
      <c r="I26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3" t="s">
        <v>108</v>
      </c>
      <c r="K263"/>
    </row>
    <row r="264" spans="1:11" x14ac:dyDescent="0.3">
      <c r="A264" s="6">
        <v>44593</v>
      </c>
      <c r="B264" s="6" t="str">
        <f>_xlfn.XLOOKUP($A:$A,Dim_Date!$A:$A,Dim_Date!C:C,,0,1)</f>
        <v>Before 5G</v>
      </c>
      <c r="C264" s="4">
        <v>380001</v>
      </c>
      <c r="D264" s="4" t="str">
        <f>_xlfn.XLOOKUP(Tablo6[[#This Row],[city_code]],Tablo1[city_code],Tablo1[city_name])</f>
        <v>Ahmedabad</v>
      </c>
      <c r="E264" t="s">
        <v>37</v>
      </c>
      <c r="F264" t="str">
        <f>_xlfn.XLOOKUP(Tablo6[[#This Row],[plans]],dim_plan!$A$3:$A$15,dim_plan!$B$3:$B$15,,0,1)</f>
        <v>Elite saver Pack (1 GB/ Day) Valid: 28 Days</v>
      </c>
      <c r="G26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4" s="3">
        <v>1.62</v>
      </c>
      <c r="I26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4" t="s">
        <v>108</v>
      </c>
      <c r="K264"/>
    </row>
    <row r="265" spans="1:11" x14ac:dyDescent="0.3">
      <c r="A265" s="6">
        <v>44593</v>
      </c>
      <c r="B265" s="6" t="str">
        <f>_xlfn.XLOOKUP($A:$A,Dim_Date!$A:$A,Dim_Date!C:C,,0,1)</f>
        <v>Before 5G</v>
      </c>
      <c r="C265" s="4">
        <v>302001</v>
      </c>
      <c r="D265" s="4" t="str">
        <f>_xlfn.XLOOKUP(Tablo6[[#This Row],[city_code]],Tablo1[city_code],Tablo1[city_name])</f>
        <v>Jaipur</v>
      </c>
      <c r="E265" t="s">
        <v>37</v>
      </c>
      <c r="F265" t="str">
        <f>_xlfn.XLOOKUP(Tablo6[[#This Row],[plans]],dim_plan!$A$3:$A$15,dim_plan!$B$3:$B$15,,0,1)</f>
        <v>Elite saver Pack (1 GB/ Day) Valid: 28 Days</v>
      </c>
      <c r="G26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5" s="3">
        <v>0.95</v>
      </c>
      <c r="I26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5" t="s">
        <v>108</v>
      </c>
      <c r="K265"/>
    </row>
    <row r="266" spans="1:11" x14ac:dyDescent="0.3">
      <c r="A266" s="6">
        <v>44593</v>
      </c>
      <c r="B266" s="6" t="str">
        <f>_xlfn.XLOOKUP($A:$A,Dim_Date!$A:$A,Dim_Date!C:C,,0,1)</f>
        <v>Before 5G</v>
      </c>
      <c r="C266" s="4">
        <v>226001</v>
      </c>
      <c r="D266" s="4" t="str">
        <f>_xlfn.XLOOKUP(Tablo6[[#This Row],[city_code]],Tablo1[city_code],Tablo1[city_name])</f>
        <v>Lucknow</v>
      </c>
      <c r="E266" t="s">
        <v>37</v>
      </c>
      <c r="F266" t="str">
        <f>_xlfn.XLOOKUP(Tablo6[[#This Row],[plans]],dim_plan!$A$3:$A$15,dim_plan!$B$3:$B$15,,0,1)</f>
        <v>Elite saver Pack (1 GB/ Day) Valid: 28 Days</v>
      </c>
      <c r="G26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6" s="3">
        <v>2.33</v>
      </c>
      <c r="I26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6" t="s">
        <v>108</v>
      </c>
      <c r="K266"/>
    </row>
    <row r="267" spans="1:11" x14ac:dyDescent="0.3">
      <c r="A267" s="6">
        <v>44593</v>
      </c>
      <c r="B267" s="6" t="str">
        <f>_xlfn.XLOOKUP($A:$A,Dim_Date!$A:$A,Dim_Date!C:C,,0,1)</f>
        <v>Before 5G</v>
      </c>
      <c r="C267" s="4">
        <v>800008</v>
      </c>
      <c r="D267" s="4" t="str">
        <f>_xlfn.XLOOKUP(Tablo6[[#This Row],[city_code]],Tablo1[city_code],Tablo1[city_name])</f>
        <v>Patna</v>
      </c>
      <c r="E267" t="s">
        <v>37</v>
      </c>
      <c r="F267" t="str">
        <f>_xlfn.XLOOKUP(Tablo6[[#This Row],[plans]],dim_plan!$A$3:$A$15,dim_plan!$B$3:$B$15,,0,1)</f>
        <v>Elite saver Pack (1 GB/ Day) Valid: 28 Days</v>
      </c>
      <c r="G26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7" s="3">
        <v>1.02</v>
      </c>
      <c r="I26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7" t="s">
        <v>108</v>
      </c>
      <c r="K267"/>
    </row>
    <row r="268" spans="1:11" x14ac:dyDescent="0.3">
      <c r="A268" s="6">
        <v>44593</v>
      </c>
      <c r="B268" s="6" t="str">
        <f>_xlfn.XLOOKUP($A:$A,Dim_Date!$A:$A,Dim_Date!C:C,,0,1)</f>
        <v>Before 5G</v>
      </c>
      <c r="C268" s="4">
        <v>641001</v>
      </c>
      <c r="D268" s="4" t="str">
        <f>_xlfn.XLOOKUP(Tablo6[[#This Row],[city_code]],Tablo1[city_code],Tablo1[city_name])</f>
        <v>Coimbatore</v>
      </c>
      <c r="E268" t="s">
        <v>37</v>
      </c>
      <c r="F268" t="str">
        <f>_xlfn.XLOOKUP(Tablo6[[#This Row],[plans]],dim_plan!$A$3:$A$15,dim_plan!$B$3:$B$15,,0,1)</f>
        <v>Elite saver Pack (1 GB/ Day) Valid: 28 Days</v>
      </c>
      <c r="G26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8" s="3">
        <v>1.1100000000000001</v>
      </c>
      <c r="I26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8" t="s">
        <v>108</v>
      </c>
      <c r="K268"/>
    </row>
    <row r="269" spans="1:11" x14ac:dyDescent="0.3">
      <c r="A269" s="6">
        <v>44593</v>
      </c>
      <c r="B269" s="6" t="str">
        <f>_xlfn.XLOOKUP($A:$A,Dim_Date!$A:$A,Dim_Date!C:C,,0,1)</f>
        <v>Before 5G</v>
      </c>
      <c r="C269" s="4">
        <v>160017</v>
      </c>
      <c r="D269" s="4" t="str">
        <f>_xlfn.XLOOKUP(Tablo6[[#This Row],[city_code]],Tablo1[city_code],Tablo1[city_name])</f>
        <v>Chandigarh</v>
      </c>
      <c r="E269" t="s">
        <v>37</v>
      </c>
      <c r="F269" t="str">
        <f>_xlfn.XLOOKUP(Tablo6[[#This Row],[plans]],dim_plan!$A$3:$A$15,dim_plan!$B$3:$B$15,,0,1)</f>
        <v>Elite saver Pack (1 GB/ Day) Valid: 28 Days</v>
      </c>
      <c r="G26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69" s="3">
        <v>0.51</v>
      </c>
      <c r="I26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69" t="s">
        <v>108</v>
      </c>
      <c r="K269"/>
    </row>
    <row r="270" spans="1:11" x14ac:dyDescent="0.3">
      <c r="A270" s="6">
        <v>44593</v>
      </c>
      <c r="B270" s="6" t="str">
        <f>_xlfn.XLOOKUP($A:$A,Dim_Date!$A:$A,Dim_Date!C:C,,0,1)</f>
        <v>Before 5G</v>
      </c>
      <c r="C270" s="4">
        <v>122001</v>
      </c>
      <c r="D270" s="4" t="str">
        <f>_xlfn.XLOOKUP(Tablo6[[#This Row],[city_code]],Tablo1[city_code],Tablo1[city_name])</f>
        <v>Gurgaon</v>
      </c>
      <c r="E270" t="s">
        <v>37</v>
      </c>
      <c r="F270" t="str">
        <f>_xlfn.XLOOKUP(Tablo6[[#This Row],[plans]],dim_plan!$A$3:$A$15,dim_plan!$B$3:$B$15,,0,1)</f>
        <v>Elite saver Pack (1 GB/ Day) Valid: 28 Days</v>
      </c>
      <c r="G27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0" s="3">
        <v>0.66</v>
      </c>
      <c r="I27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0" t="s">
        <v>108</v>
      </c>
      <c r="K270"/>
    </row>
    <row r="271" spans="1:11" x14ac:dyDescent="0.3">
      <c r="A271" s="6">
        <v>44593</v>
      </c>
      <c r="B271" s="6" t="str">
        <f>_xlfn.XLOOKUP($A:$A,Dim_Date!$A:$A,Dim_Date!C:C,,0,1)</f>
        <v>Before 5G</v>
      </c>
      <c r="C271" s="4">
        <v>492001</v>
      </c>
      <c r="D271" s="4" t="str">
        <f>_xlfn.XLOOKUP(Tablo6[[#This Row],[city_code]],Tablo1[city_code],Tablo1[city_name])</f>
        <v>Raipur</v>
      </c>
      <c r="E271" t="s">
        <v>37</v>
      </c>
      <c r="F271" t="str">
        <f>_xlfn.XLOOKUP(Tablo6[[#This Row],[plans]],dim_plan!$A$3:$A$15,dim_plan!$B$3:$B$15,,0,1)</f>
        <v>Elite saver Pack (1 GB/ Day) Valid: 28 Days</v>
      </c>
      <c r="G27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1" s="3">
        <v>0.34</v>
      </c>
      <c r="I27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1" t="s">
        <v>108</v>
      </c>
      <c r="K271"/>
    </row>
    <row r="272" spans="1:11" x14ac:dyDescent="0.3">
      <c r="A272" s="6">
        <v>44621</v>
      </c>
      <c r="B272" s="6" t="str">
        <f>_xlfn.XLOOKUP($A:$A,Dim_Date!$A:$A,Dim_Date!C:C,,0,1)</f>
        <v>Before 5G</v>
      </c>
      <c r="C272" s="4">
        <v>400001</v>
      </c>
      <c r="D272" s="4" t="str">
        <f>_xlfn.XLOOKUP(Tablo6[[#This Row],[city_code]],Tablo1[city_code],Tablo1[city_name])</f>
        <v>Mumbai</v>
      </c>
      <c r="E272" t="s">
        <v>37</v>
      </c>
      <c r="F272" t="str">
        <f>_xlfn.XLOOKUP(Tablo6[[#This Row],[plans]],dim_plan!$A$3:$A$15,dim_plan!$B$3:$B$15,,0,1)</f>
        <v>Elite saver Pack (1 GB/ Day) Valid: 28 Days</v>
      </c>
      <c r="G27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2" s="3">
        <v>4.5599999999999996</v>
      </c>
      <c r="I27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2" t="s">
        <v>108</v>
      </c>
      <c r="K272"/>
    </row>
    <row r="273" spans="1:11" x14ac:dyDescent="0.3">
      <c r="A273" s="1">
        <v>44621</v>
      </c>
      <c r="B273" s="1" t="str">
        <f>_xlfn.XLOOKUP($A:$A,Dim_Date!$A:$A,Dim_Date!C:C,,0,1)</f>
        <v>Before 5G</v>
      </c>
      <c r="C273" s="4">
        <v>110001</v>
      </c>
      <c r="D273" s="4" t="str">
        <f>_xlfn.XLOOKUP(Tablo6[[#This Row],[city_code]],Tablo1[city_code],Tablo1[city_name])</f>
        <v>Delhi</v>
      </c>
      <c r="E273" t="s">
        <v>37</v>
      </c>
      <c r="F273" t="str">
        <f>_xlfn.XLOOKUP(Tablo6[[#This Row],[plans]],dim_plan!$A$3:$A$15,dim_plan!$B$3:$B$15,,0,1)</f>
        <v>Elite saver Pack (1 GB/ Day) Valid: 28 Days</v>
      </c>
      <c r="G27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3" s="3">
        <v>3.9</v>
      </c>
      <c r="I27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3" t="s">
        <v>108</v>
      </c>
      <c r="K273"/>
    </row>
    <row r="274" spans="1:11" x14ac:dyDescent="0.3">
      <c r="A274" s="1">
        <v>44621</v>
      </c>
      <c r="B274" s="1" t="str">
        <f>_xlfn.XLOOKUP($A:$A,Dim_Date!$A:$A,Dim_Date!C:C,,0,1)</f>
        <v>Before 5G</v>
      </c>
      <c r="C274" s="4">
        <v>700001</v>
      </c>
      <c r="D274" s="4" t="str">
        <f>_xlfn.XLOOKUP(Tablo6[[#This Row],[city_code]],Tablo1[city_code],Tablo1[city_name])</f>
        <v>Kolkata</v>
      </c>
      <c r="E274" t="s">
        <v>37</v>
      </c>
      <c r="F274" t="str">
        <f>_xlfn.XLOOKUP(Tablo6[[#This Row],[plans]],dim_plan!$A$3:$A$15,dim_plan!$B$3:$B$15,,0,1)</f>
        <v>Elite saver Pack (1 GB/ Day) Valid: 28 Days</v>
      </c>
      <c r="G27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4" s="3">
        <v>5.99</v>
      </c>
      <c r="I27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4" t="s">
        <v>108</v>
      </c>
      <c r="K274"/>
    </row>
    <row r="275" spans="1:11" x14ac:dyDescent="0.3">
      <c r="A275" s="1">
        <v>44621</v>
      </c>
      <c r="B275" s="1" t="str">
        <f>_xlfn.XLOOKUP($A:$A,Dim_Date!$A:$A,Dim_Date!C:C,,0,1)</f>
        <v>Before 5G</v>
      </c>
      <c r="C275" s="4">
        <v>560001</v>
      </c>
      <c r="D275" s="4" t="str">
        <f>_xlfn.XLOOKUP(Tablo6[[#This Row],[city_code]],Tablo1[city_code],Tablo1[city_name])</f>
        <v>Bangalore</v>
      </c>
      <c r="E275" t="s">
        <v>37</v>
      </c>
      <c r="F275" t="str">
        <f>_xlfn.XLOOKUP(Tablo6[[#This Row],[plans]],dim_plan!$A$3:$A$15,dim_plan!$B$3:$B$15,,0,1)</f>
        <v>Elite saver Pack (1 GB/ Day) Valid: 28 Days</v>
      </c>
      <c r="G27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5" s="3">
        <v>3.88</v>
      </c>
      <c r="I27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5" t="s">
        <v>108</v>
      </c>
      <c r="K275"/>
    </row>
    <row r="276" spans="1:11" x14ac:dyDescent="0.3">
      <c r="A276" s="1">
        <v>44621</v>
      </c>
      <c r="B276" s="1" t="str">
        <f>_xlfn.XLOOKUP($A:$A,Dim_Date!$A:$A,Dim_Date!C:C,,0,1)</f>
        <v>Before 5G</v>
      </c>
      <c r="C276" s="4">
        <v>600001</v>
      </c>
      <c r="D276" s="4" t="str">
        <f>_xlfn.XLOOKUP(Tablo6[[#This Row],[city_code]],Tablo1[city_code],Tablo1[city_name])</f>
        <v>Chennai</v>
      </c>
      <c r="E276" t="s">
        <v>37</v>
      </c>
      <c r="F276" t="str">
        <f>_xlfn.XLOOKUP(Tablo6[[#This Row],[plans]],dim_plan!$A$3:$A$15,dim_plan!$B$3:$B$15,,0,1)</f>
        <v>Elite saver Pack (1 GB/ Day) Valid: 28 Days</v>
      </c>
      <c r="G27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6" s="3">
        <v>2.59</v>
      </c>
      <c r="I27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6" t="s">
        <v>108</v>
      </c>
      <c r="K276"/>
    </row>
    <row r="277" spans="1:11" x14ac:dyDescent="0.3">
      <c r="A277" s="1">
        <v>44621</v>
      </c>
      <c r="B277" s="1" t="str">
        <f>_xlfn.XLOOKUP($A:$A,Dim_Date!$A:$A,Dim_Date!C:C,,0,1)</f>
        <v>Before 5G</v>
      </c>
      <c r="C277" s="4">
        <v>500001</v>
      </c>
      <c r="D277" s="4" t="str">
        <f>_xlfn.XLOOKUP(Tablo6[[#This Row],[city_code]],Tablo1[city_code],Tablo1[city_name])</f>
        <v>Hyderabad</v>
      </c>
      <c r="E277" t="s">
        <v>37</v>
      </c>
      <c r="F277" t="str">
        <f>_xlfn.XLOOKUP(Tablo6[[#This Row],[plans]],dim_plan!$A$3:$A$15,dim_plan!$B$3:$B$15,,0,1)</f>
        <v>Elite saver Pack (1 GB/ Day) Valid: 28 Days</v>
      </c>
      <c r="G27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7" s="3">
        <v>2.41</v>
      </c>
      <c r="I27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7" t="s">
        <v>108</v>
      </c>
      <c r="K277"/>
    </row>
    <row r="278" spans="1:11" x14ac:dyDescent="0.3">
      <c r="A278" s="1">
        <v>44621</v>
      </c>
      <c r="B278" s="1" t="str">
        <f>_xlfn.XLOOKUP($A:$A,Dim_Date!$A:$A,Dim_Date!C:C,,0,1)</f>
        <v>Before 5G</v>
      </c>
      <c r="C278" s="4">
        <v>411001</v>
      </c>
      <c r="D278" s="4" t="str">
        <f>_xlfn.XLOOKUP(Tablo6[[#This Row],[city_code]],Tablo1[city_code],Tablo1[city_name])</f>
        <v>Pune</v>
      </c>
      <c r="E278" t="s">
        <v>37</v>
      </c>
      <c r="F278" t="str">
        <f>_xlfn.XLOOKUP(Tablo6[[#This Row],[plans]],dim_plan!$A$3:$A$15,dim_plan!$B$3:$B$15,,0,1)</f>
        <v>Elite saver Pack (1 GB/ Day) Valid: 28 Days</v>
      </c>
      <c r="G27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8" s="3">
        <v>2.64</v>
      </c>
      <c r="I27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8" t="s">
        <v>108</v>
      </c>
      <c r="K278"/>
    </row>
    <row r="279" spans="1:11" x14ac:dyDescent="0.3">
      <c r="A279" s="1">
        <v>44621</v>
      </c>
      <c r="B279" s="1" t="str">
        <f>_xlfn.XLOOKUP($A:$A,Dim_Date!$A:$A,Dim_Date!C:C,,0,1)</f>
        <v>Before 5G</v>
      </c>
      <c r="C279" s="4">
        <v>380001</v>
      </c>
      <c r="D279" s="4" t="str">
        <f>_xlfn.XLOOKUP(Tablo6[[#This Row],[city_code]],Tablo1[city_code],Tablo1[city_name])</f>
        <v>Ahmedabad</v>
      </c>
      <c r="E279" t="s">
        <v>37</v>
      </c>
      <c r="F279" t="str">
        <f>_xlfn.XLOOKUP(Tablo6[[#This Row],[plans]],dim_plan!$A$3:$A$15,dim_plan!$B$3:$B$15,,0,1)</f>
        <v>Elite saver Pack (1 GB/ Day) Valid: 28 Days</v>
      </c>
      <c r="G27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79" s="3">
        <v>2.8</v>
      </c>
      <c r="I27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79" t="s">
        <v>108</v>
      </c>
      <c r="K279"/>
    </row>
    <row r="280" spans="1:11" x14ac:dyDescent="0.3">
      <c r="A280" s="1">
        <v>44621</v>
      </c>
      <c r="B280" s="1" t="str">
        <f>_xlfn.XLOOKUP($A:$A,Dim_Date!$A:$A,Dim_Date!C:C,,0,1)</f>
        <v>Before 5G</v>
      </c>
      <c r="C280" s="4">
        <v>302001</v>
      </c>
      <c r="D280" s="4" t="str">
        <f>_xlfn.XLOOKUP(Tablo6[[#This Row],[city_code]],Tablo1[city_code],Tablo1[city_name])</f>
        <v>Jaipur</v>
      </c>
      <c r="E280" t="s">
        <v>37</v>
      </c>
      <c r="F280" t="str">
        <f>_xlfn.XLOOKUP(Tablo6[[#This Row],[plans]],dim_plan!$A$3:$A$15,dim_plan!$B$3:$B$15,,0,1)</f>
        <v>Elite saver Pack (1 GB/ Day) Valid: 28 Days</v>
      </c>
      <c r="G28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0" s="3">
        <v>1.46</v>
      </c>
      <c r="I28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0" t="s">
        <v>108</v>
      </c>
      <c r="K280"/>
    </row>
    <row r="281" spans="1:11" x14ac:dyDescent="0.3">
      <c r="A281" s="1">
        <v>44621</v>
      </c>
      <c r="B281" s="1" t="str">
        <f>_xlfn.XLOOKUP($A:$A,Dim_Date!$A:$A,Dim_Date!C:C,,0,1)</f>
        <v>Before 5G</v>
      </c>
      <c r="C281" s="4">
        <v>226001</v>
      </c>
      <c r="D281" s="4" t="str">
        <f>_xlfn.XLOOKUP(Tablo6[[#This Row],[city_code]],Tablo1[city_code],Tablo1[city_name])</f>
        <v>Lucknow</v>
      </c>
      <c r="E281" t="s">
        <v>37</v>
      </c>
      <c r="F281" t="str">
        <f>_xlfn.XLOOKUP(Tablo6[[#This Row],[plans]],dim_plan!$A$3:$A$15,dim_plan!$B$3:$B$15,,0,1)</f>
        <v>Elite saver Pack (1 GB/ Day) Valid: 28 Days</v>
      </c>
      <c r="G28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1" s="3">
        <v>1.23</v>
      </c>
      <c r="I28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1" t="s">
        <v>108</v>
      </c>
      <c r="K281"/>
    </row>
    <row r="282" spans="1:11" x14ac:dyDescent="0.3">
      <c r="A282" s="1">
        <v>44621</v>
      </c>
      <c r="B282" s="1" t="str">
        <f>_xlfn.XLOOKUP($A:$A,Dim_Date!$A:$A,Dim_Date!C:C,,0,1)</f>
        <v>Before 5G</v>
      </c>
      <c r="C282" s="4">
        <v>800008</v>
      </c>
      <c r="D282" s="4" t="str">
        <f>_xlfn.XLOOKUP(Tablo6[[#This Row],[city_code]],Tablo1[city_code],Tablo1[city_name])</f>
        <v>Patna</v>
      </c>
      <c r="E282" t="s">
        <v>37</v>
      </c>
      <c r="F282" t="str">
        <f>_xlfn.XLOOKUP(Tablo6[[#This Row],[plans]],dim_plan!$A$3:$A$15,dim_plan!$B$3:$B$15,,0,1)</f>
        <v>Elite saver Pack (1 GB/ Day) Valid: 28 Days</v>
      </c>
      <c r="G28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2" s="3">
        <v>0.78</v>
      </c>
      <c r="I28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2" t="s">
        <v>108</v>
      </c>
      <c r="K282"/>
    </row>
    <row r="283" spans="1:11" x14ac:dyDescent="0.3">
      <c r="A283" s="1">
        <v>44621</v>
      </c>
      <c r="B283" s="1" t="str">
        <f>_xlfn.XLOOKUP($A:$A,Dim_Date!$A:$A,Dim_Date!C:C,,0,1)</f>
        <v>Before 5G</v>
      </c>
      <c r="C283" s="4">
        <v>641001</v>
      </c>
      <c r="D283" s="4" t="str">
        <f>_xlfn.XLOOKUP(Tablo6[[#This Row],[city_code]],Tablo1[city_code],Tablo1[city_name])</f>
        <v>Coimbatore</v>
      </c>
      <c r="E283" t="s">
        <v>37</v>
      </c>
      <c r="F283" t="str">
        <f>_xlfn.XLOOKUP(Tablo6[[#This Row],[plans]],dim_plan!$A$3:$A$15,dim_plan!$B$3:$B$15,,0,1)</f>
        <v>Elite saver Pack (1 GB/ Day) Valid: 28 Days</v>
      </c>
      <c r="G28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3" s="3">
        <v>1.61</v>
      </c>
      <c r="I28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3" t="s">
        <v>108</v>
      </c>
      <c r="K283"/>
    </row>
    <row r="284" spans="1:11" x14ac:dyDescent="0.3">
      <c r="A284" s="1">
        <v>44621</v>
      </c>
      <c r="B284" s="1" t="str">
        <f>_xlfn.XLOOKUP($A:$A,Dim_Date!$A:$A,Dim_Date!C:C,,0,1)</f>
        <v>Before 5G</v>
      </c>
      <c r="C284" s="4">
        <v>160017</v>
      </c>
      <c r="D284" s="4" t="str">
        <f>_xlfn.XLOOKUP(Tablo6[[#This Row],[city_code]],Tablo1[city_code],Tablo1[city_name])</f>
        <v>Chandigarh</v>
      </c>
      <c r="E284" t="s">
        <v>37</v>
      </c>
      <c r="F284" t="str">
        <f>_xlfn.XLOOKUP(Tablo6[[#This Row],[plans]],dim_plan!$A$3:$A$15,dim_plan!$B$3:$B$15,,0,1)</f>
        <v>Elite saver Pack (1 GB/ Day) Valid: 28 Days</v>
      </c>
      <c r="G28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4" s="3">
        <v>0.65</v>
      </c>
      <c r="I28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4" t="s">
        <v>108</v>
      </c>
      <c r="K284"/>
    </row>
    <row r="285" spans="1:11" x14ac:dyDescent="0.3">
      <c r="A285" s="1">
        <v>44621</v>
      </c>
      <c r="B285" s="1" t="str">
        <f>_xlfn.XLOOKUP($A:$A,Dim_Date!$A:$A,Dim_Date!C:C,,0,1)</f>
        <v>Before 5G</v>
      </c>
      <c r="C285" s="4">
        <v>122001</v>
      </c>
      <c r="D285" s="4" t="str">
        <f>_xlfn.XLOOKUP(Tablo6[[#This Row],[city_code]],Tablo1[city_code],Tablo1[city_name])</f>
        <v>Gurgaon</v>
      </c>
      <c r="E285" t="s">
        <v>37</v>
      </c>
      <c r="F285" t="str">
        <f>_xlfn.XLOOKUP(Tablo6[[#This Row],[plans]],dim_plan!$A$3:$A$15,dim_plan!$B$3:$B$15,,0,1)</f>
        <v>Elite saver Pack (1 GB/ Day) Valid: 28 Days</v>
      </c>
      <c r="G28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5" s="3">
        <v>0.53</v>
      </c>
      <c r="I28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5" t="s">
        <v>108</v>
      </c>
      <c r="K285"/>
    </row>
    <row r="286" spans="1:11" x14ac:dyDescent="0.3">
      <c r="A286" s="1">
        <v>44621</v>
      </c>
      <c r="B286" s="1" t="str">
        <f>_xlfn.XLOOKUP($A:$A,Dim_Date!$A:$A,Dim_Date!C:C,,0,1)</f>
        <v>Before 5G</v>
      </c>
      <c r="C286" s="4">
        <v>492001</v>
      </c>
      <c r="D286" s="4" t="str">
        <f>_xlfn.XLOOKUP(Tablo6[[#This Row],[city_code]],Tablo1[city_code],Tablo1[city_name])</f>
        <v>Raipur</v>
      </c>
      <c r="E286" t="s">
        <v>37</v>
      </c>
      <c r="F286" t="str">
        <f>_xlfn.XLOOKUP(Tablo6[[#This Row],[plans]],dim_plan!$A$3:$A$15,dim_plan!$B$3:$B$15,,0,1)</f>
        <v>Elite saver Pack (1 GB/ Day) Valid: 28 Days</v>
      </c>
      <c r="G28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6" s="3">
        <v>0.28999999999999998</v>
      </c>
      <c r="I28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6" t="s">
        <v>108</v>
      </c>
      <c r="K286"/>
    </row>
    <row r="287" spans="1:11" x14ac:dyDescent="0.3">
      <c r="A287" s="6">
        <v>44652</v>
      </c>
      <c r="B287" s="6" t="str">
        <f>_xlfn.XLOOKUP($A:$A,Dim_Date!$A:$A,Dim_Date!C:C,,0,1)</f>
        <v>Before 5G</v>
      </c>
      <c r="C287" s="4">
        <v>400001</v>
      </c>
      <c r="D287" s="4" t="str">
        <f>_xlfn.XLOOKUP(Tablo6[[#This Row],[city_code]],Tablo1[city_code],Tablo1[city_name])</f>
        <v>Mumbai</v>
      </c>
      <c r="E287" t="s">
        <v>37</v>
      </c>
      <c r="F287" t="str">
        <f>_xlfn.XLOOKUP(Tablo6[[#This Row],[plans]],dim_plan!$A$3:$A$15,dim_plan!$B$3:$B$15,,0,1)</f>
        <v>Elite saver Pack (1 GB/ Day) Valid: 28 Days</v>
      </c>
      <c r="G28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7" s="3">
        <v>3.73</v>
      </c>
      <c r="I28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7" t="s">
        <v>108</v>
      </c>
      <c r="K287"/>
    </row>
    <row r="288" spans="1:11" x14ac:dyDescent="0.3">
      <c r="A288" s="6">
        <v>44652</v>
      </c>
      <c r="B288" s="6" t="str">
        <f>_xlfn.XLOOKUP($A:$A,Dim_Date!$A:$A,Dim_Date!C:C,,0,1)</f>
        <v>Before 5G</v>
      </c>
      <c r="C288" s="4">
        <v>110001</v>
      </c>
      <c r="D288" s="4" t="str">
        <f>_xlfn.XLOOKUP(Tablo6[[#This Row],[city_code]],Tablo1[city_code],Tablo1[city_name])</f>
        <v>Delhi</v>
      </c>
      <c r="E288" t="s">
        <v>37</v>
      </c>
      <c r="F288" t="str">
        <f>_xlfn.XLOOKUP(Tablo6[[#This Row],[plans]],dim_plan!$A$3:$A$15,dim_plan!$B$3:$B$15,,0,1)</f>
        <v>Elite saver Pack (1 GB/ Day) Valid: 28 Days</v>
      </c>
      <c r="G28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8" s="3">
        <v>3.15</v>
      </c>
      <c r="I28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8" t="s">
        <v>108</v>
      </c>
      <c r="K288"/>
    </row>
    <row r="289" spans="1:11" x14ac:dyDescent="0.3">
      <c r="A289" s="6">
        <v>44652</v>
      </c>
      <c r="B289" s="6" t="str">
        <f>_xlfn.XLOOKUP($A:$A,Dim_Date!$A:$A,Dim_Date!C:C,,0,1)</f>
        <v>Before 5G</v>
      </c>
      <c r="C289" s="4">
        <v>700001</v>
      </c>
      <c r="D289" s="4" t="str">
        <f>_xlfn.XLOOKUP(Tablo6[[#This Row],[city_code]],Tablo1[city_code],Tablo1[city_name])</f>
        <v>Kolkata</v>
      </c>
      <c r="E289" t="s">
        <v>37</v>
      </c>
      <c r="F289" t="str">
        <f>_xlfn.XLOOKUP(Tablo6[[#This Row],[plans]],dim_plan!$A$3:$A$15,dim_plan!$B$3:$B$15,,0,1)</f>
        <v>Elite saver Pack (1 GB/ Day) Valid: 28 Days</v>
      </c>
      <c r="G28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89" s="3">
        <v>3.34</v>
      </c>
      <c r="I28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89" t="s">
        <v>108</v>
      </c>
      <c r="K289"/>
    </row>
    <row r="290" spans="1:11" x14ac:dyDescent="0.3">
      <c r="A290" s="6">
        <v>44652</v>
      </c>
      <c r="B290" s="6" t="str">
        <f>_xlfn.XLOOKUP($A:$A,Dim_Date!$A:$A,Dim_Date!C:C,,0,1)</f>
        <v>Before 5G</v>
      </c>
      <c r="C290" s="4">
        <v>560001</v>
      </c>
      <c r="D290" s="4" t="str">
        <f>_xlfn.XLOOKUP(Tablo6[[#This Row],[city_code]],Tablo1[city_code],Tablo1[city_name])</f>
        <v>Bangalore</v>
      </c>
      <c r="E290" t="s">
        <v>37</v>
      </c>
      <c r="F290" t="str">
        <f>_xlfn.XLOOKUP(Tablo6[[#This Row],[plans]],dim_plan!$A$3:$A$15,dim_plan!$B$3:$B$15,,0,1)</f>
        <v>Elite saver Pack (1 GB/ Day) Valid: 28 Days</v>
      </c>
      <c r="G29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0" s="3">
        <v>3.62</v>
      </c>
      <c r="I29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0" t="s">
        <v>108</v>
      </c>
      <c r="K290"/>
    </row>
    <row r="291" spans="1:11" x14ac:dyDescent="0.3">
      <c r="A291" s="6">
        <v>44652</v>
      </c>
      <c r="B291" s="6" t="str">
        <f>_xlfn.XLOOKUP($A:$A,Dim_Date!$A:$A,Dim_Date!C:C,,0,1)</f>
        <v>Before 5G</v>
      </c>
      <c r="C291" s="4">
        <v>600001</v>
      </c>
      <c r="D291" s="4" t="str">
        <f>_xlfn.XLOOKUP(Tablo6[[#This Row],[city_code]],Tablo1[city_code],Tablo1[city_name])</f>
        <v>Chennai</v>
      </c>
      <c r="E291" t="s">
        <v>37</v>
      </c>
      <c r="F291" t="str">
        <f>_xlfn.XLOOKUP(Tablo6[[#This Row],[plans]],dim_plan!$A$3:$A$15,dim_plan!$B$3:$B$15,,0,1)</f>
        <v>Elite saver Pack (1 GB/ Day) Valid: 28 Days</v>
      </c>
      <c r="G29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1" s="3">
        <v>3.31</v>
      </c>
      <c r="I29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1" t="s">
        <v>108</v>
      </c>
      <c r="K291"/>
    </row>
    <row r="292" spans="1:11" x14ac:dyDescent="0.3">
      <c r="A292" s="6">
        <v>44652</v>
      </c>
      <c r="B292" s="6" t="str">
        <f>_xlfn.XLOOKUP($A:$A,Dim_Date!$A:$A,Dim_Date!C:C,,0,1)</f>
        <v>Before 5G</v>
      </c>
      <c r="C292" s="4">
        <v>500001</v>
      </c>
      <c r="D292" s="4" t="str">
        <f>_xlfn.XLOOKUP(Tablo6[[#This Row],[city_code]],Tablo1[city_code],Tablo1[city_name])</f>
        <v>Hyderabad</v>
      </c>
      <c r="E292" t="s">
        <v>37</v>
      </c>
      <c r="F292" t="str">
        <f>_xlfn.XLOOKUP(Tablo6[[#This Row],[plans]],dim_plan!$A$3:$A$15,dim_plan!$B$3:$B$15,,0,1)</f>
        <v>Elite saver Pack (1 GB/ Day) Valid: 28 Days</v>
      </c>
      <c r="G29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2" s="3">
        <v>2.06</v>
      </c>
      <c r="I29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2" t="s">
        <v>108</v>
      </c>
      <c r="K292"/>
    </row>
    <row r="293" spans="1:11" x14ac:dyDescent="0.3">
      <c r="A293" s="6">
        <v>44652</v>
      </c>
      <c r="B293" s="6" t="str">
        <f>_xlfn.XLOOKUP($A:$A,Dim_Date!$A:$A,Dim_Date!C:C,,0,1)</f>
        <v>Before 5G</v>
      </c>
      <c r="C293" s="4">
        <v>411001</v>
      </c>
      <c r="D293" s="4" t="str">
        <f>_xlfn.XLOOKUP(Tablo6[[#This Row],[city_code]],Tablo1[city_code],Tablo1[city_name])</f>
        <v>Pune</v>
      </c>
      <c r="E293" t="s">
        <v>37</v>
      </c>
      <c r="F293" t="str">
        <f>_xlfn.XLOOKUP(Tablo6[[#This Row],[plans]],dim_plan!$A$3:$A$15,dim_plan!$B$3:$B$15,,0,1)</f>
        <v>Elite saver Pack (1 GB/ Day) Valid: 28 Days</v>
      </c>
      <c r="G29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3" s="3">
        <v>4.22</v>
      </c>
      <c r="I29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3" t="s">
        <v>108</v>
      </c>
      <c r="K293"/>
    </row>
    <row r="294" spans="1:11" x14ac:dyDescent="0.3">
      <c r="A294" s="6">
        <v>44652</v>
      </c>
      <c r="B294" s="6" t="str">
        <f>_xlfn.XLOOKUP($A:$A,Dim_Date!$A:$A,Dim_Date!C:C,,0,1)</f>
        <v>Before 5G</v>
      </c>
      <c r="C294" s="4">
        <v>380001</v>
      </c>
      <c r="D294" s="4" t="str">
        <f>_xlfn.XLOOKUP(Tablo6[[#This Row],[city_code]],Tablo1[city_code],Tablo1[city_name])</f>
        <v>Ahmedabad</v>
      </c>
      <c r="E294" t="s">
        <v>37</v>
      </c>
      <c r="F294" t="str">
        <f>_xlfn.XLOOKUP(Tablo6[[#This Row],[plans]],dim_plan!$A$3:$A$15,dim_plan!$B$3:$B$15,,0,1)</f>
        <v>Elite saver Pack (1 GB/ Day) Valid: 28 Days</v>
      </c>
      <c r="G29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4" s="3">
        <v>2.48</v>
      </c>
      <c r="I29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4" t="s">
        <v>108</v>
      </c>
      <c r="K294"/>
    </row>
    <row r="295" spans="1:11" x14ac:dyDescent="0.3">
      <c r="A295" s="6">
        <v>44652</v>
      </c>
      <c r="B295" s="6" t="str">
        <f>_xlfn.XLOOKUP($A:$A,Dim_Date!$A:$A,Dim_Date!C:C,,0,1)</f>
        <v>Before 5G</v>
      </c>
      <c r="C295" s="4">
        <v>302001</v>
      </c>
      <c r="D295" s="4" t="str">
        <f>_xlfn.XLOOKUP(Tablo6[[#This Row],[city_code]],Tablo1[city_code],Tablo1[city_name])</f>
        <v>Jaipur</v>
      </c>
      <c r="E295" t="s">
        <v>37</v>
      </c>
      <c r="F295" t="str">
        <f>_xlfn.XLOOKUP(Tablo6[[#This Row],[plans]],dim_plan!$A$3:$A$15,dim_plan!$B$3:$B$15,,0,1)</f>
        <v>Elite saver Pack (1 GB/ Day) Valid: 28 Days</v>
      </c>
      <c r="G29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5" s="3">
        <v>1.22</v>
      </c>
      <c r="I29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5" t="s">
        <v>108</v>
      </c>
      <c r="K295"/>
    </row>
    <row r="296" spans="1:11" x14ac:dyDescent="0.3">
      <c r="A296" s="6">
        <v>44652</v>
      </c>
      <c r="B296" s="6" t="str">
        <f>_xlfn.XLOOKUP($A:$A,Dim_Date!$A:$A,Dim_Date!C:C,,0,1)</f>
        <v>Before 5G</v>
      </c>
      <c r="C296" s="4">
        <v>226001</v>
      </c>
      <c r="D296" s="4" t="str">
        <f>_xlfn.XLOOKUP(Tablo6[[#This Row],[city_code]],Tablo1[city_code],Tablo1[city_name])</f>
        <v>Lucknow</v>
      </c>
      <c r="E296" t="s">
        <v>37</v>
      </c>
      <c r="F296" t="str">
        <f>_xlfn.XLOOKUP(Tablo6[[#This Row],[plans]],dim_plan!$A$3:$A$15,dim_plan!$B$3:$B$15,,0,1)</f>
        <v>Elite saver Pack (1 GB/ Day) Valid: 28 Days</v>
      </c>
      <c r="G29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6" s="3">
        <v>1.3</v>
      </c>
      <c r="I29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6" t="s">
        <v>108</v>
      </c>
      <c r="K296"/>
    </row>
    <row r="297" spans="1:11" x14ac:dyDescent="0.3">
      <c r="A297" s="6">
        <v>44652</v>
      </c>
      <c r="B297" s="6" t="str">
        <f>_xlfn.XLOOKUP($A:$A,Dim_Date!$A:$A,Dim_Date!C:C,,0,1)</f>
        <v>Before 5G</v>
      </c>
      <c r="C297" s="4">
        <v>800008</v>
      </c>
      <c r="D297" s="4" t="str">
        <f>_xlfn.XLOOKUP(Tablo6[[#This Row],[city_code]],Tablo1[city_code],Tablo1[city_name])</f>
        <v>Patna</v>
      </c>
      <c r="E297" t="s">
        <v>37</v>
      </c>
      <c r="F297" t="str">
        <f>_xlfn.XLOOKUP(Tablo6[[#This Row],[plans]],dim_plan!$A$3:$A$15,dim_plan!$B$3:$B$15,,0,1)</f>
        <v>Elite saver Pack (1 GB/ Day) Valid: 28 Days</v>
      </c>
      <c r="G29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7" s="3">
        <v>1.0900000000000001</v>
      </c>
      <c r="I29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7" t="s">
        <v>108</v>
      </c>
      <c r="K297"/>
    </row>
    <row r="298" spans="1:11" x14ac:dyDescent="0.3">
      <c r="A298" s="6">
        <v>44652</v>
      </c>
      <c r="B298" s="6" t="str">
        <f>_xlfn.XLOOKUP($A:$A,Dim_Date!$A:$A,Dim_Date!C:C,,0,1)</f>
        <v>Before 5G</v>
      </c>
      <c r="C298" s="4">
        <v>641001</v>
      </c>
      <c r="D298" s="4" t="str">
        <f>_xlfn.XLOOKUP(Tablo6[[#This Row],[city_code]],Tablo1[city_code],Tablo1[city_name])</f>
        <v>Coimbatore</v>
      </c>
      <c r="E298" t="s">
        <v>37</v>
      </c>
      <c r="F298" t="str">
        <f>_xlfn.XLOOKUP(Tablo6[[#This Row],[plans]],dim_plan!$A$3:$A$15,dim_plan!$B$3:$B$15,,0,1)</f>
        <v>Elite saver Pack (1 GB/ Day) Valid: 28 Days</v>
      </c>
      <c r="G29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8" s="3">
        <v>0.76</v>
      </c>
      <c r="I29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8" t="s">
        <v>108</v>
      </c>
      <c r="K298"/>
    </row>
    <row r="299" spans="1:11" x14ac:dyDescent="0.3">
      <c r="A299" s="6">
        <v>44652</v>
      </c>
      <c r="B299" s="6" t="str">
        <f>_xlfn.XLOOKUP($A:$A,Dim_Date!$A:$A,Dim_Date!C:C,,0,1)</f>
        <v>Before 5G</v>
      </c>
      <c r="C299" s="4">
        <v>160017</v>
      </c>
      <c r="D299" s="4" t="str">
        <f>_xlfn.XLOOKUP(Tablo6[[#This Row],[city_code]],Tablo1[city_code],Tablo1[city_name])</f>
        <v>Chandigarh</v>
      </c>
      <c r="E299" t="s">
        <v>37</v>
      </c>
      <c r="F299" t="str">
        <f>_xlfn.XLOOKUP(Tablo6[[#This Row],[plans]],dim_plan!$A$3:$A$15,dim_plan!$B$3:$B$15,,0,1)</f>
        <v>Elite saver Pack (1 GB/ Day) Valid: 28 Days</v>
      </c>
      <c r="G29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299" s="3">
        <v>0.94</v>
      </c>
      <c r="I29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299" t="s">
        <v>108</v>
      </c>
      <c r="K299"/>
    </row>
    <row r="300" spans="1:11" x14ac:dyDescent="0.3">
      <c r="A300" s="6">
        <v>44652</v>
      </c>
      <c r="B300" s="6" t="str">
        <f>_xlfn.XLOOKUP($A:$A,Dim_Date!$A:$A,Dim_Date!C:C,,0,1)</f>
        <v>Before 5G</v>
      </c>
      <c r="C300" s="4">
        <v>122001</v>
      </c>
      <c r="D300" s="4" t="str">
        <f>_xlfn.XLOOKUP(Tablo6[[#This Row],[city_code]],Tablo1[city_code],Tablo1[city_name])</f>
        <v>Gurgaon</v>
      </c>
      <c r="E300" t="s">
        <v>37</v>
      </c>
      <c r="F300" t="str">
        <f>_xlfn.XLOOKUP(Tablo6[[#This Row],[plans]],dim_plan!$A$3:$A$15,dim_plan!$B$3:$B$15,,0,1)</f>
        <v>Elite saver Pack (1 GB/ Day) Valid: 28 Days</v>
      </c>
      <c r="G30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0" s="3">
        <v>0.45</v>
      </c>
      <c r="I30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0" t="s">
        <v>108</v>
      </c>
      <c r="K300"/>
    </row>
    <row r="301" spans="1:11" x14ac:dyDescent="0.3">
      <c r="A301" s="6">
        <v>44652</v>
      </c>
      <c r="B301" s="6" t="str">
        <f>_xlfn.XLOOKUP($A:$A,Dim_Date!$A:$A,Dim_Date!C:C,,0,1)</f>
        <v>Before 5G</v>
      </c>
      <c r="C301" s="4">
        <v>492001</v>
      </c>
      <c r="D301" s="4" t="str">
        <f>_xlfn.XLOOKUP(Tablo6[[#This Row],[city_code]],Tablo1[city_code],Tablo1[city_name])</f>
        <v>Raipur</v>
      </c>
      <c r="E301" t="s">
        <v>37</v>
      </c>
      <c r="F301" t="str">
        <f>_xlfn.XLOOKUP(Tablo6[[#This Row],[plans]],dim_plan!$A$3:$A$15,dim_plan!$B$3:$B$15,,0,1)</f>
        <v>Elite saver Pack (1 GB/ Day) Valid: 28 Days</v>
      </c>
      <c r="G30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1" s="3">
        <v>0.4</v>
      </c>
      <c r="I30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1" t="s">
        <v>108</v>
      </c>
      <c r="K301"/>
    </row>
    <row r="302" spans="1:11" x14ac:dyDescent="0.3">
      <c r="A302" s="6">
        <v>44713</v>
      </c>
      <c r="B302" s="6" t="str">
        <f>_xlfn.XLOOKUP($A:$A,Dim_Date!$A:$A,Dim_Date!C:C,,0,1)</f>
        <v>After 5G</v>
      </c>
      <c r="C302" s="4">
        <v>400001</v>
      </c>
      <c r="D302" s="4" t="str">
        <f>_xlfn.XLOOKUP(Tablo6[[#This Row],[city_code]],Tablo1[city_code],Tablo1[city_name])</f>
        <v>Mumbai</v>
      </c>
      <c r="E302" t="s">
        <v>37</v>
      </c>
      <c r="F302" t="str">
        <f>_xlfn.XLOOKUP(Tablo6[[#This Row],[plans]],dim_plan!$A$3:$A$15,dim_plan!$B$3:$B$15,,0,1)</f>
        <v>Elite saver Pack (1 GB/ Day) Valid: 28 Days</v>
      </c>
      <c r="G30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2" s="3">
        <v>5.95</v>
      </c>
      <c r="I30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2" t="s">
        <v>108</v>
      </c>
      <c r="K302"/>
    </row>
    <row r="303" spans="1:11" x14ac:dyDescent="0.3">
      <c r="A303" s="6">
        <v>44713</v>
      </c>
      <c r="B303" s="6" t="str">
        <f>_xlfn.XLOOKUP($A:$A,Dim_Date!$A:$A,Dim_Date!C:C,,0,1)</f>
        <v>After 5G</v>
      </c>
      <c r="C303" s="4">
        <v>110001</v>
      </c>
      <c r="D303" s="4" t="str">
        <f>_xlfn.XLOOKUP(Tablo6[[#This Row],[city_code]],Tablo1[city_code],Tablo1[city_name])</f>
        <v>Delhi</v>
      </c>
      <c r="E303" t="s">
        <v>37</v>
      </c>
      <c r="F303" t="str">
        <f>_xlfn.XLOOKUP(Tablo6[[#This Row],[plans]],dim_plan!$A$3:$A$15,dim_plan!$B$3:$B$15,,0,1)</f>
        <v>Elite saver Pack (1 GB/ Day) Valid: 28 Days</v>
      </c>
      <c r="G30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3" s="3">
        <v>3.53</v>
      </c>
      <c r="I30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3" t="s">
        <v>108</v>
      </c>
      <c r="K303"/>
    </row>
    <row r="304" spans="1:11" x14ac:dyDescent="0.3">
      <c r="A304" s="6">
        <v>44713</v>
      </c>
      <c r="B304" s="6" t="str">
        <f>_xlfn.XLOOKUP($A:$A,Dim_Date!$A:$A,Dim_Date!C:C,,0,1)</f>
        <v>After 5G</v>
      </c>
      <c r="C304" s="4">
        <v>700001</v>
      </c>
      <c r="D304" s="4" t="str">
        <f>_xlfn.XLOOKUP(Tablo6[[#This Row],[city_code]],Tablo1[city_code],Tablo1[city_name])</f>
        <v>Kolkata</v>
      </c>
      <c r="E304" t="s">
        <v>37</v>
      </c>
      <c r="F304" t="str">
        <f>_xlfn.XLOOKUP(Tablo6[[#This Row],[plans]],dim_plan!$A$3:$A$15,dim_plan!$B$3:$B$15,,0,1)</f>
        <v>Elite saver Pack (1 GB/ Day) Valid: 28 Days</v>
      </c>
      <c r="G30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4" s="3">
        <v>2.95</v>
      </c>
      <c r="I30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4" t="s">
        <v>108</v>
      </c>
      <c r="K304"/>
    </row>
    <row r="305" spans="1:11" x14ac:dyDescent="0.3">
      <c r="A305" s="6">
        <v>44713</v>
      </c>
      <c r="B305" s="6" t="str">
        <f>_xlfn.XLOOKUP($A:$A,Dim_Date!$A:$A,Dim_Date!C:C,,0,1)</f>
        <v>After 5G</v>
      </c>
      <c r="C305" s="4">
        <v>560001</v>
      </c>
      <c r="D305" s="4" t="str">
        <f>_xlfn.XLOOKUP(Tablo6[[#This Row],[city_code]],Tablo1[city_code],Tablo1[city_name])</f>
        <v>Bangalore</v>
      </c>
      <c r="E305" t="s">
        <v>37</v>
      </c>
      <c r="F305" t="str">
        <f>_xlfn.XLOOKUP(Tablo6[[#This Row],[plans]],dim_plan!$A$3:$A$15,dim_plan!$B$3:$B$15,,0,1)</f>
        <v>Elite saver Pack (1 GB/ Day) Valid: 28 Days</v>
      </c>
      <c r="G30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5" s="3">
        <v>3.37</v>
      </c>
      <c r="I30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5" t="s">
        <v>108</v>
      </c>
      <c r="K305"/>
    </row>
    <row r="306" spans="1:11" x14ac:dyDescent="0.3">
      <c r="A306" s="6">
        <v>44713</v>
      </c>
      <c r="B306" s="6" t="str">
        <f>_xlfn.XLOOKUP($A:$A,Dim_Date!$A:$A,Dim_Date!C:C,,0,1)</f>
        <v>After 5G</v>
      </c>
      <c r="C306" s="4">
        <v>600001</v>
      </c>
      <c r="D306" s="4" t="str">
        <f>_xlfn.XLOOKUP(Tablo6[[#This Row],[city_code]],Tablo1[city_code],Tablo1[city_name])</f>
        <v>Chennai</v>
      </c>
      <c r="E306" t="s">
        <v>37</v>
      </c>
      <c r="F306" t="str">
        <f>_xlfn.XLOOKUP(Tablo6[[#This Row],[plans]],dim_plan!$A$3:$A$15,dim_plan!$B$3:$B$15,,0,1)</f>
        <v>Elite saver Pack (1 GB/ Day) Valid: 28 Days</v>
      </c>
      <c r="G30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6" s="3">
        <v>3.04</v>
      </c>
      <c r="I30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6" t="s">
        <v>108</v>
      </c>
      <c r="K306"/>
    </row>
    <row r="307" spans="1:11" x14ac:dyDescent="0.3">
      <c r="A307" s="6">
        <v>44713</v>
      </c>
      <c r="B307" s="6" t="str">
        <f>_xlfn.XLOOKUP($A:$A,Dim_Date!$A:$A,Dim_Date!C:C,,0,1)</f>
        <v>After 5G</v>
      </c>
      <c r="C307" s="4">
        <v>500001</v>
      </c>
      <c r="D307" s="4" t="str">
        <f>_xlfn.XLOOKUP(Tablo6[[#This Row],[city_code]],Tablo1[city_code],Tablo1[city_name])</f>
        <v>Hyderabad</v>
      </c>
      <c r="E307" t="s">
        <v>37</v>
      </c>
      <c r="F307" t="str">
        <f>_xlfn.XLOOKUP(Tablo6[[#This Row],[plans]],dim_plan!$A$3:$A$15,dim_plan!$B$3:$B$15,,0,1)</f>
        <v>Elite saver Pack (1 GB/ Day) Valid: 28 Days</v>
      </c>
      <c r="G30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7" s="3">
        <v>2.5299999999999998</v>
      </c>
      <c r="I30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7" t="s">
        <v>108</v>
      </c>
      <c r="K307"/>
    </row>
    <row r="308" spans="1:11" x14ac:dyDescent="0.3">
      <c r="A308" s="6">
        <v>44713</v>
      </c>
      <c r="B308" s="6" t="str">
        <f>_xlfn.XLOOKUP($A:$A,Dim_Date!$A:$A,Dim_Date!C:C,,0,1)</f>
        <v>After 5G</v>
      </c>
      <c r="C308" s="4">
        <v>411001</v>
      </c>
      <c r="D308" s="4" t="str">
        <f>_xlfn.XLOOKUP(Tablo6[[#This Row],[city_code]],Tablo1[city_code],Tablo1[city_name])</f>
        <v>Pune</v>
      </c>
      <c r="E308" t="s">
        <v>37</v>
      </c>
      <c r="F308" t="str">
        <f>_xlfn.XLOOKUP(Tablo6[[#This Row],[plans]],dim_plan!$A$3:$A$15,dim_plan!$B$3:$B$15,,0,1)</f>
        <v>Elite saver Pack (1 GB/ Day) Valid: 28 Days</v>
      </c>
      <c r="G30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8" s="3">
        <v>1.71</v>
      </c>
      <c r="I30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8" t="s">
        <v>108</v>
      </c>
      <c r="K308"/>
    </row>
    <row r="309" spans="1:11" x14ac:dyDescent="0.3">
      <c r="A309" s="6">
        <v>44713</v>
      </c>
      <c r="B309" s="6" t="str">
        <f>_xlfn.XLOOKUP($A:$A,Dim_Date!$A:$A,Dim_Date!C:C,,0,1)</f>
        <v>After 5G</v>
      </c>
      <c r="C309" s="4">
        <v>380001</v>
      </c>
      <c r="D309" s="4" t="str">
        <f>_xlfn.XLOOKUP(Tablo6[[#This Row],[city_code]],Tablo1[city_code],Tablo1[city_name])</f>
        <v>Ahmedabad</v>
      </c>
      <c r="E309" t="s">
        <v>37</v>
      </c>
      <c r="F309" t="str">
        <f>_xlfn.XLOOKUP(Tablo6[[#This Row],[plans]],dim_plan!$A$3:$A$15,dim_plan!$B$3:$B$15,,0,1)</f>
        <v>Elite saver Pack (1 GB/ Day) Valid: 28 Days</v>
      </c>
      <c r="G30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09" s="3">
        <v>1.53</v>
      </c>
      <c r="I30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09" t="s">
        <v>108</v>
      </c>
      <c r="K309"/>
    </row>
    <row r="310" spans="1:11" x14ac:dyDescent="0.3">
      <c r="A310" s="6">
        <v>44713</v>
      </c>
      <c r="B310" s="6" t="str">
        <f>_xlfn.XLOOKUP($A:$A,Dim_Date!$A:$A,Dim_Date!C:C,,0,1)</f>
        <v>After 5G</v>
      </c>
      <c r="C310" s="4">
        <v>302001</v>
      </c>
      <c r="D310" s="4" t="str">
        <f>_xlfn.XLOOKUP(Tablo6[[#This Row],[city_code]],Tablo1[city_code],Tablo1[city_name])</f>
        <v>Jaipur</v>
      </c>
      <c r="E310" t="s">
        <v>37</v>
      </c>
      <c r="F310" t="str">
        <f>_xlfn.XLOOKUP(Tablo6[[#This Row],[plans]],dim_plan!$A$3:$A$15,dim_plan!$B$3:$B$15,,0,1)</f>
        <v>Elite saver Pack (1 GB/ Day) Valid: 28 Days</v>
      </c>
      <c r="G31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0" s="3">
        <v>1.71</v>
      </c>
      <c r="I31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0" t="s">
        <v>108</v>
      </c>
      <c r="K310"/>
    </row>
    <row r="311" spans="1:11" x14ac:dyDescent="0.3">
      <c r="A311" s="6">
        <v>44713</v>
      </c>
      <c r="B311" s="6" t="str">
        <f>_xlfn.XLOOKUP($A:$A,Dim_Date!$A:$A,Dim_Date!C:C,,0,1)</f>
        <v>After 5G</v>
      </c>
      <c r="C311" s="4">
        <v>226001</v>
      </c>
      <c r="D311" s="4" t="str">
        <f>_xlfn.XLOOKUP(Tablo6[[#This Row],[city_code]],Tablo1[city_code],Tablo1[city_name])</f>
        <v>Lucknow</v>
      </c>
      <c r="E311" t="s">
        <v>37</v>
      </c>
      <c r="F311" t="str">
        <f>_xlfn.XLOOKUP(Tablo6[[#This Row],[plans]],dim_plan!$A$3:$A$15,dim_plan!$B$3:$B$15,,0,1)</f>
        <v>Elite saver Pack (1 GB/ Day) Valid: 28 Days</v>
      </c>
      <c r="G31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1" s="3">
        <v>0.99</v>
      </c>
      <c r="I31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1" t="s">
        <v>108</v>
      </c>
      <c r="K311"/>
    </row>
    <row r="312" spans="1:11" x14ac:dyDescent="0.3">
      <c r="A312" s="6">
        <v>44713</v>
      </c>
      <c r="B312" s="6" t="str">
        <f>_xlfn.XLOOKUP($A:$A,Dim_Date!$A:$A,Dim_Date!C:C,,0,1)</f>
        <v>After 5G</v>
      </c>
      <c r="C312" s="4">
        <v>800008</v>
      </c>
      <c r="D312" s="4" t="str">
        <f>_xlfn.XLOOKUP(Tablo6[[#This Row],[city_code]],Tablo1[city_code],Tablo1[city_name])</f>
        <v>Patna</v>
      </c>
      <c r="E312" t="s">
        <v>37</v>
      </c>
      <c r="F312" t="str">
        <f>_xlfn.XLOOKUP(Tablo6[[#This Row],[plans]],dim_plan!$A$3:$A$15,dim_plan!$B$3:$B$15,,0,1)</f>
        <v>Elite saver Pack (1 GB/ Day) Valid: 28 Days</v>
      </c>
      <c r="G31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2" s="3">
        <v>1.24</v>
      </c>
      <c r="I31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2" t="s">
        <v>108</v>
      </c>
      <c r="K312"/>
    </row>
    <row r="313" spans="1:11" x14ac:dyDescent="0.3">
      <c r="A313" s="6">
        <v>44713</v>
      </c>
      <c r="B313" s="6" t="str">
        <f>_xlfn.XLOOKUP($A:$A,Dim_Date!$A:$A,Dim_Date!C:C,,0,1)</f>
        <v>After 5G</v>
      </c>
      <c r="C313" s="4">
        <v>641001</v>
      </c>
      <c r="D313" s="4" t="str">
        <f>_xlfn.XLOOKUP(Tablo6[[#This Row],[city_code]],Tablo1[city_code],Tablo1[city_name])</f>
        <v>Coimbatore</v>
      </c>
      <c r="E313" t="s">
        <v>37</v>
      </c>
      <c r="F313" t="str">
        <f>_xlfn.XLOOKUP(Tablo6[[#This Row],[plans]],dim_plan!$A$3:$A$15,dim_plan!$B$3:$B$15,,0,1)</f>
        <v>Elite saver Pack (1 GB/ Day) Valid: 28 Days</v>
      </c>
      <c r="G31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3" s="3">
        <v>0.5</v>
      </c>
      <c r="I31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3" t="s">
        <v>108</v>
      </c>
      <c r="K313"/>
    </row>
    <row r="314" spans="1:11" x14ac:dyDescent="0.3">
      <c r="A314" s="6">
        <v>44713</v>
      </c>
      <c r="B314" s="6" t="str">
        <f>_xlfn.XLOOKUP($A:$A,Dim_Date!$A:$A,Dim_Date!C:C,,0,1)</f>
        <v>After 5G</v>
      </c>
      <c r="C314" s="4">
        <v>160017</v>
      </c>
      <c r="D314" s="4" t="str">
        <f>_xlfn.XLOOKUP(Tablo6[[#This Row],[city_code]],Tablo1[city_code],Tablo1[city_name])</f>
        <v>Chandigarh</v>
      </c>
      <c r="E314" t="s">
        <v>37</v>
      </c>
      <c r="F314" t="str">
        <f>_xlfn.XLOOKUP(Tablo6[[#This Row],[plans]],dim_plan!$A$3:$A$15,dim_plan!$B$3:$B$15,,0,1)</f>
        <v>Elite saver Pack (1 GB/ Day) Valid: 28 Days</v>
      </c>
      <c r="G31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4" s="3">
        <v>0.5</v>
      </c>
      <c r="I31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4" t="s">
        <v>108</v>
      </c>
      <c r="K314"/>
    </row>
    <row r="315" spans="1:11" x14ac:dyDescent="0.3">
      <c r="A315" s="6">
        <v>44713</v>
      </c>
      <c r="B315" s="6" t="str">
        <f>_xlfn.XLOOKUP($A:$A,Dim_Date!$A:$A,Dim_Date!C:C,,0,1)</f>
        <v>After 5G</v>
      </c>
      <c r="C315" s="4">
        <v>122001</v>
      </c>
      <c r="D315" s="4" t="str">
        <f>_xlfn.XLOOKUP(Tablo6[[#This Row],[city_code]],Tablo1[city_code],Tablo1[city_name])</f>
        <v>Gurgaon</v>
      </c>
      <c r="E315" t="s">
        <v>37</v>
      </c>
      <c r="F315" t="str">
        <f>_xlfn.XLOOKUP(Tablo6[[#This Row],[plans]],dim_plan!$A$3:$A$15,dim_plan!$B$3:$B$15,,0,1)</f>
        <v>Elite saver Pack (1 GB/ Day) Valid: 28 Days</v>
      </c>
      <c r="G31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5" s="3">
        <v>0.45</v>
      </c>
      <c r="I31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5" t="s">
        <v>108</v>
      </c>
      <c r="K315"/>
    </row>
    <row r="316" spans="1:11" x14ac:dyDescent="0.3">
      <c r="A316" s="6">
        <v>44713</v>
      </c>
      <c r="B316" s="6" t="str">
        <f>_xlfn.XLOOKUP($A:$A,Dim_Date!$A:$A,Dim_Date!C:C,,0,1)</f>
        <v>After 5G</v>
      </c>
      <c r="C316" s="4">
        <v>492001</v>
      </c>
      <c r="D316" s="4" t="str">
        <f>_xlfn.XLOOKUP(Tablo6[[#This Row],[city_code]],Tablo1[city_code],Tablo1[city_name])</f>
        <v>Raipur</v>
      </c>
      <c r="E316" t="s">
        <v>37</v>
      </c>
      <c r="F316" t="str">
        <f>_xlfn.XLOOKUP(Tablo6[[#This Row],[plans]],dim_plan!$A$3:$A$15,dim_plan!$B$3:$B$15,,0,1)</f>
        <v>Elite saver Pack (1 GB/ Day) Valid: 28 Days</v>
      </c>
      <c r="G31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6" s="3">
        <v>0.41</v>
      </c>
      <c r="I31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6" t="s">
        <v>108</v>
      </c>
      <c r="K316"/>
    </row>
    <row r="317" spans="1:11" x14ac:dyDescent="0.3">
      <c r="A317" s="6">
        <v>44743</v>
      </c>
      <c r="B317" s="6" t="str">
        <f>_xlfn.XLOOKUP($A:$A,Dim_Date!$A:$A,Dim_Date!C:C,,0,1)</f>
        <v>After 5G</v>
      </c>
      <c r="C317" s="4">
        <v>400001</v>
      </c>
      <c r="D317" s="4" t="str">
        <f>_xlfn.XLOOKUP(Tablo6[[#This Row],[city_code]],Tablo1[city_code],Tablo1[city_name])</f>
        <v>Mumbai</v>
      </c>
      <c r="E317" t="s">
        <v>37</v>
      </c>
      <c r="F317" t="str">
        <f>_xlfn.XLOOKUP(Tablo6[[#This Row],[plans]],dim_plan!$A$3:$A$15,dim_plan!$B$3:$B$15,,0,1)</f>
        <v>Elite saver Pack (1 GB/ Day) Valid: 28 Days</v>
      </c>
      <c r="G31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7" s="3">
        <v>5.36</v>
      </c>
      <c r="I31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7" t="s">
        <v>108</v>
      </c>
      <c r="K317"/>
    </row>
    <row r="318" spans="1:11" x14ac:dyDescent="0.3">
      <c r="A318" s="6">
        <v>44743</v>
      </c>
      <c r="B318" s="6" t="str">
        <f>_xlfn.XLOOKUP($A:$A,Dim_Date!$A:$A,Dim_Date!C:C,,0,1)</f>
        <v>After 5G</v>
      </c>
      <c r="C318" s="4">
        <v>110001</v>
      </c>
      <c r="D318" s="4" t="str">
        <f>_xlfn.XLOOKUP(Tablo6[[#This Row],[city_code]],Tablo1[city_code],Tablo1[city_name])</f>
        <v>Delhi</v>
      </c>
      <c r="E318" t="s">
        <v>37</v>
      </c>
      <c r="F318" t="str">
        <f>_xlfn.XLOOKUP(Tablo6[[#This Row],[plans]],dim_plan!$A$3:$A$15,dim_plan!$B$3:$B$15,,0,1)</f>
        <v>Elite saver Pack (1 GB/ Day) Valid: 28 Days</v>
      </c>
      <c r="G31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8" s="3">
        <v>4.79</v>
      </c>
      <c r="I31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8" t="s">
        <v>108</v>
      </c>
      <c r="K318"/>
    </row>
    <row r="319" spans="1:11" x14ac:dyDescent="0.3">
      <c r="A319" s="6">
        <v>44743</v>
      </c>
      <c r="B319" s="6" t="str">
        <f>_xlfn.XLOOKUP($A:$A,Dim_Date!$A:$A,Dim_Date!C:C,,0,1)</f>
        <v>After 5G</v>
      </c>
      <c r="C319" s="4">
        <v>700001</v>
      </c>
      <c r="D319" s="4" t="str">
        <f>_xlfn.XLOOKUP(Tablo6[[#This Row],[city_code]],Tablo1[city_code],Tablo1[city_name])</f>
        <v>Kolkata</v>
      </c>
      <c r="E319" t="s">
        <v>37</v>
      </c>
      <c r="F319" t="str">
        <f>_xlfn.XLOOKUP(Tablo6[[#This Row],[plans]],dim_plan!$A$3:$A$15,dim_plan!$B$3:$B$15,,0,1)</f>
        <v>Elite saver Pack (1 GB/ Day) Valid: 28 Days</v>
      </c>
      <c r="G31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19" s="3">
        <v>2.86</v>
      </c>
      <c r="I31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19" t="s">
        <v>108</v>
      </c>
      <c r="K319"/>
    </row>
    <row r="320" spans="1:11" x14ac:dyDescent="0.3">
      <c r="A320" s="6">
        <v>44743</v>
      </c>
      <c r="B320" s="6" t="str">
        <f>_xlfn.XLOOKUP($A:$A,Dim_Date!$A:$A,Dim_Date!C:C,,0,1)</f>
        <v>After 5G</v>
      </c>
      <c r="C320" s="4">
        <v>560001</v>
      </c>
      <c r="D320" s="4" t="str">
        <f>_xlfn.XLOOKUP(Tablo6[[#This Row],[city_code]],Tablo1[city_code],Tablo1[city_name])</f>
        <v>Bangalore</v>
      </c>
      <c r="E320" t="s">
        <v>37</v>
      </c>
      <c r="F320" t="str">
        <f>_xlfn.XLOOKUP(Tablo6[[#This Row],[plans]],dim_plan!$A$3:$A$15,dim_plan!$B$3:$B$15,,0,1)</f>
        <v>Elite saver Pack (1 GB/ Day) Valid: 28 Days</v>
      </c>
      <c r="G32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0" s="3">
        <v>3.91</v>
      </c>
      <c r="I32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0" t="s">
        <v>108</v>
      </c>
      <c r="K320"/>
    </row>
    <row r="321" spans="1:11" x14ac:dyDescent="0.3">
      <c r="A321" s="6">
        <v>44743</v>
      </c>
      <c r="B321" s="6" t="str">
        <f>_xlfn.XLOOKUP($A:$A,Dim_Date!$A:$A,Dim_Date!C:C,,0,1)</f>
        <v>After 5G</v>
      </c>
      <c r="C321" s="4">
        <v>600001</v>
      </c>
      <c r="D321" s="4" t="str">
        <f>_xlfn.XLOOKUP(Tablo6[[#This Row],[city_code]],Tablo1[city_code],Tablo1[city_name])</f>
        <v>Chennai</v>
      </c>
      <c r="E321" t="s">
        <v>37</v>
      </c>
      <c r="F321" t="str">
        <f>_xlfn.XLOOKUP(Tablo6[[#This Row],[plans]],dim_plan!$A$3:$A$15,dim_plan!$B$3:$B$15,,0,1)</f>
        <v>Elite saver Pack (1 GB/ Day) Valid: 28 Days</v>
      </c>
      <c r="G32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1" s="3">
        <v>3.98</v>
      </c>
      <c r="I32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1" t="s">
        <v>108</v>
      </c>
      <c r="K321"/>
    </row>
    <row r="322" spans="1:11" x14ac:dyDescent="0.3">
      <c r="A322" s="6">
        <v>44743</v>
      </c>
      <c r="B322" s="6" t="str">
        <f>_xlfn.XLOOKUP($A:$A,Dim_Date!$A:$A,Dim_Date!C:C,,0,1)</f>
        <v>After 5G</v>
      </c>
      <c r="C322" s="4">
        <v>500001</v>
      </c>
      <c r="D322" s="4" t="str">
        <f>_xlfn.XLOOKUP(Tablo6[[#This Row],[city_code]],Tablo1[city_code],Tablo1[city_name])</f>
        <v>Hyderabad</v>
      </c>
      <c r="E322" t="s">
        <v>37</v>
      </c>
      <c r="F322" t="str">
        <f>_xlfn.XLOOKUP(Tablo6[[#This Row],[plans]],dim_plan!$A$3:$A$15,dim_plan!$B$3:$B$15,,0,1)</f>
        <v>Elite saver Pack (1 GB/ Day) Valid: 28 Days</v>
      </c>
      <c r="G32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2" s="3">
        <v>3.12</v>
      </c>
      <c r="I32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2" t="s">
        <v>108</v>
      </c>
      <c r="K322"/>
    </row>
    <row r="323" spans="1:11" x14ac:dyDescent="0.3">
      <c r="A323" s="6">
        <v>44743</v>
      </c>
      <c r="B323" s="6" t="str">
        <f>_xlfn.XLOOKUP($A:$A,Dim_Date!$A:$A,Dim_Date!C:C,,0,1)</f>
        <v>After 5G</v>
      </c>
      <c r="C323" s="4">
        <v>411001</v>
      </c>
      <c r="D323" s="4" t="str">
        <f>_xlfn.XLOOKUP(Tablo6[[#This Row],[city_code]],Tablo1[city_code],Tablo1[city_name])</f>
        <v>Pune</v>
      </c>
      <c r="E323" t="s">
        <v>37</v>
      </c>
      <c r="F323" t="str">
        <f>_xlfn.XLOOKUP(Tablo6[[#This Row],[plans]],dim_plan!$A$3:$A$15,dim_plan!$B$3:$B$15,,0,1)</f>
        <v>Elite saver Pack (1 GB/ Day) Valid: 28 Days</v>
      </c>
      <c r="G32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3" s="3">
        <v>2.14</v>
      </c>
      <c r="I32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3" t="s">
        <v>108</v>
      </c>
      <c r="K323"/>
    </row>
    <row r="324" spans="1:11" x14ac:dyDescent="0.3">
      <c r="A324" s="6">
        <v>44743</v>
      </c>
      <c r="B324" s="6" t="str">
        <f>_xlfn.XLOOKUP($A:$A,Dim_Date!$A:$A,Dim_Date!C:C,,0,1)</f>
        <v>After 5G</v>
      </c>
      <c r="C324" s="4">
        <v>380001</v>
      </c>
      <c r="D324" s="4" t="str">
        <f>_xlfn.XLOOKUP(Tablo6[[#This Row],[city_code]],Tablo1[city_code],Tablo1[city_name])</f>
        <v>Ahmedabad</v>
      </c>
      <c r="E324" t="s">
        <v>37</v>
      </c>
      <c r="F324" t="str">
        <f>_xlfn.XLOOKUP(Tablo6[[#This Row],[plans]],dim_plan!$A$3:$A$15,dim_plan!$B$3:$B$15,,0,1)</f>
        <v>Elite saver Pack (1 GB/ Day) Valid: 28 Days</v>
      </c>
      <c r="G32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4" s="3">
        <v>1.59</v>
      </c>
      <c r="I32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4" t="s">
        <v>108</v>
      </c>
      <c r="K324"/>
    </row>
    <row r="325" spans="1:11" x14ac:dyDescent="0.3">
      <c r="A325" s="6">
        <v>44743</v>
      </c>
      <c r="B325" s="6" t="str">
        <f>_xlfn.XLOOKUP($A:$A,Dim_Date!$A:$A,Dim_Date!C:C,,0,1)</f>
        <v>After 5G</v>
      </c>
      <c r="C325" s="4">
        <v>302001</v>
      </c>
      <c r="D325" s="4" t="str">
        <f>_xlfn.XLOOKUP(Tablo6[[#This Row],[city_code]],Tablo1[city_code],Tablo1[city_name])</f>
        <v>Jaipur</v>
      </c>
      <c r="E325" t="s">
        <v>37</v>
      </c>
      <c r="F325" t="str">
        <f>_xlfn.XLOOKUP(Tablo6[[#This Row],[plans]],dim_plan!$A$3:$A$15,dim_plan!$B$3:$B$15,,0,1)</f>
        <v>Elite saver Pack (1 GB/ Day) Valid: 28 Days</v>
      </c>
      <c r="G32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5" s="3">
        <v>1.05</v>
      </c>
      <c r="I32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5" t="s">
        <v>108</v>
      </c>
      <c r="K325"/>
    </row>
    <row r="326" spans="1:11" x14ac:dyDescent="0.3">
      <c r="A326" s="6">
        <v>44743</v>
      </c>
      <c r="B326" s="6" t="str">
        <f>_xlfn.XLOOKUP($A:$A,Dim_Date!$A:$A,Dim_Date!C:C,,0,1)</f>
        <v>After 5G</v>
      </c>
      <c r="C326" s="4">
        <v>226001</v>
      </c>
      <c r="D326" s="4" t="str">
        <f>_xlfn.XLOOKUP(Tablo6[[#This Row],[city_code]],Tablo1[city_code],Tablo1[city_name])</f>
        <v>Lucknow</v>
      </c>
      <c r="E326" t="s">
        <v>37</v>
      </c>
      <c r="F326" t="str">
        <f>_xlfn.XLOOKUP(Tablo6[[#This Row],[plans]],dim_plan!$A$3:$A$15,dim_plan!$B$3:$B$15,,0,1)</f>
        <v>Elite saver Pack (1 GB/ Day) Valid: 28 Days</v>
      </c>
      <c r="G32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6" s="3">
        <v>1.64</v>
      </c>
      <c r="I32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6" t="s">
        <v>108</v>
      </c>
      <c r="K326"/>
    </row>
    <row r="327" spans="1:11" x14ac:dyDescent="0.3">
      <c r="A327" s="6">
        <v>44743</v>
      </c>
      <c r="B327" s="6" t="str">
        <f>_xlfn.XLOOKUP($A:$A,Dim_Date!$A:$A,Dim_Date!C:C,,0,1)</f>
        <v>After 5G</v>
      </c>
      <c r="C327" s="4">
        <v>800008</v>
      </c>
      <c r="D327" s="4" t="str">
        <f>_xlfn.XLOOKUP(Tablo6[[#This Row],[city_code]],Tablo1[city_code],Tablo1[city_name])</f>
        <v>Patna</v>
      </c>
      <c r="E327" t="s">
        <v>37</v>
      </c>
      <c r="F327" t="str">
        <f>_xlfn.XLOOKUP(Tablo6[[#This Row],[plans]],dim_plan!$A$3:$A$15,dim_plan!$B$3:$B$15,,0,1)</f>
        <v>Elite saver Pack (1 GB/ Day) Valid: 28 Days</v>
      </c>
      <c r="G32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7" s="3">
        <v>0.8</v>
      </c>
      <c r="I32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7" t="s">
        <v>108</v>
      </c>
      <c r="K327"/>
    </row>
    <row r="328" spans="1:11" x14ac:dyDescent="0.3">
      <c r="A328" s="6">
        <v>44743</v>
      </c>
      <c r="B328" s="6" t="str">
        <f>_xlfn.XLOOKUP($A:$A,Dim_Date!$A:$A,Dim_Date!C:C,,0,1)</f>
        <v>After 5G</v>
      </c>
      <c r="C328" s="4">
        <v>641001</v>
      </c>
      <c r="D328" s="4" t="str">
        <f>_xlfn.XLOOKUP(Tablo6[[#This Row],[city_code]],Tablo1[city_code],Tablo1[city_name])</f>
        <v>Coimbatore</v>
      </c>
      <c r="E328" t="s">
        <v>37</v>
      </c>
      <c r="F328" t="str">
        <f>_xlfn.XLOOKUP(Tablo6[[#This Row],[plans]],dim_plan!$A$3:$A$15,dim_plan!$B$3:$B$15,,0,1)</f>
        <v>Elite saver Pack (1 GB/ Day) Valid: 28 Days</v>
      </c>
      <c r="G32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8" s="3">
        <v>1.07</v>
      </c>
      <c r="I32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8" t="s">
        <v>108</v>
      </c>
      <c r="K328"/>
    </row>
    <row r="329" spans="1:11" x14ac:dyDescent="0.3">
      <c r="A329" s="6">
        <v>44743</v>
      </c>
      <c r="B329" s="6" t="str">
        <f>_xlfn.XLOOKUP($A:$A,Dim_Date!$A:$A,Dim_Date!C:C,,0,1)</f>
        <v>After 5G</v>
      </c>
      <c r="C329" s="4">
        <v>160017</v>
      </c>
      <c r="D329" s="4" t="str">
        <f>_xlfn.XLOOKUP(Tablo6[[#This Row],[city_code]],Tablo1[city_code],Tablo1[city_name])</f>
        <v>Chandigarh</v>
      </c>
      <c r="E329" t="s">
        <v>37</v>
      </c>
      <c r="F329" t="str">
        <f>_xlfn.XLOOKUP(Tablo6[[#This Row],[plans]],dim_plan!$A$3:$A$15,dim_plan!$B$3:$B$15,,0,1)</f>
        <v>Elite saver Pack (1 GB/ Day) Valid: 28 Days</v>
      </c>
      <c r="G32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29" s="3">
        <v>0.53</v>
      </c>
      <c r="I32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29" t="s">
        <v>108</v>
      </c>
      <c r="K329"/>
    </row>
    <row r="330" spans="1:11" x14ac:dyDescent="0.3">
      <c r="A330" s="6">
        <v>44743</v>
      </c>
      <c r="B330" s="6" t="str">
        <f>_xlfn.XLOOKUP($A:$A,Dim_Date!$A:$A,Dim_Date!C:C,,0,1)</f>
        <v>After 5G</v>
      </c>
      <c r="C330" s="4">
        <v>122001</v>
      </c>
      <c r="D330" s="4" t="str">
        <f>_xlfn.XLOOKUP(Tablo6[[#This Row],[city_code]],Tablo1[city_code],Tablo1[city_name])</f>
        <v>Gurgaon</v>
      </c>
      <c r="E330" t="s">
        <v>37</v>
      </c>
      <c r="F330" t="str">
        <f>_xlfn.XLOOKUP(Tablo6[[#This Row],[plans]],dim_plan!$A$3:$A$15,dim_plan!$B$3:$B$15,,0,1)</f>
        <v>Elite saver Pack (1 GB/ Day) Valid: 28 Days</v>
      </c>
      <c r="G33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0" s="3">
        <v>0.85</v>
      </c>
      <c r="I33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0" t="s">
        <v>108</v>
      </c>
      <c r="K330"/>
    </row>
    <row r="331" spans="1:11" x14ac:dyDescent="0.3">
      <c r="A331" s="6">
        <v>44743</v>
      </c>
      <c r="B331" s="6" t="str">
        <f>_xlfn.XLOOKUP($A:$A,Dim_Date!$A:$A,Dim_Date!C:C,,0,1)</f>
        <v>After 5G</v>
      </c>
      <c r="C331" s="4">
        <v>492001</v>
      </c>
      <c r="D331" s="4" t="str">
        <f>_xlfn.XLOOKUP(Tablo6[[#This Row],[city_code]],Tablo1[city_code],Tablo1[city_name])</f>
        <v>Raipur</v>
      </c>
      <c r="E331" t="s">
        <v>37</v>
      </c>
      <c r="F331" t="str">
        <f>_xlfn.XLOOKUP(Tablo6[[#This Row],[plans]],dim_plan!$A$3:$A$15,dim_plan!$B$3:$B$15,,0,1)</f>
        <v>Elite saver Pack (1 GB/ Day) Valid: 28 Days</v>
      </c>
      <c r="G33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1" s="3">
        <v>0.38</v>
      </c>
      <c r="I33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1" t="s">
        <v>108</v>
      </c>
      <c r="K331"/>
    </row>
    <row r="332" spans="1:11" x14ac:dyDescent="0.3">
      <c r="A332" s="6">
        <v>44774</v>
      </c>
      <c r="B332" s="6" t="str">
        <f>_xlfn.XLOOKUP($A:$A,Dim_Date!$A:$A,Dim_Date!C:C,,0,1)</f>
        <v>After 5G</v>
      </c>
      <c r="C332" s="4">
        <v>400001</v>
      </c>
      <c r="D332" s="4" t="str">
        <f>_xlfn.XLOOKUP(Tablo6[[#This Row],[city_code]],Tablo1[city_code],Tablo1[city_name])</f>
        <v>Mumbai</v>
      </c>
      <c r="E332" t="s">
        <v>37</v>
      </c>
      <c r="F332" t="str">
        <f>_xlfn.XLOOKUP(Tablo6[[#This Row],[plans]],dim_plan!$A$3:$A$15,dim_plan!$B$3:$B$15,,0,1)</f>
        <v>Elite saver Pack (1 GB/ Day) Valid: 28 Days</v>
      </c>
      <c r="G33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2" s="3">
        <v>4.25</v>
      </c>
      <c r="I33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2" t="s">
        <v>108</v>
      </c>
      <c r="K332"/>
    </row>
    <row r="333" spans="1:11" x14ac:dyDescent="0.3">
      <c r="A333" s="6">
        <v>44774</v>
      </c>
      <c r="B333" s="6" t="str">
        <f>_xlfn.XLOOKUP($A:$A,Dim_Date!$A:$A,Dim_Date!C:C,,0,1)</f>
        <v>After 5G</v>
      </c>
      <c r="C333" s="4">
        <v>110001</v>
      </c>
      <c r="D333" s="4" t="str">
        <f>_xlfn.XLOOKUP(Tablo6[[#This Row],[city_code]],Tablo1[city_code],Tablo1[city_name])</f>
        <v>Delhi</v>
      </c>
      <c r="E333" t="s">
        <v>37</v>
      </c>
      <c r="F333" t="str">
        <f>_xlfn.XLOOKUP(Tablo6[[#This Row],[plans]],dim_plan!$A$3:$A$15,dim_plan!$B$3:$B$15,,0,1)</f>
        <v>Elite saver Pack (1 GB/ Day) Valid: 28 Days</v>
      </c>
      <c r="G33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3" s="3">
        <v>3.37</v>
      </c>
      <c r="I33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3" t="s">
        <v>108</v>
      </c>
      <c r="K333"/>
    </row>
    <row r="334" spans="1:11" x14ac:dyDescent="0.3">
      <c r="A334" s="6">
        <v>44774</v>
      </c>
      <c r="B334" s="6" t="str">
        <f>_xlfn.XLOOKUP($A:$A,Dim_Date!$A:$A,Dim_Date!C:C,,0,1)</f>
        <v>After 5G</v>
      </c>
      <c r="C334" s="4">
        <v>700001</v>
      </c>
      <c r="D334" s="4" t="str">
        <f>_xlfn.XLOOKUP(Tablo6[[#This Row],[city_code]],Tablo1[city_code],Tablo1[city_name])</f>
        <v>Kolkata</v>
      </c>
      <c r="E334" t="s">
        <v>37</v>
      </c>
      <c r="F334" t="str">
        <f>_xlfn.XLOOKUP(Tablo6[[#This Row],[plans]],dim_plan!$A$3:$A$15,dim_plan!$B$3:$B$15,,0,1)</f>
        <v>Elite saver Pack (1 GB/ Day) Valid: 28 Days</v>
      </c>
      <c r="G33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4" s="3">
        <v>6.55</v>
      </c>
      <c r="I33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4" t="s">
        <v>108</v>
      </c>
      <c r="K334"/>
    </row>
    <row r="335" spans="1:11" x14ac:dyDescent="0.3">
      <c r="A335" s="6">
        <v>44774</v>
      </c>
      <c r="B335" s="6" t="str">
        <f>_xlfn.XLOOKUP($A:$A,Dim_Date!$A:$A,Dim_Date!C:C,,0,1)</f>
        <v>After 5G</v>
      </c>
      <c r="C335" s="4">
        <v>560001</v>
      </c>
      <c r="D335" s="4" t="str">
        <f>_xlfn.XLOOKUP(Tablo6[[#This Row],[city_code]],Tablo1[city_code],Tablo1[city_name])</f>
        <v>Bangalore</v>
      </c>
      <c r="E335" t="s">
        <v>37</v>
      </c>
      <c r="F335" t="str">
        <f>_xlfn.XLOOKUP(Tablo6[[#This Row],[plans]],dim_plan!$A$3:$A$15,dim_plan!$B$3:$B$15,,0,1)</f>
        <v>Elite saver Pack (1 GB/ Day) Valid: 28 Days</v>
      </c>
      <c r="G33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5" s="3">
        <v>3.5</v>
      </c>
      <c r="I33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5" t="s">
        <v>108</v>
      </c>
      <c r="K335"/>
    </row>
    <row r="336" spans="1:11" x14ac:dyDescent="0.3">
      <c r="A336" s="6">
        <v>44774</v>
      </c>
      <c r="B336" s="6" t="str">
        <f>_xlfn.XLOOKUP($A:$A,Dim_Date!$A:$A,Dim_Date!C:C,,0,1)</f>
        <v>After 5G</v>
      </c>
      <c r="C336" s="4">
        <v>600001</v>
      </c>
      <c r="D336" s="4" t="str">
        <f>_xlfn.XLOOKUP(Tablo6[[#This Row],[city_code]],Tablo1[city_code],Tablo1[city_name])</f>
        <v>Chennai</v>
      </c>
      <c r="E336" t="s">
        <v>37</v>
      </c>
      <c r="F336" t="str">
        <f>_xlfn.XLOOKUP(Tablo6[[#This Row],[plans]],dim_plan!$A$3:$A$15,dim_plan!$B$3:$B$15,,0,1)</f>
        <v>Elite saver Pack (1 GB/ Day) Valid: 28 Days</v>
      </c>
      <c r="G33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6" s="3">
        <v>2.42</v>
      </c>
      <c r="I33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6" t="s">
        <v>108</v>
      </c>
      <c r="K336"/>
    </row>
    <row r="337" spans="1:11" x14ac:dyDescent="0.3">
      <c r="A337" s="6">
        <v>44774</v>
      </c>
      <c r="B337" s="6" t="str">
        <f>_xlfn.XLOOKUP($A:$A,Dim_Date!$A:$A,Dim_Date!C:C,,0,1)</f>
        <v>After 5G</v>
      </c>
      <c r="C337" s="4">
        <v>500001</v>
      </c>
      <c r="D337" s="4" t="str">
        <f>_xlfn.XLOOKUP(Tablo6[[#This Row],[city_code]],Tablo1[city_code],Tablo1[city_name])</f>
        <v>Hyderabad</v>
      </c>
      <c r="E337" t="s">
        <v>37</v>
      </c>
      <c r="F337" t="str">
        <f>_xlfn.XLOOKUP(Tablo6[[#This Row],[plans]],dim_plan!$A$3:$A$15,dim_plan!$B$3:$B$15,,0,1)</f>
        <v>Elite saver Pack (1 GB/ Day) Valid: 28 Days</v>
      </c>
      <c r="G33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7" s="3">
        <v>2.54</v>
      </c>
      <c r="I33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7" t="s">
        <v>108</v>
      </c>
      <c r="K337"/>
    </row>
    <row r="338" spans="1:11" x14ac:dyDescent="0.3">
      <c r="A338" s="6">
        <v>44774</v>
      </c>
      <c r="B338" s="6" t="str">
        <f>_xlfn.XLOOKUP($A:$A,Dim_Date!$A:$A,Dim_Date!C:C,,0,1)</f>
        <v>After 5G</v>
      </c>
      <c r="C338" s="4">
        <v>411001</v>
      </c>
      <c r="D338" s="4" t="str">
        <f>_xlfn.XLOOKUP(Tablo6[[#This Row],[city_code]],Tablo1[city_code],Tablo1[city_name])</f>
        <v>Pune</v>
      </c>
      <c r="E338" t="s">
        <v>37</v>
      </c>
      <c r="F338" t="str">
        <f>_xlfn.XLOOKUP(Tablo6[[#This Row],[plans]],dim_plan!$A$3:$A$15,dim_plan!$B$3:$B$15,,0,1)</f>
        <v>Elite saver Pack (1 GB/ Day) Valid: 28 Days</v>
      </c>
      <c r="G33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8" s="3">
        <v>2.15</v>
      </c>
      <c r="I33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8" t="s">
        <v>108</v>
      </c>
      <c r="K338"/>
    </row>
    <row r="339" spans="1:11" x14ac:dyDescent="0.3">
      <c r="A339" s="6">
        <v>44774</v>
      </c>
      <c r="B339" s="6" t="str">
        <f>_xlfn.XLOOKUP($A:$A,Dim_Date!$A:$A,Dim_Date!C:C,,0,1)</f>
        <v>After 5G</v>
      </c>
      <c r="C339" s="4">
        <v>380001</v>
      </c>
      <c r="D339" s="4" t="str">
        <f>_xlfn.XLOOKUP(Tablo6[[#This Row],[city_code]],Tablo1[city_code],Tablo1[city_name])</f>
        <v>Ahmedabad</v>
      </c>
      <c r="E339" t="s">
        <v>37</v>
      </c>
      <c r="F339" t="str">
        <f>_xlfn.XLOOKUP(Tablo6[[#This Row],[plans]],dim_plan!$A$3:$A$15,dim_plan!$B$3:$B$15,,0,1)</f>
        <v>Elite saver Pack (1 GB/ Day) Valid: 28 Days</v>
      </c>
      <c r="G33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39" s="3">
        <v>1.99</v>
      </c>
      <c r="I33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39" t="s">
        <v>108</v>
      </c>
      <c r="K339"/>
    </row>
    <row r="340" spans="1:11" x14ac:dyDescent="0.3">
      <c r="A340" s="6">
        <v>44774</v>
      </c>
      <c r="B340" s="6" t="str">
        <f>_xlfn.XLOOKUP($A:$A,Dim_Date!$A:$A,Dim_Date!C:C,,0,1)</f>
        <v>After 5G</v>
      </c>
      <c r="C340" s="4">
        <v>302001</v>
      </c>
      <c r="D340" s="4" t="str">
        <f>_xlfn.XLOOKUP(Tablo6[[#This Row],[city_code]],Tablo1[city_code],Tablo1[city_name])</f>
        <v>Jaipur</v>
      </c>
      <c r="E340" t="s">
        <v>37</v>
      </c>
      <c r="F340" t="str">
        <f>_xlfn.XLOOKUP(Tablo6[[#This Row],[plans]],dim_plan!$A$3:$A$15,dim_plan!$B$3:$B$15,,0,1)</f>
        <v>Elite saver Pack (1 GB/ Day) Valid: 28 Days</v>
      </c>
      <c r="G34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0" s="3">
        <v>1.52</v>
      </c>
      <c r="I34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0" t="s">
        <v>108</v>
      </c>
      <c r="K340"/>
    </row>
    <row r="341" spans="1:11" x14ac:dyDescent="0.3">
      <c r="A341" s="6">
        <v>44774</v>
      </c>
      <c r="B341" s="6" t="str">
        <f>_xlfn.XLOOKUP($A:$A,Dim_Date!$A:$A,Dim_Date!C:C,,0,1)</f>
        <v>After 5G</v>
      </c>
      <c r="C341" s="4">
        <v>226001</v>
      </c>
      <c r="D341" s="4" t="str">
        <f>_xlfn.XLOOKUP(Tablo6[[#This Row],[city_code]],Tablo1[city_code],Tablo1[city_name])</f>
        <v>Lucknow</v>
      </c>
      <c r="E341" t="s">
        <v>37</v>
      </c>
      <c r="F341" t="str">
        <f>_xlfn.XLOOKUP(Tablo6[[#This Row],[plans]],dim_plan!$A$3:$A$15,dim_plan!$B$3:$B$15,,0,1)</f>
        <v>Elite saver Pack (1 GB/ Day) Valid: 28 Days</v>
      </c>
      <c r="G34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1" s="3">
        <v>1.39</v>
      </c>
      <c r="I34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1" t="s">
        <v>108</v>
      </c>
      <c r="K341"/>
    </row>
    <row r="342" spans="1:11" x14ac:dyDescent="0.3">
      <c r="A342" s="6">
        <v>44774</v>
      </c>
      <c r="B342" s="6" t="str">
        <f>_xlfn.XLOOKUP($A:$A,Dim_Date!$A:$A,Dim_Date!C:C,,0,1)</f>
        <v>After 5G</v>
      </c>
      <c r="C342" s="4">
        <v>800008</v>
      </c>
      <c r="D342" s="4" t="str">
        <f>_xlfn.XLOOKUP(Tablo6[[#This Row],[city_code]],Tablo1[city_code],Tablo1[city_name])</f>
        <v>Patna</v>
      </c>
      <c r="E342" t="s">
        <v>37</v>
      </c>
      <c r="F342" t="str">
        <f>_xlfn.XLOOKUP(Tablo6[[#This Row],[plans]],dim_plan!$A$3:$A$15,dim_plan!$B$3:$B$15,,0,1)</f>
        <v>Elite saver Pack (1 GB/ Day) Valid: 28 Days</v>
      </c>
      <c r="G34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2" s="3">
        <v>0.94</v>
      </c>
      <c r="I34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2" t="s">
        <v>108</v>
      </c>
      <c r="K342"/>
    </row>
    <row r="343" spans="1:11" x14ac:dyDescent="0.3">
      <c r="A343" s="6">
        <v>44774</v>
      </c>
      <c r="B343" s="6" t="str">
        <f>_xlfn.XLOOKUP($A:$A,Dim_Date!$A:$A,Dim_Date!C:C,,0,1)</f>
        <v>After 5G</v>
      </c>
      <c r="C343" s="4">
        <v>641001</v>
      </c>
      <c r="D343" s="4" t="str">
        <f>_xlfn.XLOOKUP(Tablo6[[#This Row],[city_code]],Tablo1[city_code],Tablo1[city_name])</f>
        <v>Coimbatore</v>
      </c>
      <c r="E343" t="s">
        <v>37</v>
      </c>
      <c r="F343" t="str">
        <f>_xlfn.XLOOKUP(Tablo6[[#This Row],[plans]],dim_plan!$A$3:$A$15,dim_plan!$B$3:$B$15,,0,1)</f>
        <v>Elite saver Pack (1 GB/ Day) Valid: 28 Days</v>
      </c>
      <c r="G34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3" s="3">
        <v>1.49</v>
      </c>
      <c r="I34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3" t="s">
        <v>108</v>
      </c>
      <c r="K343"/>
    </row>
    <row r="344" spans="1:11" x14ac:dyDescent="0.3">
      <c r="A344" s="6">
        <v>44774</v>
      </c>
      <c r="B344" s="6" t="str">
        <f>_xlfn.XLOOKUP($A:$A,Dim_Date!$A:$A,Dim_Date!C:C,,0,1)</f>
        <v>After 5G</v>
      </c>
      <c r="C344" s="4">
        <v>160017</v>
      </c>
      <c r="D344" s="4" t="str">
        <f>_xlfn.XLOOKUP(Tablo6[[#This Row],[city_code]],Tablo1[city_code],Tablo1[city_name])</f>
        <v>Chandigarh</v>
      </c>
      <c r="E344" t="s">
        <v>37</v>
      </c>
      <c r="F344" t="str">
        <f>_xlfn.XLOOKUP(Tablo6[[#This Row],[plans]],dim_plan!$A$3:$A$15,dim_plan!$B$3:$B$15,,0,1)</f>
        <v>Elite saver Pack (1 GB/ Day) Valid: 28 Days</v>
      </c>
      <c r="G34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4" s="3">
        <v>0.49</v>
      </c>
      <c r="I34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4" t="s">
        <v>108</v>
      </c>
      <c r="K344"/>
    </row>
    <row r="345" spans="1:11" x14ac:dyDescent="0.3">
      <c r="A345" s="6">
        <v>44774</v>
      </c>
      <c r="B345" s="6" t="str">
        <f>_xlfn.XLOOKUP($A:$A,Dim_Date!$A:$A,Dim_Date!C:C,,0,1)</f>
        <v>After 5G</v>
      </c>
      <c r="C345" s="4">
        <v>122001</v>
      </c>
      <c r="D345" s="4" t="str">
        <f>_xlfn.XLOOKUP(Tablo6[[#This Row],[city_code]],Tablo1[city_code],Tablo1[city_name])</f>
        <v>Gurgaon</v>
      </c>
      <c r="E345" t="s">
        <v>37</v>
      </c>
      <c r="F345" t="str">
        <f>_xlfn.XLOOKUP(Tablo6[[#This Row],[plans]],dim_plan!$A$3:$A$15,dim_plan!$B$3:$B$15,,0,1)</f>
        <v>Elite saver Pack (1 GB/ Day) Valid: 28 Days</v>
      </c>
      <c r="G34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5" s="3">
        <v>0.55000000000000004</v>
      </c>
      <c r="I34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5" t="s">
        <v>108</v>
      </c>
      <c r="K345"/>
    </row>
    <row r="346" spans="1:11" x14ac:dyDescent="0.3">
      <c r="A346" s="6">
        <v>44774</v>
      </c>
      <c r="B346" s="6" t="str">
        <f>_xlfn.XLOOKUP($A:$A,Dim_Date!$A:$A,Dim_Date!C:C,,0,1)</f>
        <v>After 5G</v>
      </c>
      <c r="C346" s="4">
        <v>492001</v>
      </c>
      <c r="D346" s="4" t="str">
        <f>_xlfn.XLOOKUP(Tablo6[[#This Row],[city_code]],Tablo1[city_code],Tablo1[city_name])</f>
        <v>Raipur</v>
      </c>
      <c r="E346" t="s">
        <v>37</v>
      </c>
      <c r="F346" t="str">
        <f>_xlfn.XLOOKUP(Tablo6[[#This Row],[plans]],dim_plan!$A$3:$A$15,dim_plan!$B$3:$B$15,,0,1)</f>
        <v>Elite saver Pack (1 GB/ Day) Valid: 28 Days</v>
      </c>
      <c r="G34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6" s="3">
        <v>0.33</v>
      </c>
      <c r="I34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6" t="s">
        <v>108</v>
      </c>
      <c r="K346"/>
    </row>
    <row r="347" spans="1:11" x14ac:dyDescent="0.3">
      <c r="A347" s="6">
        <v>44805</v>
      </c>
      <c r="B347" s="6" t="str">
        <f>_xlfn.XLOOKUP($A:$A,Dim_Date!$A:$A,Dim_Date!C:C,,0,1)</f>
        <v>After 5G</v>
      </c>
      <c r="C347" s="4">
        <v>400001</v>
      </c>
      <c r="D347" s="4" t="str">
        <f>_xlfn.XLOOKUP(Tablo6[[#This Row],[city_code]],Tablo1[city_code],Tablo1[city_name])</f>
        <v>Mumbai</v>
      </c>
      <c r="E347" t="s">
        <v>37</v>
      </c>
      <c r="F347" t="str">
        <f>_xlfn.XLOOKUP(Tablo6[[#This Row],[plans]],dim_plan!$A$3:$A$15,dim_plan!$B$3:$B$15,,0,1)</f>
        <v>Elite saver Pack (1 GB/ Day) Valid: 28 Days</v>
      </c>
      <c r="G34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7" s="3">
        <v>4.75</v>
      </c>
      <c r="I34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7" t="s">
        <v>108</v>
      </c>
      <c r="K347"/>
    </row>
    <row r="348" spans="1:11" x14ac:dyDescent="0.3">
      <c r="A348" s="6">
        <v>44805</v>
      </c>
      <c r="B348" s="6" t="str">
        <f>_xlfn.XLOOKUP($A:$A,Dim_Date!$A:$A,Dim_Date!C:C,,0,1)</f>
        <v>After 5G</v>
      </c>
      <c r="C348" s="4">
        <v>110001</v>
      </c>
      <c r="D348" s="4" t="str">
        <f>_xlfn.XLOOKUP(Tablo6[[#This Row],[city_code]],Tablo1[city_code],Tablo1[city_name])</f>
        <v>Delhi</v>
      </c>
      <c r="E348" t="s">
        <v>37</v>
      </c>
      <c r="F348" t="str">
        <f>_xlfn.XLOOKUP(Tablo6[[#This Row],[plans]],dim_plan!$A$3:$A$15,dim_plan!$B$3:$B$15,,0,1)</f>
        <v>Elite saver Pack (1 GB/ Day) Valid: 28 Days</v>
      </c>
      <c r="G34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8" s="3">
        <v>4.66</v>
      </c>
      <c r="I34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8" t="s">
        <v>108</v>
      </c>
      <c r="K348"/>
    </row>
    <row r="349" spans="1:11" x14ac:dyDescent="0.3">
      <c r="A349" s="6">
        <v>44805</v>
      </c>
      <c r="B349" s="6" t="str">
        <f>_xlfn.XLOOKUP($A:$A,Dim_Date!$A:$A,Dim_Date!C:C,,0,1)</f>
        <v>After 5G</v>
      </c>
      <c r="C349" s="4">
        <v>700001</v>
      </c>
      <c r="D349" s="4" t="str">
        <f>_xlfn.XLOOKUP(Tablo6[[#This Row],[city_code]],Tablo1[city_code],Tablo1[city_name])</f>
        <v>Kolkata</v>
      </c>
      <c r="E349" t="s">
        <v>37</v>
      </c>
      <c r="F349" t="str">
        <f>_xlfn.XLOOKUP(Tablo6[[#This Row],[plans]],dim_plan!$A$3:$A$15,dim_plan!$B$3:$B$15,,0,1)</f>
        <v>Elite saver Pack (1 GB/ Day) Valid: 28 Days</v>
      </c>
      <c r="G34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49" s="3">
        <v>3.98</v>
      </c>
      <c r="I34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49" t="s">
        <v>108</v>
      </c>
      <c r="K349"/>
    </row>
    <row r="350" spans="1:11" x14ac:dyDescent="0.3">
      <c r="A350" s="6">
        <v>44805</v>
      </c>
      <c r="B350" s="6" t="str">
        <f>_xlfn.XLOOKUP($A:$A,Dim_Date!$A:$A,Dim_Date!C:C,,0,1)</f>
        <v>After 5G</v>
      </c>
      <c r="C350" s="4">
        <v>560001</v>
      </c>
      <c r="D350" s="4" t="str">
        <f>_xlfn.XLOOKUP(Tablo6[[#This Row],[city_code]],Tablo1[city_code],Tablo1[city_name])</f>
        <v>Bangalore</v>
      </c>
      <c r="E350" t="s">
        <v>37</v>
      </c>
      <c r="F350" t="str">
        <f>_xlfn.XLOOKUP(Tablo6[[#This Row],[plans]],dim_plan!$A$3:$A$15,dim_plan!$B$3:$B$15,,0,1)</f>
        <v>Elite saver Pack (1 GB/ Day) Valid: 28 Days</v>
      </c>
      <c r="G35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0" s="3">
        <v>2.96</v>
      </c>
      <c r="I35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0" t="s">
        <v>108</v>
      </c>
      <c r="K350"/>
    </row>
    <row r="351" spans="1:11" x14ac:dyDescent="0.3">
      <c r="A351" s="6">
        <v>44805</v>
      </c>
      <c r="B351" s="6" t="str">
        <f>_xlfn.XLOOKUP($A:$A,Dim_Date!$A:$A,Dim_Date!C:C,,0,1)</f>
        <v>After 5G</v>
      </c>
      <c r="C351" s="4">
        <v>600001</v>
      </c>
      <c r="D351" s="4" t="str">
        <f>_xlfn.XLOOKUP(Tablo6[[#This Row],[city_code]],Tablo1[city_code],Tablo1[city_name])</f>
        <v>Chennai</v>
      </c>
      <c r="E351" t="s">
        <v>37</v>
      </c>
      <c r="F351" t="str">
        <f>_xlfn.XLOOKUP(Tablo6[[#This Row],[plans]],dim_plan!$A$3:$A$15,dim_plan!$B$3:$B$15,,0,1)</f>
        <v>Elite saver Pack (1 GB/ Day) Valid: 28 Days</v>
      </c>
      <c r="G35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1" s="3">
        <v>2.04</v>
      </c>
      <c r="I35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1" t="s">
        <v>108</v>
      </c>
      <c r="K351"/>
    </row>
    <row r="352" spans="1:11" x14ac:dyDescent="0.3">
      <c r="A352" s="6">
        <v>44805</v>
      </c>
      <c r="B352" s="6" t="str">
        <f>_xlfn.XLOOKUP($A:$A,Dim_Date!$A:$A,Dim_Date!C:C,,0,1)</f>
        <v>After 5G</v>
      </c>
      <c r="C352" s="4">
        <v>500001</v>
      </c>
      <c r="D352" s="4" t="str">
        <f>_xlfn.XLOOKUP(Tablo6[[#This Row],[city_code]],Tablo1[city_code],Tablo1[city_name])</f>
        <v>Hyderabad</v>
      </c>
      <c r="E352" t="s">
        <v>37</v>
      </c>
      <c r="F352" t="str">
        <f>_xlfn.XLOOKUP(Tablo6[[#This Row],[plans]],dim_plan!$A$3:$A$15,dim_plan!$B$3:$B$15,,0,1)</f>
        <v>Elite saver Pack (1 GB/ Day) Valid: 28 Days</v>
      </c>
      <c r="G352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2" s="3">
        <v>1.87</v>
      </c>
      <c r="I35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2" t="s">
        <v>108</v>
      </c>
      <c r="K352"/>
    </row>
    <row r="353" spans="1:11" x14ac:dyDescent="0.3">
      <c r="A353" s="6">
        <v>44805</v>
      </c>
      <c r="B353" s="6" t="str">
        <f>_xlfn.XLOOKUP($A:$A,Dim_Date!$A:$A,Dim_Date!C:C,,0,1)</f>
        <v>After 5G</v>
      </c>
      <c r="C353" s="4">
        <v>411001</v>
      </c>
      <c r="D353" s="4" t="str">
        <f>_xlfn.XLOOKUP(Tablo6[[#This Row],[city_code]],Tablo1[city_code],Tablo1[city_name])</f>
        <v>Pune</v>
      </c>
      <c r="E353" t="s">
        <v>37</v>
      </c>
      <c r="F353" t="str">
        <f>_xlfn.XLOOKUP(Tablo6[[#This Row],[plans]],dim_plan!$A$3:$A$15,dim_plan!$B$3:$B$15,,0,1)</f>
        <v>Elite saver Pack (1 GB/ Day) Valid: 28 Days</v>
      </c>
      <c r="G353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3" s="3">
        <v>3.62</v>
      </c>
      <c r="I35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3" t="s">
        <v>108</v>
      </c>
      <c r="K353"/>
    </row>
    <row r="354" spans="1:11" x14ac:dyDescent="0.3">
      <c r="A354" s="6">
        <v>44805</v>
      </c>
      <c r="B354" s="6" t="str">
        <f>_xlfn.XLOOKUP($A:$A,Dim_Date!$A:$A,Dim_Date!C:C,,0,1)</f>
        <v>After 5G</v>
      </c>
      <c r="C354" s="4">
        <v>380001</v>
      </c>
      <c r="D354" s="4" t="str">
        <f>_xlfn.XLOOKUP(Tablo6[[#This Row],[city_code]],Tablo1[city_code],Tablo1[city_name])</f>
        <v>Ahmedabad</v>
      </c>
      <c r="E354" t="s">
        <v>37</v>
      </c>
      <c r="F354" t="str">
        <f>_xlfn.XLOOKUP(Tablo6[[#This Row],[plans]],dim_plan!$A$3:$A$15,dim_plan!$B$3:$B$15,,0,1)</f>
        <v>Elite saver Pack (1 GB/ Day) Valid: 28 Days</v>
      </c>
      <c r="G354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4" s="3">
        <v>2</v>
      </c>
      <c r="I35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4" t="s">
        <v>108</v>
      </c>
      <c r="K354"/>
    </row>
    <row r="355" spans="1:11" x14ac:dyDescent="0.3">
      <c r="A355" s="6">
        <v>44805</v>
      </c>
      <c r="B355" s="6" t="str">
        <f>_xlfn.XLOOKUP($A:$A,Dim_Date!$A:$A,Dim_Date!C:C,,0,1)</f>
        <v>After 5G</v>
      </c>
      <c r="C355" s="4">
        <v>302001</v>
      </c>
      <c r="D355" s="4" t="str">
        <f>_xlfn.XLOOKUP(Tablo6[[#This Row],[city_code]],Tablo1[city_code],Tablo1[city_name])</f>
        <v>Jaipur</v>
      </c>
      <c r="E355" t="s">
        <v>37</v>
      </c>
      <c r="F355" t="str">
        <f>_xlfn.XLOOKUP(Tablo6[[#This Row],[plans]],dim_plan!$A$3:$A$15,dim_plan!$B$3:$B$15,,0,1)</f>
        <v>Elite saver Pack (1 GB/ Day) Valid: 28 Days</v>
      </c>
      <c r="G355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5" s="3">
        <v>1.35</v>
      </c>
      <c r="I35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5" t="s">
        <v>108</v>
      </c>
      <c r="K355"/>
    </row>
    <row r="356" spans="1:11" x14ac:dyDescent="0.3">
      <c r="A356" s="6">
        <v>44805</v>
      </c>
      <c r="B356" s="6" t="str">
        <f>_xlfn.XLOOKUP($A:$A,Dim_Date!$A:$A,Dim_Date!C:C,,0,1)</f>
        <v>After 5G</v>
      </c>
      <c r="C356" s="4">
        <v>226001</v>
      </c>
      <c r="D356" s="4" t="str">
        <f>_xlfn.XLOOKUP(Tablo6[[#This Row],[city_code]],Tablo1[city_code],Tablo1[city_name])</f>
        <v>Lucknow</v>
      </c>
      <c r="E356" t="s">
        <v>37</v>
      </c>
      <c r="F356" t="str">
        <f>_xlfn.XLOOKUP(Tablo6[[#This Row],[plans]],dim_plan!$A$3:$A$15,dim_plan!$B$3:$B$15,,0,1)</f>
        <v>Elite saver Pack (1 GB/ Day) Valid: 28 Days</v>
      </c>
      <c r="G356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6" s="3">
        <v>1.0900000000000001</v>
      </c>
      <c r="I35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6" t="s">
        <v>108</v>
      </c>
      <c r="K356"/>
    </row>
    <row r="357" spans="1:11" x14ac:dyDescent="0.3">
      <c r="A357" s="6">
        <v>44805</v>
      </c>
      <c r="B357" s="6" t="str">
        <f>_xlfn.XLOOKUP($A:$A,Dim_Date!$A:$A,Dim_Date!C:C,,0,1)</f>
        <v>After 5G</v>
      </c>
      <c r="C357" s="4">
        <v>800008</v>
      </c>
      <c r="D357" s="4" t="str">
        <f>_xlfn.XLOOKUP(Tablo6[[#This Row],[city_code]],Tablo1[city_code],Tablo1[city_name])</f>
        <v>Patna</v>
      </c>
      <c r="E357" t="s">
        <v>37</v>
      </c>
      <c r="F357" t="str">
        <f>_xlfn.XLOOKUP(Tablo6[[#This Row],[plans]],dim_plan!$A$3:$A$15,dim_plan!$B$3:$B$15,,0,1)</f>
        <v>Elite saver Pack (1 GB/ Day) Valid: 28 Days</v>
      </c>
      <c r="G357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7" s="3">
        <v>1.07</v>
      </c>
      <c r="I35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7" t="s">
        <v>108</v>
      </c>
      <c r="K357"/>
    </row>
    <row r="358" spans="1:11" x14ac:dyDescent="0.3">
      <c r="A358" s="6">
        <v>44805</v>
      </c>
      <c r="B358" s="6" t="str">
        <f>_xlfn.XLOOKUP($A:$A,Dim_Date!$A:$A,Dim_Date!C:C,,0,1)</f>
        <v>After 5G</v>
      </c>
      <c r="C358" s="4">
        <v>641001</v>
      </c>
      <c r="D358" s="4" t="str">
        <f>_xlfn.XLOOKUP(Tablo6[[#This Row],[city_code]],Tablo1[city_code],Tablo1[city_name])</f>
        <v>Coimbatore</v>
      </c>
      <c r="E358" t="s">
        <v>37</v>
      </c>
      <c r="F358" t="str">
        <f>_xlfn.XLOOKUP(Tablo6[[#This Row],[plans]],dim_plan!$A$3:$A$15,dim_plan!$B$3:$B$15,,0,1)</f>
        <v>Elite saver Pack (1 GB/ Day) Valid: 28 Days</v>
      </c>
      <c r="G358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8" s="3">
        <v>0.64</v>
      </c>
      <c r="I35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8" t="s">
        <v>108</v>
      </c>
      <c r="K358"/>
    </row>
    <row r="359" spans="1:11" x14ac:dyDescent="0.3">
      <c r="A359" s="6">
        <v>44805</v>
      </c>
      <c r="B359" s="6" t="str">
        <f>_xlfn.XLOOKUP($A:$A,Dim_Date!$A:$A,Dim_Date!C:C,,0,1)</f>
        <v>After 5G</v>
      </c>
      <c r="C359" s="4">
        <v>160017</v>
      </c>
      <c r="D359" s="4" t="str">
        <f>_xlfn.XLOOKUP(Tablo6[[#This Row],[city_code]],Tablo1[city_code],Tablo1[city_name])</f>
        <v>Chandigarh</v>
      </c>
      <c r="E359" t="s">
        <v>37</v>
      </c>
      <c r="F359" t="str">
        <f>_xlfn.XLOOKUP(Tablo6[[#This Row],[plans]],dim_plan!$A$3:$A$15,dim_plan!$B$3:$B$15,,0,1)</f>
        <v>Elite saver Pack (1 GB/ Day) Valid: 28 Days</v>
      </c>
      <c r="G359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59" s="3">
        <v>0.81</v>
      </c>
      <c r="I35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59" t="s">
        <v>108</v>
      </c>
      <c r="K359"/>
    </row>
    <row r="360" spans="1:11" x14ac:dyDescent="0.3">
      <c r="A360" s="6">
        <v>44805</v>
      </c>
      <c r="B360" s="6" t="str">
        <f>_xlfn.XLOOKUP($A:$A,Dim_Date!$A:$A,Dim_Date!C:C,,0,1)</f>
        <v>After 5G</v>
      </c>
      <c r="C360" s="4">
        <v>122001</v>
      </c>
      <c r="D360" s="4" t="str">
        <f>_xlfn.XLOOKUP(Tablo6[[#This Row],[city_code]],Tablo1[city_code],Tablo1[city_name])</f>
        <v>Gurgaon</v>
      </c>
      <c r="E360" t="s">
        <v>37</v>
      </c>
      <c r="F360" t="str">
        <f>_xlfn.XLOOKUP(Tablo6[[#This Row],[plans]],dim_plan!$A$3:$A$15,dim_plan!$B$3:$B$15,,0,1)</f>
        <v>Elite saver Pack (1 GB/ Day) Valid: 28 Days</v>
      </c>
      <c r="G360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60" s="3">
        <v>0.45</v>
      </c>
      <c r="I36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60" t="s">
        <v>108</v>
      </c>
      <c r="K360"/>
    </row>
    <row r="361" spans="1:11" x14ac:dyDescent="0.3">
      <c r="A361" s="6">
        <v>44805</v>
      </c>
      <c r="B361" s="6" t="str">
        <f>_xlfn.XLOOKUP($A:$A,Dim_Date!$A:$A,Dim_Date!C:C,,0,1)</f>
        <v>After 5G</v>
      </c>
      <c r="C361" s="4">
        <v>492001</v>
      </c>
      <c r="D361" s="4" t="str">
        <f>_xlfn.XLOOKUP(Tablo6[[#This Row],[city_code]],Tablo1[city_code],Tablo1[city_name])</f>
        <v>Raipur</v>
      </c>
      <c r="E361" t="s">
        <v>37</v>
      </c>
      <c r="F361" t="str">
        <f>_xlfn.XLOOKUP(Tablo6[[#This Row],[plans]],dim_plan!$A$3:$A$15,dim_plan!$B$3:$B$15,,0,1)</f>
        <v>Elite saver Pack (1 GB/ Day) Valid: 28 Days</v>
      </c>
      <c r="G361" t="str">
        <f>MID(Tablo6[[#This Row],[Plans wto abbr]], FIND(, Tablo6[[#This Row],[Plans wto abbr]]) + 1, FIND(")", Tablo6[[#This Row],[Plans wto abbr]]) - FIND(, Tablo6[[#This Row],[Plans wto abbr]]) - 1)</f>
        <v>lite saver Pack (1 GB/ Day</v>
      </c>
      <c r="H361" s="3">
        <v>0.36</v>
      </c>
      <c r="I36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361" t="s">
        <v>108</v>
      </c>
      <c r="K361"/>
    </row>
    <row r="362" spans="1:11" x14ac:dyDescent="0.3">
      <c r="A362" s="6">
        <v>44562</v>
      </c>
      <c r="B362" s="6" t="str">
        <f>_xlfn.XLOOKUP($A:$A,Dim_Date!$A:$A,Dim_Date!C:C,,0,1)</f>
        <v>Before 5G</v>
      </c>
      <c r="C362" s="4">
        <v>400001</v>
      </c>
      <c r="D362" s="4" t="str">
        <f>_xlfn.XLOOKUP(Tablo6[[#This Row],[city_code]],Tablo1[city_code],Tablo1[city_name])</f>
        <v>Mumbai</v>
      </c>
      <c r="E362" t="s">
        <v>39</v>
      </c>
      <c r="F362" t="str">
        <f>_xlfn.XLOOKUP(Tablo6[[#This Row],[plans]],dim_plan!$A$3:$A$15,dim_plan!$B$3:$B$15,,0,1)</f>
        <v>Mini Data Saver Pack (500 MB/ Day) Valid: 20 Days</v>
      </c>
      <c r="G36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2" s="3">
        <v>3.48</v>
      </c>
      <c r="I36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2" t="s">
        <v>109</v>
      </c>
      <c r="K362"/>
    </row>
    <row r="363" spans="1:11" x14ac:dyDescent="0.3">
      <c r="A363" s="6">
        <v>44562</v>
      </c>
      <c r="B363" s="6" t="str">
        <f>_xlfn.XLOOKUP($A:$A,Dim_Date!$A:$A,Dim_Date!C:C,,0,1)</f>
        <v>Before 5G</v>
      </c>
      <c r="C363" s="4">
        <v>110001</v>
      </c>
      <c r="D363" s="4" t="str">
        <f>_xlfn.XLOOKUP(Tablo6[[#This Row],[city_code]],Tablo1[city_code],Tablo1[city_name])</f>
        <v>Delhi</v>
      </c>
      <c r="E363" t="s">
        <v>39</v>
      </c>
      <c r="F363" t="str">
        <f>_xlfn.XLOOKUP(Tablo6[[#This Row],[plans]],dim_plan!$A$3:$A$15,dim_plan!$B$3:$B$15,,0,1)</f>
        <v>Mini Data Saver Pack (500 MB/ Day) Valid: 20 Days</v>
      </c>
      <c r="G36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3" s="3">
        <v>3.29</v>
      </c>
      <c r="I36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3" t="s">
        <v>109</v>
      </c>
      <c r="K363"/>
    </row>
    <row r="364" spans="1:11" x14ac:dyDescent="0.3">
      <c r="A364" s="6">
        <v>44562</v>
      </c>
      <c r="B364" s="6" t="str">
        <f>_xlfn.XLOOKUP($A:$A,Dim_Date!$A:$A,Dim_Date!C:C,,0,1)</f>
        <v>Before 5G</v>
      </c>
      <c r="C364" s="4">
        <v>700001</v>
      </c>
      <c r="D364" s="4" t="str">
        <f>_xlfn.XLOOKUP(Tablo6[[#This Row],[city_code]],Tablo1[city_code],Tablo1[city_name])</f>
        <v>Kolkata</v>
      </c>
      <c r="E364" t="s">
        <v>39</v>
      </c>
      <c r="F364" t="str">
        <f>_xlfn.XLOOKUP(Tablo6[[#This Row],[plans]],dim_plan!$A$3:$A$15,dim_plan!$B$3:$B$15,,0,1)</f>
        <v>Mini Data Saver Pack (500 MB/ Day) Valid: 20 Days</v>
      </c>
      <c r="G36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4" s="3">
        <v>3.32</v>
      </c>
      <c r="I36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4" t="s">
        <v>109</v>
      </c>
      <c r="K364"/>
    </row>
    <row r="365" spans="1:11" x14ac:dyDescent="0.3">
      <c r="A365" s="6">
        <v>44562</v>
      </c>
      <c r="B365" s="6" t="str">
        <f>_xlfn.XLOOKUP($A:$A,Dim_Date!$A:$A,Dim_Date!C:C,,0,1)</f>
        <v>Before 5G</v>
      </c>
      <c r="C365" s="4">
        <v>560001</v>
      </c>
      <c r="D365" s="4" t="str">
        <f>_xlfn.XLOOKUP(Tablo6[[#This Row],[city_code]],Tablo1[city_code],Tablo1[city_name])</f>
        <v>Bangalore</v>
      </c>
      <c r="E365" t="s">
        <v>39</v>
      </c>
      <c r="F365" t="str">
        <f>_xlfn.XLOOKUP(Tablo6[[#This Row],[plans]],dim_plan!$A$3:$A$15,dim_plan!$B$3:$B$15,,0,1)</f>
        <v>Mini Data Saver Pack (500 MB/ Day) Valid: 20 Days</v>
      </c>
      <c r="G36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5" s="3">
        <v>2.88</v>
      </c>
      <c r="I36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5" t="s">
        <v>109</v>
      </c>
      <c r="K365"/>
    </row>
    <row r="366" spans="1:11" x14ac:dyDescent="0.3">
      <c r="A366" s="6">
        <v>44562</v>
      </c>
      <c r="B366" s="6" t="str">
        <f>_xlfn.XLOOKUP($A:$A,Dim_Date!$A:$A,Dim_Date!C:C,,0,1)</f>
        <v>Before 5G</v>
      </c>
      <c r="C366" s="4">
        <v>600001</v>
      </c>
      <c r="D366" s="4" t="str">
        <f>_xlfn.XLOOKUP(Tablo6[[#This Row],[city_code]],Tablo1[city_code],Tablo1[city_name])</f>
        <v>Chennai</v>
      </c>
      <c r="E366" t="s">
        <v>39</v>
      </c>
      <c r="F366" t="str">
        <f>_xlfn.XLOOKUP(Tablo6[[#This Row],[plans]],dim_plan!$A$3:$A$15,dim_plan!$B$3:$B$15,,0,1)</f>
        <v>Mini Data Saver Pack (500 MB/ Day) Valid: 20 Days</v>
      </c>
      <c r="G36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6" s="3">
        <v>2.04</v>
      </c>
      <c r="I36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6" t="s">
        <v>109</v>
      </c>
      <c r="K366"/>
    </row>
    <row r="367" spans="1:11" x14ac:dyDescent="0.3">
      <c r="A367" s="6">
        <v>44562</v>
      </c>
      <c r="B367" s="6" t="str">
        <f>_xlfn.XLOOKUP($A:$A,Dim_Date!$A:$A,Dim_Date!C:C,,0,1)</f>
        <v>Before 5G</v>
      </c>
      <c r="C367" s="4">
        <v>500001</v>
      </c>
      <c r="D367" s="4" t="str">
        <f>_xlfn.XLOOKUP(Tablo6[[#This Row],[city_code]],Tablo1[city_code],Tablo1[city_name])</f>
        <v>Hyderabad</v>
      </c>
      <c r="E367" t="s">
        <v>39</v>
      </c>
      <c r="F367" t="str">
        <f>_xlfn.XLOOKUP(Tablo6[[#This Row],[plans]],dim_plan!$A$3:$A$15,dim_plan!$B$3:$B$15,,0,1)</f>
        <v>Mini Data Saver Pack (500 MB/ Day) Valid: 20 Days</v>
      </c>
      <c r="G36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7" s="3">
        <v>1.67</v>
      </c>
      <c r="I36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7" t="s">
        <v>109</v>
      </c>
      <c r="K367"/>
    </row>
    <row r="368" spans="1:11" x14ac:dyDescent="0.3">
      <c r="A368" s="6">
        <v>44562</v>
      </c>
      <c r="B368" s="6" t="str">
        <f>_xlfn.XLOOKUP($A:$A,Dim_Date!$A:$A,Dim_Date!C:C,,0,1)</f>
        <v>Before 5G</v>
      </c>
      <c r="C368" s="4">
        <v>411001</v>
      </c>
      <c r="D368" s="4" t="str">
        <f>_xlfn.XLOOKUP(Tablo6[[#This Row],[city_code]],Tablo1[city_code],Tablo1[city_name])</f>
        <v>Pune</v>
      </c>
      <c r="E368" t="s">
        <v>39</v>
      </c>
      <c r="F368" t="str">
        <f>_xlfn.XLOOKUP(Tablo6[[#This Row],[plans]],dim_plan!$A$3:$A$15,dim_plan!$B$3:$B$15,,0,1)</f>
        <v>Mini Data Saver Pack (500 MB/ Day) Valid: 20 Days</v>
      </c>
      <c r="G36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8" s="3">
        <v>1.54</v>
      </c>
      <c r="I36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8" t="s">
        <v>109</v>
      </c>
      <c r="K368"/>
    </row>
    <row r="369" spans="1:11" x14ac:dyDescent="0.3">
      <c r="A369" s="6">
        <v>44562</v>
      </c>
      <c r="B369" s="6" t="str">
        <f>_xlfn.XLOOKUP($A:$A,Dim_Date!$A:$A,Dim_Date!C:C,,0,1)</f>
        <v>Before 5G</v>
      </c>
      <c r="C369" s="4">
        <v>380001</v>
      </c>
      <c r="D369" s="4" t="str">
        <f>_xlfn.XLOOKUP(Tablo6[[#This Row],[city_code]],Tablo1[city_code],Tablo1[city_name])</f>
        <v>Ahmedabad</v>
      </c>
      <c r="E369" t="s">
        <v>39</v>
      </c>
      <c r="F369" t="str">
        <f>_xlfn.XLOOKUP(Tablo6[[#This Row],[plans]],dim_plan!$A$3:$A$15,dim_plan!$B$3:$B$15,,0,1)</f>
        <v>Mini Data Saver Pack (500 MB/ Day) Valid: 20 Days</v>
      </c>
      <c r="G36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69" s="3">
        <v>1.37</v>
      </c>
      <c r="I36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69" t="s">
        <v>109</v>
      </c>
      <c r="K369"/>
    </row>
    <row r="370" spans="1:11" x14ac:dyDescent="0.3">
      <c r="A370" s="6">
        <v>44562</v>
      </c>
      <c r="B370" s="6" t="str">
        <f>_xlfn.XLOOKUP($A:$A,Dim_Date!$A:$A,Dim_Date!C:C,,0,1)</f>
        <v>Before 5G</v>
      </c>
      <c r="C370" s="4">
        <v>302001</v>
      </c>
      <c r="D370" s="4" t="str">
        <f>_xlfn.XLOOKUP(Tablo6[[#This Row],[city_code]],Tablo1[city_code],Tablo1[city_name])</f>
        <v>Jaipur</v>
      </c>
      <c r="E370" t="s">
        <v>39</v>
      </c>
      <c r="F370" t="str">
        <f>_xlfn.XLOOKUP(Tablo6[[#This Row],[plans]],dim_plan!$A$3:$A$15,dim_plan!$B$3:$B$15,,0,1)</f>
        <v>Mini Data Saver Pack (500 MB/ Day) Valid: 20 Days</v>
      </c>
      <c r="G37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0" s="3">
        <v>1.3</v>
      </c>
      <c r="I37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0" t="s">
        <v>109</v>
      </c>
      <c r="K370"/>
    </row>
    <row r="371" spans="1:11" x14ac:dyDescent="0.3">
      <c r="A371" s="6">
        <v>44562</v>
      </c>
      <c r="B371" s="6" t="str">
        <f>_xlfn.XLOOKUP($A:$A,Dim_Date!$A:$A,Dim_Date!C:C,,0,1)</f>
        <v>Before 5G</v>
      </c>
      <c r="C371" s="4">
        <v>226001</v>
      </c>
      <c r="D371" s="4" t="str">
        <f>_xlfn.XLOOKUP(Tablo6[[#This Row],[city_code]],Tablo1[city_code],Tablo1[city_name])</f>
        <v>Lucknow</v>
      </c>
      <c r="E371" t="s">
        <v>39</v>
      </c>
      <c r="F371" t="str">
        <f>_xlfn.XLOOKUP(Tablo6[[#This Row],[plans]],dim_plan!$A$3:$A$15,dim_plan!$B$3:$B$15,,0,1)</f>
        <v>Mini Data Saver Pack (500 MB/ Day) Valid: 20 Days</v>
      </c>
      <c r="G37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1" s="3">
        <v>0.8</v>
      </c>
      <c r="I37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1" t="s">
        <v>109</v>
      </c>
      <c r="K371"/>
    </row>
    <row r="372" spans="1:11" x14ac:dyDescent="0.3">
      <c r="A372" s="6">
        <v>44562</v>
      </c>
      <c r="B372" s="6" t="str">
        <f>_xlfn.XLOOKUP($A:$A,Dim_Date!$A:$A,Dim_Date!C:C,,0,1)</f>
        <v>Before 5G</v>
      </c>
      <c r="C372" s="4">
        <v>800008</v>
      </c>
      <c r="D372" s="4" t="str">
        <f>_xlfn.XLOOKUP(Tablo6[[#This Row],[city_code]],Tablo1[city_code],Tablo1[city_name])</f>
        <v>Patna</v>
      </c>
      <c r="E372" t="s">
        <v>39</v>
      </c>
      <c r="F372" t="str">
        <f>_xlfn.XLOOKUP(Tablo6[[#This Row],[plans]],dim_plan!$A$3:$A$15,dim_plan!$B$3:$B$15,,0,1)</f>
        <v>Mini Data Saver Pack (500 MB/ Day) Valid: 20 Days</v>
      </c>
      <c r="G37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2" s="3">
        <v>1.1100000000000001</v>
      </c>
      <c r="I37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2" t="s">
        <v>109</v>
      </c>
      <c r="K372"/>
    </row>
    <row r="373" spans="1:11" x14ac:dyDescent="0.3">
      <c r="A373" s="6">
        <v>44562</v>
      </c>
      <c r="B373" s="6" t="str">
        <f>_xlfn.XLOOKUP($A:$A,Dim_Date!$A:$A,Dim_Date!C:C,,0,1)</f>
        <v>Before 5G</v>
      </c>
      <c r="C373" s="4">
        <v>641001</v>
      </c>
      <c r="D373" s="4" t="str">
        <f>_xlfn.XLOOKUP(Tablo6[[#This Row],[city_code]],Tablo1[city_code],Tablo1[city_name])</f>
        <v>Coimbatore</v>
      </c>
      <c r="E373" t="s">
        <v>39</v>
      </c>
      <c r="F373" t="str">
        <f>_xlfn.XLOOKUP(Tablo6[[#This Row],[plans]],dim_plan!$A$3:$A$15,dim_plan!$B$3:$B$15,,0,1)</f>
        <v>Mini Data Saver Pack (500 MB/ Day) Valid: 20 Days</v>
      </c>
      <c r="G37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3" s="3">
        <v>0.45</v>
      </c>
      <c r="I37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3" t="s">
        <v>109</v>
      </c>
      <c r="K373"/>
    </row>
    <row r="374" spans="1:11" x14ac:dyDescent="0.3">
      <c r="A374" s="6">
        <v>44562</v>
      </c>
      <c r="B374" s="6" t="str">
        <f>_xlfn.XLOOKUP($A:$A,Dim_Date!$A:$A,Dim_Date!C:C,,0,1)</f>
        <v>Before 5G</v>
      </c>
      <c r="C374" s="4">
        <v>160017</v>
      </c>
      <c r="D374" s="4" t="str">
        <f>_xlfn.XLOOKUP(Tablo6[[#This Row],[city_code]],Tablo1[city_code],Tablo1[city_name])</f>
        <v>Chandigarh</v>
      </c>
      <c r="E374" t="s">
        <v>39</v>
      </c>
      <c r="F374" t="str">
        <f>_xlfn.XLOOKUP(Tablo6[[#This Row],[plans]],dim_plan!$A$3:$A$15,dim_plan!$B$3:$B$15,,0,1)</f>
        <v>Mini Data Saver Pack (500 MB/ Day) Valid: 20 Days</v>
      </c>
      <c r="G37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4" s="3">
        <v>0.39</v>
      </c>
      <c r="I37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4" t="s">
        <v>109</v>
      </c>
      <c r="K374"/>
    </row>
    <row r="375" spans="1:11" x14ac:dyDescent="0.3">
      <c r="A375" s="6">
        <v>44562</v>
      </c>
      <c r="B375" s="6" t="str">
        <f>_xlfn.XLOOKUP($A:$A,Dim_Date!$A:$A,Dim_Date!C:C,,0,1)</f>
        <v>Before 5G</v>
      </c>
      <c r="C375" s="4">
        <v>122001</v>
      </c>
      <c r="D375" s="4" t="str">
        <f>_xlfn.XLOOKUP(Tablo6[[#This Row],[city_code]],Tablo1[city_code],Tablo1[city_name])</f>
        <v>Gurgaon</v>
      </c>
      <c r="E375" t="s">
        <v>39</v>
      </c>
      <c r="F375" t="str">
        <f>_xlfn.XLOOKUP(Tablo6[[#This Row],[plans]],dim_plan!$A$3:$A$15,dim_plan!$B$3:$B$15,,0,1)</f>
        <v>Mini Data Saver Pack (500 MB/ Day) Valid: 20 Days</v>
      </c>
      <c r="G37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5" s="3">
        <v>0.36</v>
      </c>
      <c r="I37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5" t="s">
        <v>109</v>
      </c>
      <c r="K375"/>
    </row>
    <row r="376" spans="1:11" x14ac:dyDescent="0.3">
      <c r="A376" s="6">
        <v>44562</v>
      </c>
      <c r="B376" s="6" t="str">
        <f>_xlfn.XLOOKUP($A:$A,Dim_Date!$A:$A,Dim_Date!C:C,,0,1)</f>
        <v>Before 5G</v>
      </c>
      <c r="C376" s="4">
        <v>492001</v>
      </c>
      <c r="D376" s="4" t="str">
        <f>_xlfn.XLOOKUP(Tablo6[[#This Row],[city_code]],Tablo1[city_code],Tablo1[city_name])</f>
        <v>Raipur</v>
      </c>
      <c r="E376" t="s">
        <v>39</v>
      </c>
      <c r="F376" t="str">
        <f>_xlfn.XLOOKUP(Tablo6[[#This Row],[plans]],dim_plan!$A$3:$A$15,dim_plan!$B$3:$B$15,,0,1)</f>
        <v>Mini Data Saver Pack (500 MB/ Day) Valid: 20 Days</v>
      </c>
      <c r="G37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6" s="3">
        <v>0.28999999999999998</v>
      </c>
      <c r="I37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6" t="s">
        <v>109</v>
      </c>
      <c r="K376"/>
    </row>
    <row r="377" spans="1:11" x14ac:dyDescent="0.3">
      <c r="A377" s="6">
        <v>44593</v>
      </c>
      <c r="B377" s="6" t="str">
        <f>_xlfn.XLOOKUP($A:$A,Dim_Date!$A:$A,Dim_Date!C:C,,0,1)</f>
        <v>Before 5G</v>
      </c>
      <c r="C377" s="4">
        <v>400001</v>
      </c>
      <c r="D377" s="4" t="str">
        <f>_xlfn.XLOOKUP(Tablo6[[#This Row],[city_code]],Tablo1[city_code],Tablo1[city_name])</f>
        <v>Mumbai</v>
      </c>
      <c r="E377" t="s">
        <v>39</v>
      </c>
      <c r="F377" t="str">
        <f>_xlfn.XLOOKUP(Tablo6[[#This Row],[plans]],dim_plan!$A$3:$A$15,dim_plan!$B$3:$B$15,,0,1)</f>
        <v>Mini Data Saver Pack (500 MB/ Day) Valid: 20 Days</v>
      </c>
      <c r="G37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7" s="3">
        <v>4.03</v>
      </c>
      <c r="I37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7" t="s">
        <v>109</v>
      </c>
      <c r="K377"/>
    </row>
    <row r="378" spans="1:11" x14ac:dyDescent="0.3">
      <c r="A378" s="6">
        <v>44593</v>
      </c>
      <c r="B378" s="6" t="str">
        <f>_xlfn.XLOOKUP($A:$A,Dim_Date!$A:$A,Dim_Date!C:C,,0,1)</f>
        <v>Before 5G</v>
      </c>
      <c r="C378" s="4">
        <v>110001</v>
      </c>
      <c r="D378" s="4" t="str">
        <f>_xlfn.XLOOKUP(Tablo6[[#This Row],[city_code]],Tablo1[city_code],Tablo1[city_name])</f>
        <v>Delhi</v>
      </c>
      <c r="E378" t="s">
        <v>39</v>
      </c>
      <c r="F378" t="str">
        <f>_xlfn.XLOOKUP(Tablo6[[#This Row],[plans]],dim_plan!$A$3:$A$15,dim_plan!$B$3:$B$15,,0,1)</f>
        <v>Mini Data Saver Pack (500 MB/ Day) Valid: 20 Days</v>
      </c>
      <c r="G37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8" s="3">
        <v>2.96</v>
      </c>
      <c r="I37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8" t="s">
        <v>109</v>
      </c>
      <c r="K378"/>
    </row>
    <row r="379" spans="1:11" x14ac:dyDescent="0.3">
      <c r="A379" s="6">
        <v>44593</v>
      </c>
      <c r="B379" s="6" t="str">
        <f>_xlfn.XLOOKUP($A:$A,Dim_Date!$A:$A,Dim_Date!C:C,,0,1)</f>
        <v>Before 5G</v>
      </c>
      <c r="C379" s="4">
        <v>700001</v>
      </c>
      <c r="D379" s="4" t="str">
        <f>_xlfn.XLOOKUP(Tablo6[[#This Row],[city_code]],Tablo1[city_code],Tablo1[city_name])</f>
        <v>Kolkata</v>
      </c>
      <c r="E379" t="s">
        <v>39</v>
      </c>
      <c r="F379" t="str">
        <f>_xlfn.XLOOKUP(Tablo6[[#This Row],[plans]],dim_plan!$A$3:$A$15,dim_plan!$B$3:$B$15,,0,1)</f>
        <v>Mini Data Saver Pack (500 MB/ Day) Valid: 20 Days</v>
      </c>
      <c r="G37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79" s="3">
        <v>2.91</v>
      </c>
      <c r="I37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79" t="s">
        <v>109</v>
      </c>
      <c r="K379"/>
    </row>
    <row r="380" spans="1:11" x14ac:dyDescent="0.3">
      <c r="A380" s="6">
        <v>44593</v>
      </c>
      <c r="B380" s="6" t="str">
        <f>_xlfn.XLOOKUP($A:$A,Dim_Date!$A:$A,Dim_Date!C:C,,0,1)</f>
        <v>Before 5G</v>
      </c>
      <c r="C380" s="4">
        <v>560001</v>
      </c>
      <c r="D380" s="4" t="str">
        <f>_xlfn.XLOOKUP(Tablo6[[#This Row],[city_code]],Tablo1[city_code],Tablo1[city_name])</f>
        <v>Bangalore</v>
      </c>
      <c r="E380" t="s">
        <v>39</v>
      </c>
      <c r="F380" t="str">
        <f>_xlfn.XLOOKUP(Tablo6[[#This Row],[plans]],dim_plan!$A$3:$A$15,dim_plan!$B$3:$B$15,,0,1)</f>
        <v>Mini Data Saver Pack (500 MB/ Day) Valid: 20 Days</v>
      </c>
      <c r="G38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0" s="3">
        <v>3.18</v>
      </c>
      <c r="I38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0" t="s">
        <v>109</v>
      </c>
      <c r="K380"/>
    </row>
    <row r="381" spans="1:11" x14ac:dyDescent="0.3">
      <c r="A381" s="6">
        <v>44593</v>
      </c>
      <c r="B381" s="6" t="str">
        <f>_xlfn.XLOOKUP($A:$A,Dim_Date!$A:$A,Dim_Date!C:C,,0,1)</f>
        <v>Before 5G</v>
      </c>
      <c r="C381" s="4">
        <v>600001</v>
      </c>
      <c r="D381" s="4" t="str">
        <f>_xlfn.XLOOKUP(Tablo6[[#This Row],[city_code]],Tablo1[city_code],Tablo1[city_name])</f>
        <v>Chennai</v>
      </c>
      <c r="E381" t="s">
        <v>39</v>
      </c>
      <c r="F381" t="str">
        <f>_xlfn.XLOOKUP(Tablo6[[#This Row],[plans]],dim_plan!$A$3:$A$15,dim_plan!$B$3:$B$15,,0,1)</f>
        <v>Mini Data Saver Pack (500 MB/ Day) Valid: 20 Days</v>
      </c>
      <c r="G38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1" s="3">
        <v>4.04</v>
      </c>
      <c r="I38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1" t="s">
        <v>109</v>
      </c>
      <c r="K381"/>
    </row>
    <row r="382" spans="1:11" x14ac:dyDescent="0.3">
      <c r="A382" s="6">
        <v>44593</v>
      </c>
      <c r="B382" s="6" t="str">
        <f>_xlfn.XLOOKUP($A:$A,Dim_Date!$A:$A,Dim_Date!C:C,,0,1)</f>
        <v>Before 5G</v>
      </c>
      <c r="C382" s="4">
        <v>500001</v>
      </c>
      <c r="D382" s="4" t="str">
        <f>_xlfn.XLOOKUP(Tablo6[[#This Row],[city_code]],Tablo1[city_code],Tablo1[city_name])</f>
        <v>Hyderabad</v>
      </c>
      <c r="E382" t="s">
        <v>39</v>
      </c>
      <c r="F382" t="str">
        <f>_xlfn.XLOOKUP(Tablo6[[#This Row],[plans]],dim_plan!$A$3:$A$15,dim_plan!$B$3:$B$15,,0,1)</f>
        <v>Mini Data Saver Pack (500 MB/ Day) Valid: 20 Days</v>
      </c>
      <c r="G38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2" s="3">
        <v>2.2000000000000002</v>
      </c>
      <c r="I38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2" t="s">
        <v>109</v>
      </c>
      <c r="K382"/>
    </row>
    <row r="383" spans="1:11" x14ac:dyDescent="0.3">
      <c r="A383" s="6">
        <v>44593</v>
      </c>
      <c r="B383" s="6" t="str">
        <f>_xlfn.XLOOKUP($A:$A,Dim_Date!$A:$A,Dim_Date!C:C,,0,1)</f>
        <v>Before 5G</v>
      </c>
      <c r="C383" s="4">
        <v>411001</v>
      </c>
      <c r="D383" s="4" t="str">
        <f>_xlfn.XLOOKUP(Tablo6[[#This Row],[city_code]],Tablo1[city_code],Tablo1[city_name])</f>
        <v>Pune</v>
      </c>
      <c r="E383" t="s">
        <v>39</v>
      </c>
      <c r="F383" t="str">
        <f>_xlfn.XLOOKUP(Tablo6[[#This Row],[plans]],dim_plan!$A$3:$A$15,dim_plan!$B$3:$B$15,,0,1)</f>
        <v>Mini Data Saver Pack (500 MB/ Day) Valid: 20 Days</v>
      </c>
      <c r="G38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3" s="3">
        <v>1.97</v>
      </c>
      <c r="I38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3" t="s">
        <v>109</v>
      </c>
      <c r="K383"/>
    </row>
    <row r="384" spans="1:11" x14ac:dyDescent="0.3">
      <c r="A384" s="6">
        <v>44593</v>
      </c>
      <c r="B384" s="6" t="str">
        <f>_xlfn.XLOOKUP($A:$A,Dim_Date!$A:$A,Dim_Date!C:C,,0,1)</f>
        <v>Before 5G</v>
      </c>
      <c r="C384" s="4">
        <v>380001</v>
      </c>
      <c r="D384" s="4" t="str">
        <f>_xlfn.XLOOKUP(Tablo6[[#This Row],[city_code]],Tablo1[city_code],Tablo1[city_name])</f>
        <v>Ahmedabad</v>
      </c>
      <c r="E384" t="s">
        <v>39</v>
      </c>
      <c r="F384" t="str">
        <f>_xlfn.XLOOKUP(Tablo6[[#This Row],[plans]],dim_plan!$A$3:$A$15,dim_plan!$B$3:$B$15,,0,1)</f>
        <v>Mini Data Saver Pack (500 MB/ Day) Valid: 20 Days</v>
      </c>
      <c r="G38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4" s="3">
        <v>1.08</v>
      </c>
      <c r="I38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4" t="s">
        <v>109</v>
      </c>
      <c r="K384"/>
    </row>
    <row r="385" spans="1:11" x14ac:dyDescent="0.3">
      <c r="A385" s="6">
        <v>44593</v>
      </c>
      <c r="B385" s="6" t="str">
        <f>_xlfn.XLOOKUP($A:$A,Dim_Date!$A:$A,Dim_Date!C:C,,0,1)</f>
        <v>Before 5G</v>
      </c>
      <c r="C385" s="4">
        <v>302001</v>
      </c>
      <c r="D385" s="4" t="str">
        <f>_xlfn.XLOOKUP(Tablo6[[#This Row],[city_code]],Tablo1[city_code],Tablo1[city_name])</f>
        <v>Jaipur</v>
      </c>
      <c r="E385" t="s">
        <v>39</v>
      </c>
      <c r="F385" t="str">
        <f>_xlfn.XLOOKUP(Tablo6[[#This Row],[plans]],dim_plan!$A$3:$A$15,dim_plan!$B$3:$B$15,,0,1)</f>
        <v>Mini Data Saver Pack (500 MB/ Day) Valid: 20 Days</v>
      </c>
      <c r="G38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5" s="3">
        <v>0.91</v>
      </c>
      <c r="I38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5" t="s">
        <v>109</v>
      </c>
      <c r="K385"/>
    </row>
    <row r="386" spans="1:11" x14ac:dyDescent="0.3">
      <c r="A386" s="6">
        <v>44593</v>
      </c>
      <c r="B386" s="6" t="str">
        <f>_xlfn.XLOOKUP($A:$A,Dim_Date!$A:$A,Dim_Date!C:C,,0,1)</f>
        <v>Before 5G</v>
      </c>
      <c r="C386" s="4">
        <v>226001</v>
      </c>
      <c r="D386" s="4" t="str">
        <f>_xlfn.XLOOKUP(Tablo6[[#This Row],[city_code]],Tablo1[city_code],Tablo1[city_name])</f>
        <v>Lucknow</v>
      </c>
      <c r="E386" t="s">
        <v>39</v>
      </c>
      <c r="F386" t="str">
        <f>_xlfn.XLOOKUP(Tablo6[[#This Row],[plans]],dim_plan!$A$3:$A$15,dim_plan!$B$3:$B$15,,0,1)</f>
        <v>Mini Data Saver Pack (500 MB/ Day) Valid: 20 Days</v>
      </c>
      <c r="G38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6" s="3">
        <v>1.96</v>
      </c>
      <c r="I38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6" t="s">
        <v>109</v>
      </c>
      <c r="K386"/>
    </row>
    <row r="387" spans="1:11" x14ac:dyDescent="0.3">
      <c r="A387" s="6">
        <v>44593</v>
      </c>
      <c r="B387" s="6" t="str">
        <f>_xlfn.XLOOKUP($A:$A,Dim_Date!$A:$A,Dim_Date!C:C,,0,1)</f>
        <v>Before 5G</v>
      </c>
      <c r="C387" s="4">
        <v>800008</v>
      </c>
      <c r="D387" s="4" t="str">
        <f>_xlfn.XLOOKUP(Tablo6[[#This Row],[city_code]],Tablo1[city_code],Tablo1[city_name])</f>
        <v>Patna</v>
      </c>
      <c r="E387" t="s">
        <v>39</v>
      </c>
      <c r="F387" t="str">
        <f>_xlfn.XLOOKUP(Tablo6[[#This Row],[plans]],dim_plan!$A$3:$A$15,dim_plan!$B$3:$B$15,,0,1)</f>
        <v>Mini Data Saver Pack (500 MB/ Day) Valid: 20 Days</v>
      </c>
      <c r="G38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7" s="3">
        <v>0.68</v>
      </c>
      <c r="I38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7" t="s">
        <v>109</v>
      </c>
      <c r="K387"/>
    </row>
    <row r="388" spans="1:11" x14ac:dyDescent="0.3">
      <c r="A388" s="6">
        <v>44593</v>
      </c>
      <c r="B388" s="6" t="str">
        <f>_xlfn.XLOOKUP($A:$A,Dim_Date!$A:$A,Dim_Date!C:C,,0,1)</f>
        <v>Before 5G</v>
      </c>
      <c r="C388" s="4">
        <v>641001</v>
      </c>
      <c r="D388" s="4" t="str">
        <f>_xlfn.XLOOKUP(Tablo6[[#This Row],[city_code]],Tablo1[city_code],Tablo1[city_name])</f>
        <v>Coimbatore</v>
      </c>
      <c r="E388" t="s">
        <v>39</v>
      </c>
      <c r="F388" t="str">
        <f>_xlfn.XLOOKUP(Tablo6[[#This Row],[plans]],dim_plan!$A$3:$A$15,dim_plan!$B$3:$B$15,,0,1)</f>
        <v>Mini Data Saver Pack (500 MB/ Day) Valid: 20 Days</v>
      </c>
      <c r="G38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8" s="3">
        <v>0.85</v>
      </c>
      <c r="I38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8" t="s">
        <v>109</v>
      </c>
      <c r="K388"/>
    </row>
    <row r="389" spans="1:11" x14ac:dyDescent="0.3">
      <c r="A389" s="6">
        <v>44593</v>
      </c>
      <c r="B389" s="6" t="str">
        <f>_xlfn.XLOOKUP($A:$A,Dim_Date!$A:$A,Dim_Date!C:C,,0,1)</f>
        <v>Before 5G</v>
      </c>
      <c r="C389" s="4">
        <v>160017</v>
      </c>
      <c r="D389" s="4" t="str">
        <f>_xlfn.XLOOKUP(Tablo6[[#This Row],[city_code]],Tablo1[city_code],Tablo1[city_name])</f>
        <v>Chandigarh</v>
      </c>
      <c r="E389" t="s">
        <v>39</v>
      </c>
      <c r="F389" t="str">
        <f>_xlfn.XLOOKUP(Tablo6[[#This Row],[plans]],dim_plan!$A$3:$A$15,dim_plan!$B$3:$B$15,,0,1)</f>
        <v>Mini Data Saver Pack (500 MB/ Day) Valid: 20 Days</v>
      </c>
      <c r="G38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89" s="3">
        <v>0.36</v>
      </c>
      <c r="I38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89" t="s">
        <v>109</v>
      </c>
      <c r="K389"/>
    </row>
    <row r="390" spans="1:11" x14ac:dyDescent="0.3">
      <c r="A390" s="6">
        <v>44593</v>
      </c>
      <c r="B390" s="6" t="str">
        <f>_xlfn.XLOOKUP($A:$A,Dim_Date!$A:$A,Dim_Date!C:C,,0,1)</f>
        <v>Before 5G</v>
      </c>
      <c r="C390" s="4">
        <v>122001</v>
      </c>
      <c r="D390" s="4" t="str">
        <f>_xlfn.XLOOKUP(Tablo6[[#This Row],[city_code]],Tablo1[city_code],Tablo1[city_name])</f>
        <v>Gurgaon</v>
      </c>
      <c r="E390" t="s">
        <v>39</v>
      </c>
      <c r="F390" t="str">
        <f>_xlfn.XLOOKUP(Tablo6[[#This Row],[plans]],dim_plan!$A$3:$A$15,dim_plan!$B$3:$B$15,,0,1)</f>
        <v>Mini Data Saver Pack (500 MB/ Day) Valid: 20 Days</v>
      </c>
      <c r="G39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0" s="3">
        <v>0.61</v>
      </c>
      <c r="I39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0" t="s">
        <v>109</v>
      </c>
      <c r="K390"/>
    </row>
    <row r="391" spans="1:11" x14ac:dyDescent="0.3">
      <c r="A391" s="6">
        <v>44593</v>
      </c>
      <c r="B391" s="6" t="str">
        <f>_xlfn.XLOOKUP($A:$A,Dim_Date!$A:$A,Dim_Date!C:C,,0,1)</f>
        <v>Before 5G</v>
      </c>
      <c r="C391" s="4">
        <v>492001</v>
      </c>
      <c r="D391" s="4" t="str">
        <f>_xlfn.XLOOKUP(Tablo6[[#This Row],[city_code]],Tablo1[city_code],Tablo1[city_name])</f>
        <v>Raipur</v>
      </c>
      <c r="E391" t="s">
        <v>39</v>
      </c>
      <c r="F391" t="str">
        <f>_xlfn.XLOOKUP(Tablo6[[#This Row],[plans]],dim_plan!$A$3:$A$15,dim_plan!$B$3:$B$15,,0,1)</f>
        <v>Mini Data Saver Pack (500 MB/ Day) Valid: 20 Days</v>
      </c>
      <c r="G39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1" s="3">
        <v>0.27</v>
      </c>
      <c r="I39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1" t="s">
        <v>109</v>
      </c>
      <c r="K391"/>
    </row>
    <row r="392" spans="1:11" x14ac:dyDescent="0.3">
      <c r="A392" s="6">
        <v>44621</v>
      </c>
      <c r="B392" s="6" t="str">
        <f>_xlfn.XLOOKUP($A:$A,Dim_Date!$A:$A,Dim_Date!C:C,,0,1)</f>
        <v>Before 5G</v>
      </c>
      <c r="C392" s="4">
        <v>400001</v>
      </c>
      <c r="D392" s="4" t="str">
        <f>_xlfn.XLOOKUP(Tablo6[[#This Row],[city_code]],Tablo1[city_code],Tablo1[city_name])</f>
        <v>Mumbai</v>
      </c>
      <c r="E392" t="s">
        <v>39</v>
      </c>
      <c r="F392" t="str">
        <f>_xlfn.XLOOKUP(Tablo6[[#This Row],[plans]],dim_plan!$A$3:$A$15,dim_plan!$B$3:$B$15,,0,1)</f>
        <v>Mini Data Saver Pack (500 MB/ Day) Valid: 20 Days</v>
      </c>
      <c r="G39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2" s="3">
        <v>3.47</v>
      </c>
      <c r="I39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2" t="s">
        <v>109</v>
      </c>
      <c r="K392"/>
    </row>
    <row r="393" spans="1:11" x14ac:dyDescent="0.3">
      <c r="A393" s="1">
        <v>44621</v>
      </c>
      <c r="B393" s="1" t="str">
        <f>_xlfn.XLOOKUP($A:$A,Dim_Date!$A:$A,Dim_Date!C:C,,0,1)</f>
        <v>Before 5G</v>
      </c>
      <c r="C393" s="4">
        <v>110001</v>
      </c>
      <c r="D393" s="4" t="str">
        <f>_xlfn.XLOOKUP(Tablo6[[#This Row],[city_code]],Tablo1[city_code],Tablo1[city_name])</f>
        <v>Delhi</v>
      </c>
      <c r="E393" t="s">
        <v>39</v>
      </c>
      <c r="F393" t="str">
        <f>_xlfn.XLOOKUP(Tablo6[[#This Row],[plans]],dim_plan!$A$3:$A$15,dim_plan!$B$3:$B$15,,0,1)</f>
        <v>Mini Data Saver Pack (500 MB/ Day) Valid: 20 Days</v>
      </c>
      <c r="G39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3" s="3">
        <v>3.41</v>
      </c>
      <c r="I39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3" t="s">
        <v>109</v>
      </c>
      <c r="K393"/>
    </row>
    <row r="394" spans="1:11" x14ac:dyDescent="0.3">
      <c r="A394" s="1">
        <v>44621</v>
      </c>
      <c r="B394" s="1" t="str">
        <f>_xlfn.XLOOKUP($A:$A,Dim_Date!$A:$A,Dim_Date!C:C,,0,1)</f>
        <v>Before 5G</v>
      </c>
      <c r="C394" s="4">
        <v>700001</v>
      </c>
      <c r="D394" s="4" t="str">
        <f>_xlfn.XLOOKUP(Tablo6[[#This Row],[city_code]],Tablo1[city_code],Tablo1[city_name])</f>
        <v>Kolkata</v>
      </c>
      <c r="E394" t="s">
        <v>39</v>
      </c>
      <c r="F394" t="str">
        <f>_xlfn.XLOOKUP(Tablo6[[#This Row],[plans]],dim_plan!$A$3:$A$15,dim_plan!$B$3:$B$15,,0,1)</f>
        <v>Mini Data Saver Pack (500 MB/ Day) Valid: 20 Days</v>
      </c>
      <c r="G39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4" s="3">
        <v>4.21</v>
      </c>
      <c r="I39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4" t="s">
        <v>109</v>
      </c>
      <c r="K394"/>
    </row>
    <row r="395" spans="1:11" x14ac:dyDescent="0.3">
      <c r="A395" s="1">
        <v>44621</v>
      </c>
      <c r="B395" s="1" t="str">
        <f>_xlfn.XLOOKUP($A:$A,Dim_Date!$A:$A,Dim_Date!C:C,,0,1)</f>
        <v>Before 5G</v>
      </c>
      <c r="C395" s="4">
        <v>560001</v>
      </c>
      <c r="D395" s="4" t="str">
        <f>_xlfn.XLOOKUP(Tablo6[[#This Row],[city_code]],Tablo1[city_code],Tablo1[city_name])</f>
        <v>Bangalore</v>
      </c>
      <c r="E395" t="s">
        <v>39</v>
      </c>
      <c r="F395" t="str">
        <f>_xlfn.XLOOKUP(Tablo6[[#This Row],[plans]],dim_plan!$A$3:$A$15,dim_plan!$B$3:$B$15,,0,1)</f>
        <v>Mini Data Saver Pack (500 MB/ Day) Valid: 20 Days</v>
      </c>
      <c r="G39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5" s="3">
        <v>2.95</v>
      </c>
      <c r="I39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5" t="s">
        <v>109</v>
      </c>
      <c r="K395"/>
    </row>
    <row r="396" spans="1:11" x14ac:dyDescent="0.3">
      <c r="A396" s="1">
        <v>44621</v>
      </c>
      <c r="B396" s="1" t="str">
        <f>_xlfn.XLOOKUP($A:$A,Dim_Date!$A:$A,Dim_Date!C:C,,0,1)</f>
        <v>Before 5G</v>
      </c>
      <c r="C396" s="4">
        <v>600001</v>
      </c>
      <c r="D396" s="4" t="str">
        <f>_xlfn.XLOOKUP(Tablo6[[#This Row],[city_code]],Tablo1[city_code],Tablo1[city_name])</f>
        <v>Chennai</v>
      </c>
      <c r="E396" t="s">
        <v>39</v>
      </c>
      <c r="F396" t="str">
        <f>_xlfn.XLOOKUP(Tablo6[[#This Row],[plans]],dim_plan!$A$3:$A$15,dim_plan!$B$3:$B$15,,0,1)</f>
        <v>Mini Data Saver Pack (500 MB/ Day) Valid: 20 Days</v>
      </c>
      <c r="G39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6" s="3">
        <v>1.76</v>
      </c>
      <c r="I39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6" t="s">
        <v>109</v>
      </c>
      <c r="K396"/>
    </row>
    <row r="397" spans="1:11" x14ac:dyDescent="0.3">
      <c r="A397" s="1">
        <v>44621</v>
      </c>
      <c r="B397" s="1" t="str">
        <f>_xlfn.XLOOKUP($A:$A,Dim_Date!$A:$A,Dim_Date!C:C,,0,1)</f>
        <v>Before 5G</v>
      </c>
      <c r="C397" s="4">
        <v>500001</v>
      </c>
      <c r="D397" s="4" t="str">
        <f>_xlfn.XLOOKUP(Tablo6[[#This Row],[city_code]],Tablo1[city_code],Tablo1[city_name])</f>
        <v>Hyderabad</v>
      </c>
      <c r="E397" t="s">
        <v>39</v>
      </c>
      <c r="F397" t="str">
        <f>_xlfn.XLOOKUP(Tablo6[[#This Row],[plans]],dim_plan!$A$3:$A$15,dim_plan!$B$3:$B$15,,0,1)</f>
        <v>Mini Data Saver Pack (500 MB/ Day) Valid: 20 Days</v>
      </c>
      <c r="G39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7" s="3">
        <v>2.31</v>
      </c>
      <c r="I39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7" t="s">
        <v>109</v>
      </c>
      <c r="K397"/>
    </row>
    <row r="398" spans="1:11" x14ac:dyDescent="0.3">
      <c r="A398" s="1">
        <v>44621</v>
      </c>
      <c r="B398" s="1" t="str">
        <f>_xlfn.XLOOKUP($A:$A,Dim_Date!$A:$A,Dim_Date!C:C,,0,1)</f>
        <v>Before 5G</v>
      </c>
      <c r="C398" s="4">
        <v>411001</v>
      </c>
      <c r="D398" s="4" t="str">
        <f>_xlfn.XLOOKUP(Tablo6[[#This Row],[city_code]],Tablo1[city_code],Tablo1[city_name])</f>
        <v>Pune</v>
      </c>
      <c r="E398" t="s">
        <v>39</v>
      </c>
      <c r="F398" t="str">
        <f>_xlfn.XLOOKUP(Tablo6[[#This Row],[plans]],dim_plan!$A$3:$A$15,dim_plan!$B$3:$B$15,,0,1)</f>
        <v>Mini Data Saver Pack (500 MB/ Day) Valid: 20 Days</v>
      </c>
      <c r="G39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8" s="3">
        <v>2.09</v>
      </c>
      <c r="I39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8" t="s">
        <v>109</v>
      </c>
      <c r="K398"/>
    </row>
    <row r="399" spans="1:11" x14ac:dyDescent="0.3">
      <c r="A399" s="1">
        <v>44621</v>
      </c>
      <c r="B399" s="1" t="str">
        <f>_xlfn.XLOOKUP($A:$A,Dim_Date!$A:$A,Dim_Date!C:C,,0,1)</f>
        <v>Before 5G</v>
      </c>
      <c r="C399" s="4">
        <v>380001</v>
      </c>
      <c r="D399" s="4" t="str">
        <f>_xlfn.XLOOKUP(Tablo6[[#This Row],[city_code]],Tablo1[city_code],Tablo1[city_name])</f>
        <v>Ahmedabad</v>
      </c>
      <c r="E399" t="s">
        <v>39</v>
      </c>
      <c r="F399" t="str">
        <f>_xlfn.XLOOKUP(Tablo6[[#This Row],[plans]],dim_plan!$A$3:$A$15,dim_plan!$B$3:$B$15,,0,1)</f>
        <v>Mini Data Saver Pack (500 MB/ Day) Valid: 20 Days</v>
      </c>
      <c r="G39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399" s="3">
        <v>2.12</v>
      </c>
      <c r="I39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399" t="s">
        <v>109</v>
      </c>
      <c r="K399"/>
    </row>
    <row r="400" spans="1:11" x14ac:dyDescent="0.3">
      <c r="A400" s="1">
        <v>44621</v>
      </c>
      <c r="B400" s="1" t="str">
        <f>_xlfn.XLOOKUP($A:$A,Dim_Date!$A:$A,Dim_Date!C:C,,0,1)</f>
        <v>Before 5G</v>
      </c>
      <c r="C400" s="4">
        <v>302001</v>
      </c>
      <c r="D400" s="4" t="str">
        <f>_xlfn.XLOOKUP(Tablo6[[#This Row],[city_code]],Tablo1[city_code],Tablo1[city_name])</f>
        <v>Jaipur</v>
      </c>
      <c r="E400" t="s">
        <v>39</v>
      </c>
      <c r="F400" t="str">
        <f>_xlfn.XLOOKUP(Tablo6[[#This Row],[plans]],dim_plan!$A$3:$A$15,dim_plan!$B$3:$B$15,,0,1)</f>
        <v>Mini Data Saver Pack (500 MB/ Day) Valid: 20 Days</v>
      </c>
      <c r="G40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0" s="3">
        <v>0.94</v>
      </c>
      <c r="I40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0" t="s">
        <v>109</v>
      </c>
      <c r="K400"/>
    </row>
    <row r="401" spans="1:11" x14ac:dyDescent="0.3">
      <c r="A401" s="1">
        <v>44621</v>
      </c>
      <c r="B401" s="1" t="str">
        <f>_xlfn.XLOOKUP($A:$A,Dim_Date!$A:$A,Dim_Date!C:C,,0,1)</f>
        <v>Before 5G</v>
      </c>
      <c r="C401" s="4">
        <v>226001</v>
      </c>
      <c r="D401" s="4" t="str">
        <f>_xlfn.XLOOKUP(Tablo6[[#This Row],[city_code]],Tablo1[city_code],Tablo1[city_name])</f>
        <v>Lucknow</v>
      </c>
      <c r="E401" t="s">
        <v>39</v>
      </c>
      <c r="F401" t="str">
        <f>_xlfn.XLOOKUP(Tablo6[[#This Row],[plans]],dim_plan!$A$3:$A$15,dim_plan!$B$3:$B$15,,0,1)</f>
        <v>Mini Data Saver Pack (500 MB/ Day) Valid: 20 Days</v>
      </c>
      <c r="G40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1" s="3">
        <v>1.1299999999999999</v>
      </c>
      <c r="I40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1" t="s">
        <v>109</v>
      </c>
      <c r="K401"/>
    </row>
    <row r="402" spans="1:11" x14ac:dyDescent="0.3">
      <c r="A402" s="1">
        <v>44621</v>
      </c>
      <c r="B402" s="1" t="str">
        <f>_xlfn.XLOOKUP($A:$A,Dim_Date!$A:$A,Dim_Date!C:C,,0,1)</f>
        <v>Before 5G</v>
      </c>
      <c r="C402" s="4">
        <v>800008</v>
      </c>
      <c r="D402" s="4" t="str">
        <f>_xlfn.XLOOKUP(Tablo6[[#This Row],[city_code]],Tablo1[city_code],Tablo1[city_name])</f>
        <v>Patna</v>
      </c>
      <c r="E402" t="s">
        <v>39</v>
      </c>
      <c r="F402" t="str">
        <f>_xlfn.XLOOKUP(Tablo6[[#This Row],[plans]],dim_plan!$A$3:$A$15,dim_plan!$B$3:$B$15,,0,1)</f>
        <v>Mini Data Saver Pack (500 MB/ Day) Valid: 20 Days</v>
      </c>
      <c r="G40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2" s="3">
        <v>0.66</v>
      </c>
      <c r="I40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2" t="s">
        <v>109</v>
      </c>
      <c r="K402"/>
    </row>
    <row r="403" spans="1:11" x14ac:dyDescent="0.3">
      <c r="A403" s="1">
        <v>44621</v>
      </c>
      <c r="B403" s="1" t="str">
        <f>_xlfn.XLOOKUP($A:$A,Dim_Date!$A:$A,Dim_Date!C:C,,0,1)</f>
        <v>Before 5G</v>
      </c>
      <c r="C403" s="4">
        <v>641001</v>
      </c>
      <c r="D403" s="4" t="str">
        <f>_xlfn.XLOOKUP(Tablo6[[#This Row],[city_code]],Tablo1[city_code],Tablo1[city_name])</f>
        <v>Coimbatore</v>
      </c>
      <c r="E403" t="s">
        <v>39</v>
      </c>
      <c r="F403" t="str">
        <f>_xlfn.XLOOKUP(Tablo6[[#This Row],[plans]],dim_plan!$A$3:$A$15,dim_plan!$B$3:$B$15,,0,1)</f>
        <v>Mini Data Saver Pack (500 MB/ Day) Valid: 20 Days</v>
      </c>
      <c r="G40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3" s="3">
        <v>1.1299999999999999</v>
      </c>
      <c r="I40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3" t="s">
        <v>109</v>
      </c>
      <c r="K403"/>
    </row>
    <row r="404" spans="1:11" x14ac:dyDescent="0.3">
      <c r="A404" s="1">
        <v>44621</v>
      </c>
      <c r="B404" s="1" t="str">
        <f>_xlfn.XLOOKUP($A:$A,Dim_Date!$A:$A,Dim_Date!C:C,,0,1)</f>
        <v>Before 5G</v>
      </c>
      <c r="C404" s="4">
        <v>160017</v>
      </c>
      <c r="D404" s="4" t="str">
        <f>_xlfn.XLOOKUP(Tablo6[[#This Row],[city_code]],Tablo1[city_code],Tablo1[city_name])</f>
        <v>Chandigarh</v>
      </c>
      <c r="E404" t="s">
        <v>39</v>
      </c>
      <c r="F404" t="str">
        <f>_xlfn.XLOOKUP(Tablo6[[#This Row],[plans]],dim_plan!$A$3:$A$15,dim_plan!$B$3:$B$15,,0,1)</f>
        <v>Mini Data Saver Pack (500 MB/ Day) Valid: 20 Days</v>
      </c>
      <c r="G40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4" s="3">
        <v>0.68</v>
      </c>
      <c r="I40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4" t="s">
        <v>109</v>
      </c>
      <c r="K404"/>
    </row>
    <row r="405" spans="1:11" x14ac:dyDescent="0.3">
      <c r="A405" s="1">
        <v>44621</v>
      </c>
      <c r="B405" s="1" t="str">
        <f>_xlfn.XLOOKUP($A:$A,Dim_Date!$A:$A,Dim_Date!C:C,,0,1)</f>
        <v>Before 5G</v>
      </c>
      <c r="C405" s="4">
        <v>122001</v>
      </c>
      <c r="D405" s="4" t="str">
        <f>_xlfn.XLOOKUP(Tablo6[[#This Row],[city_code]],Tablo1[city_code],Tablo1[city_name])</f>
        <v>Gurgaon</v>
      </c>
      <c r="E405" t="s">
        <v>39</v>
      </c>
      <c r="F405" t="str">
        <f>_xlfn.XLOOKUP(Tablo6[[#This Row],[plans]],dim_plan!$A$3:$A$15,dim_plan!$B$3:$B$15,,0,1)</f>
        <v>Mini Data Saver Pack (500 MB/ Day) Valid: 20 Days</v>
      </c>
      <c r="G40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5" s="3">
        <v>0.32</v>
      </c>
      <c r="I40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5" t="s">
        <v>109</v>
      </c>
      <c r="K405"/>
    </row>
    <row r="406" spans="1:11" x14ac:dyDescent="0.3">
      <c r="A406" s="1">
        <v>44621</v>
      </c>
      <c r="B406" s="1" t="str">
        <f>_xlfn.XLOOKUP($A:$A,Dim_Date!$A:$A,Dim_Date!C:C,,0,1)</f>
        <v>Before 5G</v>
      </c>
      <c r="C406" s="4">
        <v>492001</v>
      </c>
      <c r="D406" s="4" t="str">
        <f>_xlfn.XLOOKUP(Tablo6[[#This Row],[city_code]],Tablo1[city_code],Tablo1[city_name])</f>
        <v>Raipur</v>
      </c>
      <c r="E406" t="s">
        <v>39</v>
      </c>
      <c r="F406" t="str">
        <f>_xlfn.XLOOKUP(Tablo6[[#This Row],[plans]],dim_plan!$A$3:$A$15,dim_plan!$B$3:$B$15,,0,1)</f>
        <v>Mini Data Saver Pack (500 MB/ Day) Valid: 20 Days</v>
      </c>
      <c r="G40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6" s="3">
        <v>0.23</v>
      </c>
      <c r="I40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6" t="s">
        <v>109</v>
      </c>
      <c r="K406"/>
    </row>
    <row r="407" spans="1:11" x14ac:dyDescent="0.3">
      <c r="A407" s="6">
        <v>44652</v>
      </c>
      <c r="B407" s="6" t="str">
        <f>_xlfn.XLOOKUP($A:$A,Dim_Date!$A:$A,Dim_Date!C:C,,0,1)</f>
        <v>Before 5G</v>
      </c>
      <c r="C407" s="4">
        <v>400001</v>
      </c>
      <c r="D407" s="4" t="str">
        <f>_xlfn.XLOOKUP(Tablo6[[#This Row],[city_code]],Tablo1[city_code],Tablo1[city_name])</f>
        <v>Mumbai</v>
      </c>
      <c r="E407" t="s">
        <v>39</v>
      </c>
      <c r="F407" t="str">
        <f>_xlfn.XLOOKUP(Tablo6[[#This Row],[plans]],dim_plan!$A$3:$A$15,dim_plan!$B$3:$B$15,,0,1)</f>
        <v>Mini Data Saver Pack (500 MB/ Day) Valid: 20 Days</v>
      </c>
      <c r="G40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7" s="3">
        <v>3.9</v>
      </c>
      <c r="I40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7" t="s">
        <v>109</v>
      </c>
      <c r="K407"/>
    </row>
    <row r="408" spans="1:11" x14ac:dyDescent="0.3">
      <c r="A408" s="6">
        <v>44652</v>
      </c>
      <c r="B408" s="6" t="str">
        <f>_xlfn.XLOOKUP($A:$A,Dim_Date!$A:$A,Dim_Date!C:C,,0,1)</f>
        <v>Before 5G</v>
      </c>
      <c r="C408" s="4">
        <v>110001</v>
      </c>
      <c r="D408" s="4" t="str">
        <f>_xlfn.XLOOKUP(Tablo6[[#This Row],[city_code]],Tablo1[city_code],Tablo1[city_name])</f>
        <v>Delhi</v>
      </c>
      <c r="E408" t="s">
        <v>39</v>
      </c>
      <c r="F408" t="str">
        <f>_xlfn.XLOOKUP(Tablo6[[#This Row],[plans]],dim_plan!$A$3:$A$15,dim_plan!$B$3:$B$15,,0,1)</f>
        <v>Mini Data Saver Pack (500 MB/ Day) Valid: 20 Days</v>
      </c>
      <c r="G40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8" s="3">
        <v>3.15</v>
      </c>
      <c r="I40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8" t="s">
        <v>109</v>
      </c>
      <c r="K408"/>
    </row>
    <row r="409" spans="1:11" x14ac:dyDescent="0.3">
      <c r="A409" s="6">
        <v>44652</v>
      </c>
      <c r="B409" s="6" t="str">
        <f>_xlfn.XLOOKUP($A:$A,Dim_Date!$A:$A,Dim_Date!C:C,,0,1)</f>
        <v>Before 5G</v>
      </c>
      <c r="C409" s="4">
        <v>700001</v>
      </c>
      <c r="D409" s="4" t="str">
        <f>_xlfn.XLOOKUP(Tablo6[[#This Row],[city_code]],Tablo1[city_code],Tablo1[city_name])</f>
        <v>Kolkata</v>
      </c>
      <c r="E409" t="s">
        <v>39</v>
      </c>
      <c r="F409" t="str">
        <f>_xlfn.XLOOKUP(Tablo6[[#This Row],[plans]],dim_plan!$A$3:$A$15,dim_plan!$B$3:$B$15,,0,1)</f>
        <v>Mini Data Saver Pack (500 MB/ Day) Valid: 20 Days</v>
      </c>
      <c r="G40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09" s="3">
        <v>3.2</v>
      </c>
      <c r="I40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09" t="s">
        <v>109</v>
      </c>
      <c r="K409"/>
    </row>
    <row r="410" spans="1:11" x14ac:dyDescent="0.3">
      <c r="A410" s="6">
        <v>44652</v>
      </c>
      <c r="B410" s="6" t="str">
        <f>_xlfn.XLOOKUP($A:$A,Dim_Date!$A:$A,Dim_Date!C:C,,0,1)</f>
        <v>Before 5G</v>
      </c>
      <c r="C410" s="4">
        <v>560001</v>
      </c>
      <c r="D410" s="4" t="str">
        <f>_xlfn.XLOOKUP(Tablo6[[#This Row],[city_code]],Tablo1[city_code],Tablo1[city_name])</f>
        <v>Bangalore</v>
      </c>
      <c r="E410" t="s">
        <v>39</v>
      </c>
      <c r="F410" t="str">
        <f>_xlfn.XLOOKUP(Tablo6[[#This Row],[plans]],dim_plan!$A$3:$A$15,dim_plan!$B$3:$B$15,,0,1)</f>
        <v>Mini Data Saver Pack (500 MB/ Day) Valid: 20 Days</v>
      </c>
      <c r="G41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0" s="3">
        <v>3.62</v>
      </c>
      <c r="I41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0" t="s">
        <v>109</v>
      </c>
      <c r="K410"/>
    </row>
    <row r="411" spans="1:11" x14ac:dyDescent="0.3">
      <c r="A411" s="6">
        <v>44652</v>
      </c>
      <c r="B411" s="6" t="str">
        <f>_xlfn.XLOOKUP($A:$A,Dim_Date!$A:$A,Dim_Date!C:C,,0,1)</f>
        <v>Before 5G</v>
      </c>
      <c r="C411" s="4">
        <v>600001</v>
      </c>
      <c r="D411" s="4" t="str">
        <f>_xlfn.XLOOKUP(Tablo6[[#This Row],[city_code]],Tablo1[city_code],Tablo1[city_name])</f>
        <v>Chennai</v>
      </c>
      <c r="E411" t="s">
        <v>39</v>
      </c>
      <c r="F411" t="str">
        <f>_xlfn.XLOOKUP(Tablo6[[#This Row],[plans]],dim_plan!$A$3:$A$15,dim_plan!$B$3:$B$15,,0,1)</f>
        <v>Mini Data Saver Pack (500 MB/ Day) Valid: 20 Days</v>
      </c>
      <c r="G41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1" s="3">
        <v>2.4500000000000002</v>
      </c>
      <c r="I41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1" t="s">
        <v>109</v>
      </c>
      <c r="K411"/>
    </row>
    <row r="412" spans="1:11" x14ac:dyDescent="0.3">
      <c r="A412" s="6">
        <v>44652</v>
      </c>
      <c r="B412" s="6" t="str">
        <f>_xlfn.XLOOKUP($A:$A,Dim_Date!$A:$A,Dim_Date!C:C,,0,1)</f>
        <v>Before 5G</v>
      </c>
      <c r="C412" s="4">
        <v>500001</v>
      </c>
      <c r="D412" s="4" t="str">
        <f>_xlfn.XLOOKUP(Tablo6[[#This Row],[city_code]],Tablo1[city_code],Tablo1[city_name])</f>
        <v>Hyderabad</v>
      </c>
      <c r="E412" t="s">
        <v>39</v>
      </c>
      <c r="F412" t="str">
        <f>_xlfn.XLOOKUP(Tablo6[[#This Row],[plans]],dim_plan!$A$3:$A$15,dim_plan!$B$3:$B$15,,0,1)</f>
        <v>Mini Data Saver Pack (500 MB/ Day) Valid: 20 Days</v>
      </c>
      <c r="G41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2" s="3">
        <v>1.74</v>
      </c>
      <c r="I41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2" t="s">
        <v>109</v>
      </c>
      <c r="K412"/>
    </row>
    <row r="413" spans="1:11" x14ac:dyDescent="0.3">
      <c r="A413" s="6">
        <v>44652</v>
      </c>
      <c r="B413" s="6" t="str">
        <f>_xlfn.XLOOKUP($A:$A,Dim_Date!$A:$A,Dim_Date!C:C,,0,1)</f>
        <v>Before 5G</v>
      </c>
      <c r="C413" s="4">
        <v>411001</v>
      </c>
      <c r="D413" s="4" t="str">
        <f>_xlfn.XLOOKUP(Tablo6[[#This Row],[city_code]],Tablo1[city_code],Tablo1[city_name])</f>
        <v>Pune</v>
      </c>
      <c r="E413" t="s">
        <v>39</v>
      </c>
      <c r="F413" t="str">
        <f>_xlfn.XLOOKUP(Tablo6[[#This Row],[plans]],dim_plan!$A$3:$A$15,dim_plan!$B$3:$B$15,,0,1)</f>
        <v>Mini Data Saver Pack (500 MB/ Day) Valid: 20 Days</v>
      </c>
      <c r="G41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3" s="3">
        <v>3.25</v>
      </c>
      <c r="I41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3" t="s">
        <v>109</v>
      </c>
      <c r="K413"/>
    </row>
    <row r="414" spans="1:11" x14ac:dyDescent="0.3">
      <c r="A414" s="6">
        <v>44652</v>
      </c>
      <c r="B414" s="6" t="str">
        <f>_xlfn.XLOOKUP($A:$A,Dim_Date!$A:$A,Dim_Date!C:C,,0,1)</f>
        <v>Before 5G</v>
      </c>
      <c r="C414" s="4">
        <v>380001</v>
      </c>
      <c r="D414" s="4" t="str">
        <f>_xlfn.XLOOKUP(Tablo6[[#This Row],[city_code]],Tablo1[city_code],Tablo1[city_name])</f>
        <v>Ahmedabad</v>
      </c>
      <c r="E414" t="s">
        <v>39</v>
      </c>
      <c r="F414" t="str">
        <f>_xlfn.XLOOKUP(Tablo6[[#This Row],[plans]],dim_plan!$A$3:$A$15,dim_plan!$B$3:$B$15,,0,1)</f>
        <v>Mini Data Saver Pack (500 MB/ Day) Valid: 20 Days</v>
      </c>
      <c r="G41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4" s="3">
        <v>1.86</v>
      </c>
      <c r="I41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4" t="s">
        <v>109</v>
      </c>
      <c r="K414"/>
    </row>
    <row r="415" spans="1:11" x14ac:dyDescent="0.3">
      <c r="A415" s="6">
        <v>44652</v>
      </c>
      <c r="B415" s="6" t="str">
        <f>_xlfn.XLOOKUP($A:$A,Dim_Date!$A:$A,Dim_Date!C:C,,0,1)</f>
        <v>Before 5G</v>
      </c>
      <c r="C415" s="4">
        <v>302001</v>
      </c>
      <c r="D415" s="4" t="str">
        <f>_xlfn.XLOOKUP(Tablo6[[#This Row],[city_code]],Tablo1[city_code],Tablo1[city_name])</f>
        <v>Jaipur</v>
      </c>
      <c r="E415" t="s">
        <v>39</v>
      </c>
      <c r="F415" t="str">
        <f>_xlfn.XLOOKUP(Tablo6[[#This Row],[plans]],dim_plan!$A$3:$A$15,dim_plan!$B$3:$B$15,,0,1)</f>
        <v>Mini Data Saver Pack (500 MB/ Day) Valid: 20 Days</v>
      </c>
      <c r="G41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5" s="3">
        <v>0.89</v>
      </c>
      <c r="I41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5" t="s">
        <v>109</v>
      </c>
      <c r="K415"/>
    </row>
    <row r="416" spans="1:11" x14ac:dyDescent="0.3">
      <c r="A416" s="6">
        <v>44652</v>
      </c>
      <c r="B416" s="6" t="str">
        <f>_xlfn.XLOOKUP($A:$A,Dim_Date!$A:$A,Dim_Date!C:C,,0,1)</f>
        <v>Before 5G</v>
      </c>
      <c r="C416" s="4">
        <v>226001</v>
      </c>
      <c r="D416" s="4" t="str">
        <f>_xlfn.XLOOKUP(Tablo6[[#This Row],[city_code]],Tablo1[city_code],Tablo1[city_name])</f>
        <v>Lucknow</v>
      </c>
      <c r="E416" t="s">
        <v>39</v>
      </c>
      <c r="F416" t="str">
        <f>_xlfn.XLOOKUP(Tablo6[[#This Row],[plans]],dim_plan!$A$3:$A$15,dim_plan!$B$3:$B$15,,0,1)</f>
        <v>Mini Data Saver Pack (500 MB/ Day) Valid: 20 Days</v>
      </c>
      <c r="G41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6" s="3">
        <v>0.89</v>
      </c>
      <c r="I41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6" t="s">
        <v>109</v>
      </c>
      <c r="K416"/>
    </row>
    <row r="417" spans="1:11" x14ac:dyDescent="0.3">
      <c r="A417" s="6">
        <v>44652</v>
      </c>
      <c r="B417" s="6" t="str">
        <f>_xlfn.XLOOKUP($A:$A,Dim_Date!$A:$A,Dim_Date!C:C,,0,1)</f>
        <v>Before 5G</v>
      </c>
      <c r="C417" s="4">
        <v>800008</v>
      </c>
      <c r="D417" s="4" t="str">
        <f>_xlfn.XLOOKUP(Tablo6[[#This Row],[city_code]],Tablo1[city_code],Tablo1[city_name])</f>
        <v>Patna</v>
      </c>
      <c r="E417" t="s">
        <v>39</v>
      </c>
      <c r="F417" t="str">
        <f>_xlfn.XLOOKUP(Tablo6[[#This Row],[plans]],dim_plan!$A$3:$A$15,dim_plan!$B$3:$B$15,,0,1)</f>
        <v>Mini Data Saver Pack (500 MB/ Day) Valid: 20 Days</v>
      </c>
      <c r="G41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7" s="3">
        <v>0.86</v>
      </c>
      <c r="I41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7" t="s">
        <v>109</v>
      </c>
      <c r="K417"/>
    </row>
    <row r="418" spans="1:11" x14ac:dyDescent="0.3">
      <c r="A418" s="6">
        <v>44652</v>
      </c>
      <c r="B418" s="6" t="str">
        <f>_xlfn.XLOOKUP($A:$A,Dim_Date!$A:$A,Dim_Date!C:C,,0,1)</f>
        <v>Before 5G</v>
      </c>
      <c r="C418" s="4">
        <v>641001</v>
      </c>
      <c r="D418" s="4" t="str">
        <f>_xlfn.XLOOKUP(Tablo6[[#This Row],[city_code]],Tablo1[city_code],Tablo1[city_name])</f>
        <v>Coimbatore</v>
      </c>
      <c r="E418" t="s">
        <v>39</v>
      </c>
      <c r="F418" t="str">
        <f>_xlfn.XLOOKUP(Tablo6[[#This Row],[plans]],dim_plan!$A$3:$A$15,dim_plan!$B$3:$B$15,,0,1)</f>
        <v>Mini Data Saver Pack (500 MB/ Day) Valid: 20 Days</v>
      </c>
      <c r="G41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8" s="3">
        <v>0.7</v>
      </c>
      <c r="I41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8" t="s">
        <v>109</v>
      </c>
      <c r="K418"/>
    </row>
    <row r="419" spans="1:11" x14ac:dyDescent="0.3">
      <c r="A419" s="6">
        <v>44652</v>
      </c>
      <c r="B419" s="6" t="str">
        <f>_xlfn.XLOOKUP($A:$A,Dim_Date!$A:$A,Dim_Date!C:C,,0,1)</f>
        <v>Before 5G</v>
      </c>
      <c r="C419" s="4">
        <v>160017</v>
      </c>
      <c r="D419" s="4" t="str">
        <f>_xlfn.XLOOKUP(Tablo6[[#This Row],[city_code]],Tablo1[city_code],Tablo1[city_name])</f>
        <v>Chandigarh</v>
      </c>
      <c r="E419" t="s">
        <v>39</v>
      </c>
      <c r="F419" t="str">
        <f>_xlfn.XLOOKUP(Tablo6[[#This Row],[plans]],dim_plan!$A$3:$A$15,dim_plan!$B$3:$B$15,,0,1)</f>
        <v>Mini Data Saver Pack (500 MB/ Day) Valid: 20 Days</v>
      </c>
      <c r="G41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19" s="3">
        <v>0.72</v>
      </c>
      <c r="I41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19" t="s">
        <v>109</v>
      </c>
      <c r="K419"/>
    </row>
    <row r="420" spans="1:11" x14ac:dyDescent="0.3">
      <c r="A420" s="6">
        <v>44652</v>
      </c>
      <c r="B420" s="6" t="str">
        <f>_xlfn.XLOOKUP($A:$A,Dim_Date!$A:$A,Dim_Date!C:C,,0,1)</f>
        <v>Before 5G</v>
      </c>
      <c r="C420" s="4">
        <v>122001</v>
      </c>
      <c r="D420" s="4" t="str">
        <f>_xlfn.XLOOKUP(Tablo6[[#This Row],[city_code]],Tablo1[city_code],Tablo1[city_name])</f>
        <v>Gurgaon</v>
      </c>
      <c r="E420" t="s">
        <v>39</v>
      </c>
      <c r="F420" t="str">
        <f>_xlfn.XLOOKUP(Tablo6[[#This Row],[plans]],dim_plan!$A$3:$A$15,dim_plan!$B$3:$B$15,,0,1)</f>
        <v>Mini Data Saver Pack (500 MB/ Day) Valid: 20 Days</v>
      </c>
      <c r="G42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0" s="3">
        <v>0.34</v>
      </c>
      <c r="I42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0" t="s">
        <v>109</v>
      </c>
      <c r="K420"/>
    </row>
    <row r="421" spans="1:11" x14ac:dyDescent="0.3">
      <c r="A421" s="6">
        <v>44652</v>
      </c>
      <c r="B421" s="6" t="str">
        <f>_xlfn.XLOOKUP($A:$A,Dim_Date!$A:$A,Dim_Date!C:C,,0,1)</f>
        <v>Before 5G</v>
      </c>
      <c r="C421" s="4">
        <v>492001</v>
      </c>
      <c r="D421" s="4" t="str">
        <f>_xlfn.XLOOKUP(Tablo6[[#This Row],[city_code]],Tablo1[city_code],Tablo1[city_name])</f>
        <v>Raipur</v>
      </c>
      <c r="E421" t="s">
        <v>39</v>
      </c>
      <c r="F421" t="str">
        <f>_xlfn.XLOOKUP(Tablo6[[#This Row],[plans]],dim_plan!$A$3:$A$15,dim_plan!$B$3:$B$15,,0,1)</f>
        <v>Mini Data Saver Pack (500 MB/ Day) Valid: 20 Days</v>
      </c>
      <c r="G42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1" s="3">
        <v>0.26</v>
      </c>
      <c r="I42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1" t="s">
        <v>109</v>
      </c>
      <c r="K421"/>
    </row>
    <row r="422" spans="1:11" x14ac:dyDescent="0.3">
      <c r="A422" s="6">
        <v>44713</v>
      </c>
      <c r="B422" s="6" t="str">
        <f>_xlfn.XLOOKUP($A:$A,Dim_Date!$A:$A,Dim_Date!C:C,,0,1)</f>
        <v>After 5G</v>
      </c>
      <c r="C422" s="4">
        <v>400001</v>
      </c>
      <c r="D422" s="4" t="str">
        <f>_xlfn.XLOOKUP(Tablo6[[#This Row],[city_code]],Tablo1[city_code],Tablo1[city_name])</f>
        <v>Mumbai</v>
      </c>
      <c r="E422" t="s">
        <v>39</v>
      </c>
      <c r="F422" t="str">
        <f>_xlfn.XLOOKUP(Tablo6[[#This Row],[plans]],dim_plan!$A$3:$A$15,dim_plan!$B$3:$B$15,,0,1)</f>
        <v>Mini Data Saver Pack (500 MB/ Day) Valid: 20 Days</v>
      </c>
      <c r="G42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2" s="3">
        <v>3.36</v>
      </c>
      <c r="I42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2" t="s">
        <v>109</v>
      </c>
      <c r="K422"/>
    </row>
    <row r="423" spans="1:11" x14ac:dyDescent="0.3">
      <c r="A423" s="6">
        <v>44713</v>
      </c>
      <c r="B423" s="6" t="str">
        <f>_xlfn.XLOOKUP($A:$A,Dim_Date!$A:$A,Dim_Date!C:C,,0,1)</f>
        <v>After 5G</v>
      </c>
      <c r="C423" s="4">
        <v>110001</v>
      </c>
      <c r="D423" s="4" t="str">
        <f>_xlfn.XLOOKUP(Tablo6[[#This Row],[city_code]],Tablo1[city_code],Tablo1[city_name])</f>
        <v>Delhi</v>
      </c>
      <c r="E423" t="s">
        <v>39</v>
      </c>
      <c r="F423" t="str">
        <f>_xlfn.XLOOKUP(Tablo6[[#This Row],[plans]],dim_plan!$A$3:$A$15,dim_plan!$B$3:$B$15,,0,1)</f>
        <v>Mini Data Saver Pack (500 MB/ Day) Valid: 20 Days</v>
      </c>
      <c r="G42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3" s="3">
        <v>2.21</v>
      </c>
      <c r="I42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3" t="s">
        <v>109</v>
      </c>
      <c r="K423"/>
    </row>
    <row r="424" spans="1:11" x14ac:dyDescent="0.3">
      <c r="A424" s="6">
        <v>44713</v>
      </c>
      <c r="B424" s="6" t="str">
        <f>_xlfn.XLOOKUP($A:$A,Dim_Date!$A:$A,Dim_Date!C:C,,0,1)</f>
        <v>After 5G</v>
      </c>
      <c r="C424" s="4">
        <v>700001</v>
      </c>
      <c r="D424" s="4" t="str">
        <f>_xlfn.XLOOKUP(Tablo6[[#This Row],[city_code]],Tablo1[city_code],Tablo1[city_name])</f>
        <v>Kolkata</v>
      </c>
      <c r="E424" t="s">
        <v>39</v>
      </c>
      <c r="F424" t="str">
        <f>_xlfn.XLOOKUP(Tablo6[[#This Row],[plans]],dim_plan!$A$3:$A$15,dim_plan!$B$3:$B$15,,0,1)</f>
        <v>Mini Data Saver Pack (500 MB/ Day) Valid: 20 Days</v>
      </c>
      <c r="G42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4" s="3">
        <v>2.15</v>
      </c>
      <c r="I42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4" t="s">
        <v>109</v>
      </c>
      <c r="K424"/>
    </row>
    <row r="425" spans="1:11" x14ac:dyDescent="0.3">
      <c r="A425" s="6">
        <v>44713</v>
      </c>
      <c r="B425" s="6" t="str">
        <f>_xlfn.XLOOKUP($A:$A,Dim_Date!$A:$A,Dim_Date!C:C,,0,1)</f>
        <v>After 5G</v>
      </c>
      <c r="C425" s="4">
        <v>560001</v>
      </c>
      <c r="D425" s="4" t="str">
        <f>_xlfn.XLOOKUP(Tablo6[[#This Row],[city_code]],Tablo1[city_code],Tablo1[city_name])</f>
        <v>Bangalore</v>
      </c>
      <c r="E425" t="s">
        <v>39</v>
      </c>
      <c r="F425" t="str">
        <f>_xlfn.XLOOKUP(Tablo6[[#This Row],[plans]],dim_plan!$A$3:$A$15,dim_plan!$B$3:$B$15,,0,1)</f>
        <v>Mini Data Saver Pack (500 MB/ Day) Valid: 20 Days</v>
      </c>
      <c r="G42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5" s="3">
        <v>2.41</v>
      </c>
      <c r="I42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5" t="s">
        <v>109</v>
      </c>
      <c r="K425"/>
    </row>
    <row r="426" spans="1:11" x14ac:dyDescent="0.3">
      <c r="A426" s="6">
        <v>44713</v>
      </c>
      <c r="B426" s="6" t="str">
        <f>_xlfn.XLOOKUP($A:$A,Dim_Date!$A:$A,Dim_Date!C:C,,0,1)</f>
        <v>After 5G</v>
      </c>
      <c r="C426" s="4">
        <v>600001</v>
      </c>
      <c r="D426" s="4" t="str">
        <f>_xlfn.XLOOKUP(Tablo6[[#This Row],[city_code]],Tablo1[city_code],Tablo1[city_name])</f>
        <v>Chennai</v>
      </c>
      <c r="E426" t="s">
        <v>39</v>
      </c>
      <c r="F426" t="str">
        <f>_xlfn.XLOOKUP(Tablo6[[#This Row],[plans]],dim_plan!$A$3:$A$15,dim_plan!$B$3:$B$15,,0,1)</f>
        <v>Mini Data Saver Pack (500 MB/ Day) Valid: 20 Days</v>
      </c>
      <c r="G42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6" s="3">
        <v>1.72</v>
      </c>
      <c r="I42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6" t="s">
        <v>109</v>
      </c>
      <c r="K426"/>
    </row>
    <row r="427" spans="1:11" x14ac:dyDescent="0.3">
      <c r="A427" s="6">
        <v>44713</v>
      </c>
      <c r="B427" s="6" t="str">
        <f>_xlfn.XLOOKUP($A:$A,Dim_Date!$A:$A,Dim_Date!C:C,,0,1)</f>
        <v>After 5G</v>
      </c>
      <c r="C427" s="4">
        <v>500001</v>
      </c>
      <c r="D427" s="4" t="str">
        <f>_xlfn.XLOOKUP(Tablo6[[#This Row],[city_code]],Tablo1[city_code],Tablo1[city_name])</f>
        <v>Hyderabad</v>
      </c>
      <c r="E427" t="s">
        <v>39</v>
      </c>
      <c r="F427" t="str">
        <f>_xlfn.XLOOKUP(Tablo6[[#This Row],[plans]],dim_plan!$A$3:$A$15,dim_plan!$B$3:$B$15,,0,1)</f>
        <v>Mini Data Saver Pack (500 MB/ Day) Valid: 20 Days</v>
      </c>
      <c r="G42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7" s="3">
        <v>1.32</v>
      </c>
      <c r="I42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7" t="s">
        <v>109</v>
      </c>
      <c r="K427"/>
    </row>
    <row r="428" spans="1:11" x14ac:dyDescent="0.3">
      <c r="A428" s="6">
        <v>44713</v>
      </c>
      <c r="B428" s="6" t="str">
        <f>_xlfn.XLOOKUP($A:$A,Dim_Date!$A:$A,Dim_Date!C:C,,0,1)</f>
        <v>After 5G</v>
      </c>
      <c r="C428" s="4">
        <v>411001</v>
      </c>
      <c r="D428" s="4" t="str">
        <f>_xlfn.XLOOKUP(Tablo6[[#This Row],[city_code]],Tablo1[city_code],Tablo1[city_name])</f>
        <v>Pune</v>
      </c>
      <c r="E428" t="s">
        <v>39</v>
      </c>
      <c r="F428" t="str">
        <f>_xlfn.XLOOKUP(Tablo6[[#This Row],[plans]],dim_plan!$A$3:$A$15,dim_plan!$B$3:$B$15,,0,1)</f>
        <v>Mini Data Saver Pack (500 MB/ Day) Valid: 20 Days</v>
      </c>
      <c r="G42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8" s="3">
        <v>1.44</v>
      </c>
      <c r="I42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8" t="s">
        <v>109</v>
      </c>
      <c r="K428"/>
    </row>
    <row r="429" spans="1:11" x14ac:dyDescent="0.3">
      <c r="A429" s="6">
        <v>44713</v>
      </c>
      <c r="B429" s="6" t="str">
        <f>_xlfn.XLOOKUP($A:$A,Dim_Date!$A:$A,Dim_Date!C:C,,0,1)</f>
        <v>After 5G</v>
      </c>
      <c r="C429" s="4">
        <v>380001</v>
      </c>
      <c r="D429" s="4" t="str">
        <f>_xlfn.XLOOKUP(Tablo6[[#This Row],[city_code]],Tablo1[city_code],Tablo1[city_name])</f>
        <v>Ahmedabad</v>
      </c>
      <c r="E429" t="s">
        <v>39</v>
      </c>
      <c r="F429" t="str">
        <f>_xlfn.XLOOKUP(Tablo6[[#This Row],[plans]],dim_plan!$A$3:$A$15,dim_plan!$B$3:$B$15,,0,1)</f>
        <v>Mini Data Saver Pack (500 MB/ Day) Valid: 20 Days</v>
      </c>
      <c r="G42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29" s="3">
        <v>1.29</v>
      </c>
      <c r="I42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29" t="s">
        <v>109</v>
      </c>
      <c r="K429"/>
    </row>
    <row r="430" spans="1:11" x14ac:dyDescent="0.3">
      <c r="A430" s="6">
        <v>44713</v>
      </c>
      <c r="B430" s="6" t="str">
        <f>_xlfn.XLOOKUP($A:$A,Dim_Date!$A:$A,Dim_Date!C:C,,0,1)</f>
        <v>After 5G</v>
      </c>
      <c r="C430" s="4">
        <v>302001</v>
      </c>
      <c r="D430" s="4" t="str">
        <f>_xlfn.XLOOKUP(Tablo6[[#This Row],[city_code]],Tablo1[city_code],Tablo1[city_name])</f>
        <v>Jaipur</v>
      </c>
      <c r="E430" t="s">
        <v>39</v>
      </c>
      <c r="F430" t="str">
        <f>_xlfn.XLOOKUP(Tablo6[[#This Row],[plans]],dim_plan!$A$3:$A$15,dim_plan!$B$3:$B$15,,0,1)</f>
        <v>Mini Data Saver Pack (500 MB/ Day) Valid: 20 Days</v>
      </c>
      <c r="G43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0" s="3">
        <v>1.1399999999999999</v>
      </c>
      <c r="I43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0" t="s">
        <v>109</v>
      </c>
      <c r="K430"/>
    </row>
    <row r="431" spans="1:11" x14ac:dyDescent="0.3">
      <c r="A431" s="6">
        <v>44713</v>
      </c>
      <c r="B431" s="6" t="str">
        <f>_xlfn.XLOOKUP($A:$A,Dim_Date!$A:$A,Dim_Date!C:C,,0,1)</f>
        <v>After 5G</v>
      </c>
      <c r="C431" s="4">
        <v>226001</v>
      </c>
      <c r="D431" s="4" t="str">
        <f>_xlfn.XLOOKUP(Tablo6[[#This Row],[city_code]],Tablo1[city_code],Tablo1[city_name])</f>
        <v>Lucknow</v>
      </c>
      <c r="E431" t="s">
        <v>39</v>
      </c>
      <c r="F431" t="str">
        <f>_xlfn.XLOOKUP(Tablo6[[#This Row],[plans]],dim_plan!$A$3:$A$15,dim_plan!$B$3:$B$15,,0,1)</f>
        <v>Mini Data Saver Pack (500 MB/ Day) Valid: 20 Days</v>
      </c>
      <c r="G43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1" s="3">
        <v>0.62</v>
      </c>
      <c r="I43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1" t="s">
        <v>109</v>
      </c>
      <c r="K431"/>
    </row>
    <row r="432" spans="1:11" x14ac:dyDescent="0.3">
      <c r="A432" s="6">
        <v>44713</v>
      </c>
      <c r="B432" s="6" t="str">
        <f>_xlfn.XLOOKUP($A:$A,Dim_Date!$A:$A,Dim_Date!C:C,,0,1)</f>
        <v>After 5G</v>
      </c>
      <c r="C432" s="4">
        <v>800008</v>
      </c>
      <c r="D432" s="4" t="str">
        <f>_xlfn.XLOOKUP(Tablo6[[#This Row],[city_code]],Tablo1[city_code],Tablo1[city_name])</f>
        <v>Patna</v>
      </c>
      <c r="E432" t="s">
        <v>39</v>
      </c>
      <c r="F432" t="str">
        <f>_xlfn.XLOOKUP(Tablo6[[#This Row],[plans]],dim_plan!$A$3:$A$15,dim_plan!$B$3:$B$15,,0,1)</f>
        <v>Mini Data Saver Pack (500 MB/ Day) Valid: 20 Days</v>
      </c>
      <c r="G43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2" s="3">
        <v>1.05</v>
      </c>
      <c r="I43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2" t="s">
        <v>109</v>
      </c>
      <c r="K432"/>
    </row>
    <row r="433" spans="1:11" x14ac:dyDescent="0.3">
      <c r="A433" s="6">
        <v>44713</v>
      </c>
      <c r="B433" s="6" t="str">
        <f>_xlfn.XLOOKUP($A:$A,Dim_Date!$A:$A,Dim_Date!C:C,,0,1)</f>
        <v>After 5G</v>
      </c>
      <c r="C433" s="4">
        <v>641001</v>
      </c>
      <c r="D433" s="4" t="str">
        <f>_xlfn.XLOOKUP(Tablo6[[#This Row],[city_code]],Tablo1[city_code],Tablo1[city_name])</f>
        <v>Coimbatore</v>
      </c>
      <c r="E433" t="s">
        <v>39</v>
      </c>
      <c r="F433" t="str">
        <f>_xlfn.XLOOKUP(Tablo6[[#This Row],[plans]],dim_plan!$A$3:$A$15,dim_plan!$B$3:$B$15,,0,1)</f>
        <v>Mini Data Saver Pack (500 MB/ Day) Valid: 20 Days</v>
      </c>
      <c r="G43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3" s="3">
        <v>0.36</v>
      </c>
      <c r="I43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3" t="s">
        <v>109</v>
      </c>
      <c r="K433"/>
    </row>
    <row r="434" spans="1:11" x14ac:dyDescent="0.3">
      <c r="A434" s="6">
        <v>44713</v>
      </c>
      <c r="B434" s="6" t="str">
        <f>_xlfn.XLOOKUP($A:$A,Dim_Date!$A:$A,Dim_Date!C:C,,0,1)</f>
        <v>After 5G</v>
      </c>
      <c r="C434" s="4">
        <v>160017</v>
      </c>
      <c r="D434" s="4" t="str">
        <f>_xlfn.XLOOKUP(Tablo6[[#This Row],[city_code]],Tablo1[city_code],Tablo1[city_name])</f>
        <v>Chandigarh</v>
      </c>
      <c r="E434" t="s">
        <v>39</v>
      </c>
      <c r="F434" t="str">
        <f>_xlfn.XLOOKUP(Tablo6[[#This Row],[plans]],dim_plan!$A$3:$A$15,dim_plan!$B$3:$B$15,,0,1)</f>
        <v>Mini Data Saver Pack (500 MB/ Day) Valid: 20 Days</v>
      </c>
      <c r="G43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4" s="3">
        <v>0.32</v>
      </c>
      <c r="I43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4" t="s">
        <v>109</v>
      </c>
      <c r="K434"/>
    </row>
    <row r="435" spans="1:11" x14ac:dyDescent="0.3">
      <c r="A435" s="6">
        <v>44713</v>
      </c>
      <c r="B435" s="6" t="str">
        <f>_xlfn.XLOOKUP($A:$A,Dim_Date!$A:$A,Dim_Date!C:C,,0,1)</f>
        <v>After 5G</v>
      </c>
      <c r="C435" s="4">
        <v>122001</v>
      </c>
      <c r="D435" s="4" t="str">
        <f>_xlfn.XLOOKUP(Tablo6[[#This Row],[city_code]],Tablo1[city_code],Tablo1[city_name])</f>
        <v>Gurgaon</v>
      </c>
      <c r="E435" t="s">
        <v>39</v>
      </c>
      <c r="F435" t="str">
        <f>_xlfn.XLOOKUP(Tablo6[[#This Row],[plans]],dim_plan!$A$3:$A$15,dim_plan!$B$3:$B$15,,0,1)</f>
        <v>Mini Data Saver Pack (500 MB/ Day) Valid: 20 Days</v>
      </c>
      <c r="G43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5" s="3">
        <v>0.3</v>
      </c>
      <c r="I43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5" t="s">
        <v>109</v>
      </c>
      <c r="K435"/>
    </row>
    <row r="436" spans="1:11" x14ac:dyDescent="0.3">
      <c r="A436" s="6">
        <v>44713</v>
      </c>
      <c r="B436" s="6" t="str">
        <f>_xlfn.XLOOKUP($A:$A,Dim_Date!$A:$A,Dim_Date!C:C,,0,1)</f>
        <v>After 5G</v>
      </c>
      <c r="C436" s="4">
        <v>492001</v>
      </c>
      <c r="D436" s="4" t="str">
        <f>_xlfn.XLOOKUP(Tablo6[[#This Row],[city_code]],Tablo1[city_code],Tablo1[city_name])</f>
        <v>Raipur</v>
      </c>
      <c r="E436" t="s">
        <v>39</v>
      </c>
      <c r="F436" t="str">
        <f>_xlfn.XLOOKUP(Tablo6[[#This Row],[plans]],dim_plan!$A$3:$A$15,dim_plan!$B$3:$B$15,,0,1)</f>
        <v>Mini Data Saver Pack (500 MB/ Day) Valid: 20 Days</v>
      </c>
      <c r="G43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6" s="3">
        <v>0.26</v>
      </c>
      <c r="I43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6" t="s">
        <v>109</v>
      </c>
      <c r="K436"/>
    </row>
    <row r="437" spans="1:11" x14ac:dyDescent="0.3">
      <c r="A437" s="6">
        <v>44743</v>
      </c>
      <c r="B437" s="6" t="str">
        <f>_xlfn.XLOOKUP($A:$A,Dim_Date!$A:$A,Dim_Date!C:C,,0,1)</f>
        <v>After 5G</v>
      </c>
      <c r="C437" s="4">
        <v>400001</v>
      </c>
      <c r="D437" s="4" t="str">
        <f>_xlfn.XLOOKUP(Tablo6[[#This Row],[city_code]],Tablo1[city_code],Tablo1[city_name])</f>
        <v>Mumbai</v>
      </c>
      <c r="E437" t="s">
        <v>39</v>
      </c>
      <c r="F437" t="str">
        <f>_xlfn.XLOOKUP(Tablo6[[#This Row],[plans]],dim_plan!$A$3:$A$15,dim_plan!$B$3:$B$15,,0,1)</f>
        <v>Mini Data Saver Pack (500 MB/ Day) Valid: 20 Days</v>
      </c>
      <c r="G43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7" s="3">
        <v>2.68</v>
      </c>
      <c r="I43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7" t="s">
        <v>109</v>
      </c>
      <c r="K437"/>
    </row>
    <row r="438" spans="1:11" x14ac:dyDescent="0.3">
      <c r="A438" s="6">
        <v>44743</v>
      </c>
      <c r="B438" s="6" t="str">
        <f>_xlfn.XLOOKUP($A:$A,Dim_Date!$A:$A,Dim_Date!C:C,,0,1)</f>
        <v>After 5G</v>
      </c>
      <c r="C438" s="4">
        <v>110001</v>
      </c>
      <c r="D438" s="4" t="str">
        <f>_xlfn.XLOOKUP(Tablo6[[#This Row],[city_code]],Tablo1[city_code],Tablo1[city_name])</f>
        <v>Delhi</v>
      </c>
      <c r="E438" t="s">
        <v>39</v>
      </c>
      <c r="F438" t="str">
        <f>_xlfn.XLOOKUP(Tablo6[[#This Row],[plans]],dim_plan!$A$3:$A$15,dim_plan!$B$3:$B$15,,0,1)</f>
        <v>Mini Data Saver Pack (500 MB/ Day) Valid: 20 Days</v>
      </c>
      <c r="G43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8" s="3">
        <v>3.33</v>
      </c>
      <c r="I43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8" t="s">
        <v>109</v>
      </c>
      <c r="K438"/>
    </row>
    <row r="439" spans="1:11" x14ac:dyDescent="0.3">
      <c r="A439" s="6">
        <v>44743</v>
      </c>
      <c r="B439" s="6" t="str">
        <f>_xlfn.XLOOKUP($A:$A,Dim_Date!$A:$A,Dim_Date!C:C,,0,1)</f>
        <v>After 5G</v>
      </c>
      <c r="C439" s="4">
        <v>700001</v>
      </c>
      <c r="D439" s="4" t="str">
        <f>_xlfn.XLOOKUP(Tablo6[[#This Row],[city_code]],Tablo1[city_code],Tablo1[city_name])</f>
        <v>Kolkata</v>
      </c>
      <c r="E439" t="s">
        <v>39</v>
      </c>
      <c r="F439" t="str">
        <f>_xlfn.XLOOKUP(Tablo6[[#This Row],[plans]],dim_plan!$A$3:$A$15,dim_plan!$B$3:$B$15,,0,1)</f>
        <v>Mini Data Saver Pack (500 MB/ Day) Valid: 20 Days</v>
      </c>
      <c r="G43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39" s="3">
        <v>2.3199999999999998</v>
      </c>
      <c r="I43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39" t="s">
        <v>109</v>
      </c>
      <c r="K439"/>
    </row>
    <row r="440" spans="1:11" x14ac:dyDescent="0.3">
      <c r="A440" s="6">
        <v>44743</v>
      </c>
      <c r="B440" s="6" t="str">
        <f>_xlfn.XLOOKUP($A:$A,Dim_Date!$A:$A,Dim_Date!C:C,,0,1)</f>
        <v>After 5G</v>
      </c>
      <c r="C440" s="4">
        <v>560001</v>
      </c>
      <c r="D440" s="4" t="str">
        <f>_xlfn.XLOOKUP(Tablo6[[#This Row],[city_code]],Tablo1[city_code],Tablo1[city_name])</f>
        <v>Bangalore</v>
      </c>
      <c r="E440" t="s">
        <v>39</v>
      </c>
      <c r="F440" t="str">
        <f>_xlfn.XLOOKUP(Tablo6[[#This Row],[plans]],dim_plan!$A$3:$A$15,dim_plan!$B$3:$B$15,,0,1)</f>
        <v>Mini Data Saver Pack (500 MB/ Day) Valid: 20 Days</v>
      </c>
      <c r="G44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0" s="3">
        <v>2.6</v>
      </c>
      <c r="I44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0" t="s">
        <v>109</v>
      </c>
      <c r="K440"/>
    </row>
    <row r="441" spans="1:11" x14ac:dyDescent="0.3">
      <c r="A441" s="6">
        <v>44743</v>
      </c>
      <c r="B441" s="6" t="str">
        <f>_xlfn.XLOOKUP($A:$A,Dim_Date!$A:$A,Dim_Date!C:C,,0,1)</f>
        <v>After 5G</v>
      </c>
      <c r="C441" s="4">
        <v>600001</v>
      </c>
      <c r="D441" s="4" t="str">
        <f>_xlfn.XLOOKUP(Tablo6[[#This Row],[city_code]],Tablo1[city_code],Tablo1[city_name])</f>
        <v>Chennai</v>
      </c>
      <c r="E441" t="s">
        <v>39</v>
      </c>
      <c r="F441" t="str">
        <f>_xlfn.XLOOKUP(Tablo6[[#This Row],[plans]],dim_plan!$A$3:$A$15,dim_plan!$B$3:$B$15,,0,1)</f>
        <v>Mini Data Saver Pack (500 MB/ Day) Valid: 20 Days</v>
      </c>
      <c r="G44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1" s="3">
        <v>3.1</v>
      </c>
      <c r="I44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1" t="s">
        <v>109</v>
      </c>
      <c r="K441"/>
    </row>
    <row r="442" spans="1:11" x14ac:dyDescent="0.3">
      <c r="A442" s="6">
        <v>44743</v>
      </c>
      <c r="B442" s="6" t="str">
        <f>_xlfn.XLOOKUP($A:$A,Dim_Date!$A:$A,Dim_Date!C:C,,0,1)</f>
        <v>After 5G</v>
      </c>
      <c r="C442" s="4">
        <v>500001</v>
      </c>
      <c r="D442" s="4" t="str">
        <f>_xlfn.XLOOKUP(Tablo6[[#This Row],[city_code]],Tablo1[city_code],Tablo1[city_name])</f>
        <v>Hyderabad</v>
      </c>
      <c r="E442" t="s">
        <v>39</v>
      </c>
      <c r="F442" t="str">
        <f>_xlfn.XLOOKUP(Tablo6[[#This Row],[plans]],dim_plan!$A$3:$A$15,dim_plan!$B$3:$B$15,,0,1)</f>
        <v>Mini Data Saver Pack (500 MB/ Day) Valid: 20 Days</v>
      </c>
      <c r="G44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2" s="3">
        <v>2.0299999999999998</v>
      </c>
      <c r="I44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2" t="s">
        <v>109</v>
      </c>
      <c r="K442"/>
    </row>
    <row r="443" spans="1:11" x14ac:dyDescent="0.3">
      <c r="A443" s="6">
        <v>44743</v>
      </c>
      <c r="B443" s="6" t="str">
        <f>_xlfn.XLOOKUP($A:$A,Dim_Date!$A:$A,Dim_Date!C:C,,0,1)</f>
        <v>After 5G</v>
      </c>
      <c r="C443" s="4">
        <v>411001</v>
      </c>
      <c r="D443" s="4" t="str">
        <f>_xlfn.XLOOKUP(Tablo6[[#This Row],[city_code]],Tablo1[city_code],Tablo1[city_name])</f>
        <v>Pune</v>
      </c>
      <c r="E443" t="s">
        <v>39</v>
      </c>
      <c r="F443" t="str">
        <f>_xlfn.XLOOKUP(Tablo6[[#This Row],[plans]],dim_plan!$A$3:$A$15,dim_plan!$B$3:$B$15,,0,1)</f>
        <v>Mini Data Saver Pack (500 MB/ Day) Valid: 20 Days</v>
      </c>
      <c r="G44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3" s="3">
        <v>1.53</v>
      </c>
      <c r="I44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3" t="s">
        <v>109</v>
      </c>
      <c r="K443"/>
    </row>
    <row r="444" spans="1:11" x14ac:dyDescent="0.3">
      <c r="A444" s="6">
        <v>44743</v>
      </c>
      <c r="B444" s="6" t="str">
        <f>_xlfn.XLOOKUP($A:$A,Dim_Date!$A:$A,Dim_Date!C:C,,0,1)</f>
        <v>After 5G</v>
      </c>
      <c r="C444" s="4">
        <v>380001</v>
      </c>
      <c r="D444" s="4" t="str">
        <f>_xlfn.XLOOKUP(Tablo6[[#This Row],[city_code]],Tablo1[city_code],Tablo1[city_name])</f>
        <v>Ahmedabad</v>
      </c>
      <c r="E444" t="s">
        <v>39</v>
      </c>
      <c r="F444" t="str">
        <f>_xlfn.XLOOKUP(Tablo6[[#This Row],[plans]],dim_plan!$A$3:$A$15,dim_plan!$B$3:$B$15,,0,1)</f>
        <v>Mini Data Saver Pack (500 MB/ Day) Valid: 20 Days</v>
      </c>
      <c r="G44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4" s="3">
        <v>1.27</v>
      </c>
      <c r="I44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4" t="s">
        <v>109</v>
      </c>
      <c r="K444"/>
    </row>
    <row r="445" spans="1:11" x14ac:dyDescent="0.3">
      <c r="A445" s="6">
        <v>44743</v>
      </c>
      <c r="B445" s="6" t="str">
        <f>_xlfn.XLOOKUP($A:$A,Dim_Date!$A:$A,Dim_Date!C:C,,0,1)</f>
        <v>After 5G</v>
      </c>
      <c r="C445" s="4">
        <v>302001</v>
      </c>
      <c r="D445" s="4" t="str">
        <f>_xlfn.XLOOKUP(Tablo6[[#This Row],[city_code]],Tablo1[city_code],Tablo1[city_name])</f>
        <v>Jaipur</v>
      </c>
      <c r="E445" t="s">
        <v>39</v>
      </c>
      <c r="F445" t="str">
        <f>_xlfn.XLOOKUP(Tablo6[[#This Row],[plans]],dim_plan!$A$3:$A$15,dim_plan!$B$3:$B$15,,0,1)</f>
        <v>Mini Data Saver Pack (500 MB/ Day) Valid: 20 Days</v>
      </c>
      <c r="G44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5" s="3">
        <v>0.94</v>
      </c>
      <c r="I44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5" t="s">
        <v>109</v>
      </c>
      <c r="K445"/>
    </row>
    <row r="446" spans="1:11" x14ac:dyDescent="0.3">
      <c r="A446" s="6">
        <v>44743</v>
      </c>
      <c r="B446" s="6" t="str">
        <f>_xlfn.XLOOKUP($A:$A,Dim_Date!$A:$A,Dim_Date!C:C,,0,1)</f>
        <v>After 5G</v>
      </c>
      <c r="C446" s="4">
        <v>226001</v>
      </c>
      <c r="D446" s="4" t="str">
        <f>_xlfn.XLOOKUP(Tablo6[[#This Row],[city_code]],Tablo1[city_code],Tablo1[city_name])</f>
        <v>Lucknow</v>
      </c>
      <c r="E446" t="s">
        <v>39</v>
      </c>
      <c r="F446" t="str">
        <f>_xlfn.XLOOKUP(Tablo6[[#This Row],[plans]],dim_plan!$A$3:$A$15,dim_plan!$B$3:$B$15,,0,1)</f>
        <v>Mini Data Saver Pack (500 MB/ Day) Valid: 20 Days</v>
      </c>
      <c r="G44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6" s="3">
        <v>1.46</v>
      </c>
      <c r="I44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6" t="s">
        <v>109</v>
      </c>
      <c r="K446"/>
    </row>
    <row r="447" spans="1:11" x14ac:dyDescent="0.3">
      <c r="A447" s="6">
        <v>44743</v>
      </c>
      <c r="B447" s="6" t="str">
        <f>_xlfn.XLOOKUP($A:$A,Dim_Date!$A:$A,Dim_Date!C:C,,0,1)</f>
        <v>After 5G</v>
      </c>
      <c r="C447" s="4">
        <v>800008</v>
      </c>
      <c r="D447" s="4" t="str">
        <f>_xlfn.XLOOKUP(Tablo6[[#This Row],[city_code]],Tablo1[city_code],Tablo1[city_name])</f>
        <v>Patna</v>
      </c>
      <c r="E447" t="s">
        <v>39</v>
      </c>
      <c r="F447" t="str">
        <f>_xlfn.XLOOKUP(Tablo6[[#This Row],[plans]],dim_plan!$A$3:$A$15,dim_plan!$B$3:$B$15,,0,1)</f>
        <v>Mini Data Saver Pack (500 MB/ Day) Valid: 20 Days</v>
      </c>
      <c r="G44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7" s="3">
        <v>0.6</v>
      </c>
      <c r="I44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7" t="s">
        <v>109</v>
      </c>
      <c r="K447"/>
    </row>
    <row r="448" spans="1:11" x14ac:dyDescent="0.3">
      <c r="A448" s="6">
        <v>44743</v>
      </c>
      <c r="B448" s="6" t="str">
        <f>_xlfn.XLOOKUP($A:$A,Dim_Date!$A:$A,Dim_Date!C:C,,0,1)</f>
        <v>After 5G</v>
      </c>
      <c r="C448" s="4">
        <v>641001</v>
      </c>
      <c r="D448" s="4" t="str">
        <f>_xlfn.XLOOKUP(Tablo6[[#This Row],[city_code]],Tablo1[city_code],Tablo1[city_name])</f>
        <v>Coimbatore</v>
      </c>
      <c r="E448" t="s">
        <v>39</v>
      </c>
      <c r="F448" t="str">
        <f>_xlfn.XLOOKUP(Tablo6[[#This Row],[plans]],dim_plan!$A$3:$A$15,dim_plan!$B$3:$B$15,,0,1)</f>
        <v>Mini Data Saver Pack (500 MB/ Day) Valid: 20 Days</v>
      </c>
      <c r="G44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8" s="3">
        <v>0.7</v>
      </c>
      <c r="I44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8" t="s">
        <v>109</v>
      </c>
      <c r="K448"/>
    </row>
    <row r="449" spans="1:11" x14ac:dyDescent="0.3">
      <c r="A449" s="6">
        <v>44743</v>
      </c>
      <c r="B449" s="6" t="str">
        <f>_xlfn.XLOOKUP($A:$A,Dim_Date!$A:$A,Dim_Date!C:C,,0,1)</f>
        <v>After 5G</v>
      </c>
      <c r="C449" s="4">
        <v>160017</v>
      </c>
      <c r="D449" s="4" t="str">
        <f>_xlfn.XLOOKUP(Tablo6[[#This Row],[city_code]],Tablo1[city_code],Tablo1[city_name])</f>
        <v>Chandigarh</v>
      </c>
      <c r="E449" t="s">
        <v>39</v>
      </c>
      <c r="F449" t="str">
        <f>_xlfn.XLOOKUP(Tablo6[[#This Row],[plans]],dim_plan!$A$3:$A$15,dim_plan!$B$3:$B$15,,0,1)</f>
        <v>Mini Data Saver Pack (500 MB/ Day) Valid: 20 Days</v>
      </c>
      <c r="G44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49" s="3">
        <v>0.34</v>
      </c>
      <c r="I44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49" t="s">
        <v>109</v>
      </c>
      <c r="K449"/>
    </row>
    <row r="450" spans="1:11" x14ac:dyDescent="0.3">
      <c r="A450" s="6">
        <v>44743</v>
      </c>
      <c r="B450" s="6" t="str">
        <f>_xlfn.XLOOKUP($A:$A,Dim_Date!$A:$A,Dim_Date!C:C,,0,1)</f>
        <v>After 5G</v>
      </c>
      <c r="C450" s="4">
        <v>122001</v>
      </c>
      <c r="D450" s="4" t="str">
        <f>_xlfn.XLOOKUP(Tablo6[[#This Row],[city_code]],Tablo1[city_code],Tablo1[city_name])</f>
        <v>Gurgaon</v>
      </c>
      <c r="E450" t="s">
        <v>39</v>
      </c>
      <c r="F450" t="str">
        <f>_xlfn.XLOOKUP(Tablo6[[#This Row],[plans]],dim_plan!$A$3:$A$15,dim_plan!$B$3:$B$15,,0,1)</f>
        <v>Mini Data Saver Pack (500 MB/ Day) Valid: 20 Days</v>
      </c>
      <c r="G45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0" s="3">
        <v>0.55000000000000004</v>
      </c>
      <c r="I45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0" t="s">
        <v>109</v>
      </c>
      <c r="K450"/>
    </row>
    <row r="451" spans="1:11" x14ac:dyDescent="0.3">
      <c r="A451" s="6">
        <v>44743</v>
      </c>
      <c r="B451" s="6" t="str">
        <f>_xlfn.XLOOKUP($A:$A,Dim_Date!$A:$A,Dim_Date!C:C,,0,1)</f>
        <v>After 5G</v>
      </c>
      <c r="C451" s="4">
        <v>492001</v>
      </c>
      <c r="D451" s="4" t="str">
        <f>_xlfn.XLOOKUP(Tablo6[[#This Row],[city_code]],Tablo1[city_code],Tablo1[city_name])</f>
        <v>Raipur</v>
      </c>
      <c r="E451" t="s">
        <v>39</v>
      </c>
      <c r="F451" t="str">
        <f>_xlfn.XLOOKUP(Tablo6[[#This Row],[plans]],dim_plan!$A$3:$A$15,dim_plan!$B$3:$B$15,,0,1)</f>
        <v>Mini Data Saver Pack (500 MB/ Day) Valid: 20 Days</v>
      </c>
      <c r="G45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1" s="3">
        <v>0.22</v>
      </c>
      <c r="I45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1" t="s">
        <v>109</v>
      </c>
      <c r="K451"/>
    </row>
    <row r="452" spans="1:11" x14ac:dyDescent="0.3">
      <c r="A452" s="6">
        <v>44774</v>
      </c>
      <c r="B452" s="6" t="str">
        <f>_xlfn.XLOOKUP($A:$A,Dim_Date!$A:$A,Dim_Date!C:C,,0,1)</f>
        <v>After 5G</v>
      </c>
      <c r="C452" s="4">
        <v>400001</v>
      </c>
      <c r="D452" s="4" t="str">
        <f>_xlfn.XLOOKUP(Tablo6[[#This Row],[city_code]],Tablo1[city_code],Tablo1[city_name])</f>
        <v>Mumbai</v>
      </c>
      <c r="E452" t="s">
        <v>39</v>
      </c>
      <c r="F452" t="str">
        <f>_xlfn.XLOOKUP(Tablo6[[#This Row],[plans]],dim_plan!$A$3:$A$15,dim_plan!$B$3:$B$15,,0,1)</f>
        <v>Mini Data Saver Pack (500 MB/ Day) Valid: 20 Days</v>
      </c>
      <c r="G45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2" s="3">
        <v>3.44</v>
      </c>
      <c r="I45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2" t="s">
        <v>109</v>
      </c>
      <c r="K452"/>
    </row>
    <row r="453" spans="1:11" x14ac:dyDescent="0.3">
      <c r="A453" s="6">
        <v>44774</v>
      </c>
      <c r="B453" s="6" t="str">
        <f>_xlfn.XLOOKUP($A:$A,Dim_Date!$A:$A,Dim_Date!C:C,,0,1)</f>
        <v>After 5G</v>
      </c>
      <c r="C453" s="4">
        <v>110001</v>
      </c>
      <c r="D453" s="4" t="str">
        <f>_xlfn.XLOOKUP(Tablo6[[#This Row],[city_code]],Tablo1[city_code],Tablo1[city_name])</f>
        <v>Delhi</v>
      </c>
      <c r="E453" t="s">
        <v>39</v>
      </c>
      <c r="F453" t="str">
        <f>_xlfn.XLOOKUP(Tablo6[[#This Row],[plans]],dim_plan!$A$3:$A$15,dim_plan!$B$3:$B$15,,0,1)</f>
        <v>Mini Data Saver Pack (500 MB/ Day) Valid: 20 Days</v>
      </c>
      <c r="G45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3" s="3">
        <v>2.81</v>
      </c>
      <c r="I45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3" t="s">
        <v>109</v>
      </c>
      <c r="K453"/>
    </row>
    <row r="454" spans="1:11" x14ac:dyDescent="0.3">
      <c r="A454" s="6">
        <v>44774</v>
      </c>
      <c r="B454" s="6" t="str">
        <f>_xlfn.XLOOKUP($A:$A,Dim_Date!$A:$A,Dim_Date!C:C,,0,1)</f>
        <v>After 5G</v>
      </c>
      <c r="C454" s="4">
        <v>700001</v>
      </c>
      <c r="D454" s="4" t="str">
        <f>_xlfn.XLOOKUP(Tablo6[[#This Row],[city_code]],Tablo1[city_code],Tablo1[city_name])</f>
        <v>Kolkata</v>
      </c>
      <c r="E454" t="s">
        <v>39</v>
      </c>
      <c r="F454" t="str">
        <f>_xlfn.XLOOKUP(Tablo6[[#This Row],[plans]],dim_plan!$A$3:$A$15,dim_plan!$B$3:$B$15,,0,1)</f>
        <v>Mini Data Saver Pack (500 MB/ Day) Valid: 20 Days</v>
      </c>
      <c r="G45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4" s="3">
        <v>3.28</v>
      </c>
      <c r="I45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4" t="s">
        <v>109</v>
      </c>
      <c r="K454"/>
    </row>
    <row r="455" spans="1:11" x14ac:dyDescent="0.3">
      <c r="A455" s="6">
        <v>44774</v>
      </c>
      <c r="B455" s="6" t="str">
        <f>_xlfn.XLOOKUP($A:$A,Dim_Date!$A:$A,Dim_Date!C:C,,0,1)</f>
        <v>After 5G</v>
      </c>
      <c r="C455" s="4">
        <v>560001</v>
      </c>
      <c r="D455" s="4" t="str">
        <f>_xlfn.XLOOKUP(Tablo6[[#This Row],[city_code]],Tablo1[city_code],Tablo1[city_name])</f>
        <v>Bangalore</v>
      </c>
      <c r="E455" t="s">
        <v>39</v>
      </c>
      <c r="F455" t="str">
        <f>_xlfn.XLOOKUP(Tablo6[[#This Row],[plans]],dim_plan!$A$3:$A$15,dim_plan!$B$3:$B$15,,0,1)</f>
        <v>Mini Data Saver Pack (500 MB/ Day) Valid: 20 Days</v>
      </c>
      <c r="G45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5" s="3">
        <v>2.83</v>
      </c>
      <c r="I45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5" t="s">
        <v>109</v>
      </c>
      <c r="K455"/>
    </row>
    <row r="456" spans="1:11" x14ac:dyDescent="0.3">
      <c r="A456" s="6">
        <v>44774</v>
      </c>
      <c r="B456" s="6" t="str">
        <f>_xlfn.XLOOKUP($A:$A,Dim_Date!$A:$A,Dim_Date!C:C,,0,1)</f>
        <v>After 5G</v>
      </c>
      <c r="C456" s="4">
        <v>600001</v>
      </c>
      <c r="D456" s="4" t="str">
        <f>_xlfn.XLOOKUP(Tablo6[[#This Row],[city_code]],Tablo1[city_code],Tablo1[city_name])</f>
        <v>Chennai</v>
      </c>
      <c r="E456" t="s">
        <v>39</v>
      </c>
      <c r="F456" t="str">
        <f>_xlfn.XLOOKUP(Tablo6[[#This Row],[plans]],dim_plan!$A$3:$A$15,dim_plan!$B$3:$B$15,,0,1)</f>
        <v>Mini Data Saver Pack (500 MB/ Day) Valid: 20 Days</v>
      </c>
      <c r="G45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6" s="3">
        <v>1.45</v>
      </c>
      <c r="I45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6" t="s">
        <v>109</v>
      </c>
      <c r="K456"/>
    </row>
    <row r="457" spans="1:11" x14ac:dyDescent="0.3">
      <c r="A457" s="6">
        <v>44774</v>
      </c>
      <c r="B457" s="6" t="str">
        <f>_xlfn.XLOOKUP($A:$A,Dim_Date!$A:$A,Dim_Date!C:C,,0,1)</f>
        <v>After 5G</v>
      </c>
      <c r="C457" s="4">
        <v>500001</v>
      </c>
      <c r="D457" s="4" t="str">
        <f>_xlfn.XLOOKUP(Tablo6[[#This Row],[city_code]],Tablo1[city_code],Tablo1[city_name])</f>
        <v>Hyderabad</v>
      </c>
      <c r="E457" t="s">
        <v>39</v>
      </c>
      <c r="F457" t="str">
        <f>_xlfn.XLOOKUP(Tablo6[[#This Row],[plans]],dim_plan!$A$3:$A$15,dim_plan!$B$3:$B$15,,0,1)</f>
        <v>Mini Data Saver Pack (500 MB/ Day) Valid: 20 Days</v>
      </c>
      <c r="G45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7" s="3">
        <v>1.66</v>
      </c>
      <c r="I45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7" t="s">
        <v>109</v>
      </c>
      <c r="K457"/>
    </row>
    <row r="458" spans="1:11" x14ac:dyDescent="0.3">
      <c r="A458" s="6">
        <v>44774</v>
      </c>
      <c r="B458" s="6" t="str">
        <f>_xlfn.XLOOKUP($A:$A,Dim_Date!$A:$A,Dim_Date!C:C,,0,1)</f>
        <v>After 5G</v>
      </c>
      <c r="C458" s="4">
        <v>411001</v>
      </c>
      <c r="D458" s="4" t="str">
        <f>_xlfn.XLOOKUP(Tablo6[[#This Row],[city_code]],Tablo1[city_code],Tablo1[city_name])</f>
        <v>Pune</v>
      </c>
      <c r="E458" t="s">
        <v>39</v>
      </c>
      <c r="F458" t="str">
        <f>_xlfn.XLOOKUP(Tablo6[[#This Row],[plans]],dim_plan!$A$3:$A$15,dim_plan!$B$3:$B$15,,0,1)</f>
        <v>Mini Data Saver Pack (500 MB/ Day) Valid: 20 Days</v>
      </c>
      <c r="G45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8" s="3">
        <v>1.47</v>
      </c>
      <c r="I45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8" t="s">
        <v>109</v>
      </c>
      <c r="K458"/>
    </row>
    <row r="459" spans="1:11" x14ac:dyDescent="0.3">
      <c r="A459" s="6">
        <v>44774</v>
      </c>
      <c r="B459" s="6" t="str">
        <f>_xlfn.XLOOKUP($A:$A,Dim_Date!$A:$A,Dim_Date!C:C,,0,1)</f>
        <v>After 5G</v>
      </c>
      <c r="C459" s="4">
        <v>380001</v>
      </c>
      <c r="D459" s="4" t="str">
        <f>_xlfn.XLOOKUP(Tablo6[[#This Row],[city_code]],Tablo1[city_code],Tablo1[city_name])</f>
        <v>Ahmedabad</v>
      </c>
      <c r="E459" t="s">
        <v>39</v>
      </c>
      <c r="F459" t="str">
        <f>_xlfn.XLOOKUP(Tablo6[[#This Row],[plans]],dim_plan!$A$3:$A$15,dim_plan!$B$3:$B$15,,0,1)</f>
        <v>Mini Data Saver Pack (500 MB/ Day) Valid: 20 Days</v>
      </c>
      <c r="G45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59" s="3">
        <v>1.77</v>
      </c>
      <c r="I45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59" t="s">
        <v>109</v>
      </c>
      <c r="K459"/>
    </row>
    <row r="460" spans="1:11" x14ac:dyDescent="0.3">
      <c r="A460" s="6">
        <v>44774</v>
      </c>
      <c r="B460" s="6" t="str">
        <f>_xlfn.XLOOKUP($A:$A,Dim_Date!$A:$A,Dim_Date!C:C,,0,1)</f>
        <v>After 5G</v>
      </c>
      <c r="C460" s="4">
        <v>302001</v>
      </c>
      <c r="D460" s="4" t="str">
        <f>_xlfn.XLOOKUP(Tablo6[[#This Row],[city_code]],Tablo1[city_code],Tablo1[city_name])</f>
        <v>Jaipur</v>
      </c>
      <c r="E460" t="s">
        <v>39</v>
      </c>
      <c r="F460" t="str">
        <f>_xlfn.XLOOKUP(Tablo6[[#This Row],[plans]],dim_plan!$A$3:$A$15,dim_plan!$B$3:$B$15,,0,1)</f>
        <v>Mini Data Saver Pack (500 MB/ Day) Valid: 20 Days</v>
      </c>
      <c r="G46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0" s="3">
        <v>0.86</v>
      </c>
      <c r="I46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0" t="s">
        <v>109</v>
      </c>
      <c r="K460"/>
    </row>
    <row r="461" spans="1:11" x14ac:dyDescent="0.3">
      <c r="A461" s="6">
        <v>44774</v>
      </c>
      <c r="B461" s="6" t="str">
        <f>_xlfn.XLOOKUP($A:$A,Dim_Date!$A:$A,Dim_Date!C:C,,0,1)</f>
        <v>After 5G</v>
      </c>
      <c r="C461" s="4">
        <v>226001</v>
      </c>
      <c r="D461" s="4" t="str">
        <f>_xlfn.XLOOKUP(Tablo6[[#This Row],[city_code]],Tablo1[city_code],Tablo1[city_name])</f>
        <v>Lucknow</v>
      </c>
      <c r="E461" t="s">
        <v>39</v>
      </c>
      <c r="F461" t="str">
        <f>_xlfn.XLOOKUP(Tablo6[[#This Row],[plans]],dim_plan!$A$3:$A$15,dim_plan!$B$3:$B$15,,0,1)</f>
        <v>Mini Data Saver Pack (500 MB/ Day) Valid: 20 Days</v>
      </c>
      <c r="G46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1" s="3">
        <v>0.85</v>
      </c>
      <c r="I46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1" t="s">
        <v>109</v>
      </c>
      <c r="K461"/>
    </row>
    <row r="462" spans="1:11" x14ac:dyDescent="0.3">
      <c r="A462" s="6">
        <v>44774</v>
      </c>
      <c r="B462" s="6" t="str">
        <f>_xlfn.XLOOKUP($A:$A,Dim_Date!$A:$A,Dim_Date!C:C,,0,1)</f>
        <v>After 5G</v>
      </c>
      <c r="C462" s="4">
        <v>800008</v>
      </c>
      <c r="D462" s="4" t="str">
        <f>_xlfn.XLOOKUP(Tablo6[[#This Row],[city_code]],Tablo1[city_code],Tablo1[city_name])</f>
        <v>Patna</v>
      </c>
      <c r="E462" t="s">
        <v>39</v>
      </c>
      <c r="F462" t="str">
        <f>_xlfn.XLOOKUP(Tablo6[[#This Row],[plans]],dim_plan!$A$3:$A$15,dim_plan!$B$3:$B$15,,0,1)</f>
        <v>Mini Data Saver Pack (500 MB/ Day) Valid: 20 Days</v>
      </c>
      <c r="G46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2" s="3">
        <v>0.73</v>
      </c>
      <c r="I46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2" t="s">
        <v>109</v>
      </c>
      <c r="K462"/>
    </row>
    <row r="463" spans="1:11" x14ac:dyDescent="0.3">
      <c r="A463" s="6">
        <v>44774</v>
      </c>
      <c r="B463" s="6" t="str">
        <f>_xlfn.XLOOKUP($A:$A,Dim_Date!$A:$A,Dim_Date!C:C,,0,1)</f>
        <v>After 5G</v>
      </c>
      <c r="C463" s="4">
        <v>641001</v>
      </c>
      <c r="D463" s="4" t="str">
        <f>_xlfn.XLOOKUP(Tablo6[[#This Row],[city_code]],Tablo1[city_code],Tablo1[city_name])</f>
        <v>Coimbatore</v>
      </c>
      <c r="E463" t="s">
        <v>39</v>
      </c>
      <c r="F463" t="str">
        <f>_xlfn.XLOOKUP(Tablo6[[#This Row],[plans]],dim_plan!$A$3:$A$15,dim_plan!$B$3:$B$15,,0,1)</f>
        <v>Mini Data Saver Pack (500 MB/ Day) Valid: 20 Days</v>
      </c>
      <c r="G46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3" s="3">
        <v>0.81</v>
      </c>
      <c r="I46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3" t="s">
        <v>109</v>
      </c>
      <c r="K463"/>
    </row>
    <row r="464" spans="1:11" x14ac:dyDescent="0.3">
      <c r="A464" s="6">
        <v>44774</v>
      </c>
      <c r="B464" s="6" t="str">
        <f>_xlfn.XLOOKUP($A:$A,Dim_Date!$A:$A,Dim_Date!C:C,,0,1)</f>
        <v>After 5G</v>
      </c>
      <c r="C464" s="4">
        <v>160017</v>
      </c>
      <c r="D464" s="4" t="str">
        <f>_xlfn.XLOOKUP(Tablo6[[#This Row],[city_code]],Tablo1[city_code],Tablo1[city_name])</f>
        <v>Chandigarh</v>
      </c>
      <c r="E464" t="s">
        <v>39</v>
      </c>
      <c r="F464" t="str">
        <f>_xlfn.XLOOKUP(Tablo6[[#This Row],[plans]],dim_plan!$A$3:$A$15,dim_plan!$B$3:$B$15,,0,1)</f>
        <v>Mini Data Saver Pack (500 MB/ Day) Valid: 20 Days</v>
      </c>
      <c r="G46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4" s="3">
        <v>0.44</v>
      </c>
      <c r="I46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4" t="s">
        <v>109</v>
      </c>
      <c r="K464"/>
    </row>
    <row r="465" spans="1:11" x14ac:dyDescent="0.3">
      <c r="A465" s="6">
        <v>44774</v>
      </c>
      <c r="B465" s="6" t="str">
        <f>_xlfn.XLOOKUP($A:$A,Dim_Date!$A:$A,Dim_Date!C:C,,0,1)</f>
        <v>After 5G</v>
      </c>
      <c r="C465" s="4">
        <v>122001</v>
      </c>
      <c r="D465" s="4" t="str">
        <f>_xlfn.XLOOKUP(Tablo6[[#This Row],[city_code]],Tablo1[city_code],Tablo1[city_name])</f>
        <v>Gurgaon</v>
      </c>
      <c r="E465" t="s">
        <v>39</v>
      </c>
      <c r="F465" t="str">
        <f>_xlfn.XLOOKUP(Tablo6[[#This Row],[plans]],dim_plan!$A$3:$A$15,dim_plan!$B$3:$B$15,,0,1)</f>
        <v>Mini Data Saver Pack (500 MB/ Day) Valid: 20 Days</v>
      </c>
      <c r="G46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5" s="3">
        <v>0.28000000000000003</v>
      </c>
      <c r="I46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5" t="s">
        <v>109</v>
      </c>
      <c r="K465"/>
    </row>
    <row r="466" spans="1:11" x14ac:dyDescent="0.3">
      <c r="A466" s="6">
        <v>44774</v>
      </c>
      <c r="B466" s="6" t="str">
        <f>_xlfn.XLOOKUP($A:$A,Dim_Date!$A:$A,Dim_Date!C:C,,0,1)</f>
        <v>After 5G</v>
      </c>
      <c r="C466" s="4">
        <v>492001</v>
      </c>
      <c r="D466" s="4" t="str">
        <f>_xlfn.XLOOKUP(Tablo6[[#This Row],[city_code]],Tablo1[city_code],Tablo1[city_name])</f>
        <v>Raipur</v>
      </c>
      <c r="E466" t="s">
        <v>39</v>
      </c>
      <c r="F466" t="str">
        <f>_xlfn.XLOOKUP(Tablo6[[#This Row],[plans]],dim_plan!$A$3:$A$15,dim_plan!$B$3:$B$15,,0,1)</f>
        <v>Mini Data Saver Pack (500 MB/ Day) Valid: 20 Days</v>
      </c>
      <c r="G46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6" s="3">
        <v>0.21</v>
      </c>
      <c r="I46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6" t="s">
        <v>109</v>
      </c>
      <c r="K466"/>
    </row>
    <row r="467" spans="1:11" x14ac:dyDescent="0.3">
      <c r="A467" s="6">
        <v>44805</v>
      </c>
      <c r="B467" s="6" t="str">
        <f>_xlfn.XLOOKUP($A:$A,Dim_Date!$A:$A,Dim_Date!C:C,,0,1)</f>
        <v>After 5G</v>
      </c>
      <c r="C467" s="4">
        <v>400001</v>
      </c>
      <c r="D467" s="4" t="str">
        <f>_xlfn.XLOOKUP(Tablo6[[#This Row],[city_code]],Tablo1[city_code],Tablo1[city_name])</f>
        <v>Mumbai</v>
      </c>
      <c r="E467" t="s">
        <v>39</v>
      </c>
      <c r="F467" t="str">
        <f>_xlfn.XLOOKUP(Tablo6[[#This Row],[plans]],dim_plan!$A$3:$A$15,dim_plan!$B$3:$B$15,,0,1)</f>
        <v>Mini Data Saver Pack (500 MB/ Day) Valid: 20 Days</v>
      </c>
      <c r="G46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7" s="3">
        <v>3.09</v>
      </c>
      <c r="I46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7" t="s">
        <v>109</v>
      </c>
      <c r="K467"/>
    </row>
    <row r="468" spans="1:11" x14ac:dyDescent="0.3">
      <c r="A468" s="6">
        <v>44805</v>
      </c>
      <c r="B468" s="6" t="str">
        <f>_xlfn.XLOOKUP($A:$A,Dim_Date!$A:$A,Dim_Date!C:C,,0,1)</f>
        <v>After 5G</v>
      </c>
      <c r="C468" s="4">
        <v>110001</v>
      </c>
      <c r="D468" s="4" t="str">
        <f>_xlfn.XLOOKUP(Tablo6[[#This Row],[city_code]],Tablo1[city_code],Tablo1[city_name])</f>
        <v>Delhi</v>
      </c>
      <c r="E468" t="s">
        <v>39</v>
      </c>
      <c r="F468" t="str">
        <f>_xlfn.XLOOKUP(Tablo6[[#This Row],[plans]],dim_plan!$A$3:$A$15,dim_plan!$B$3:$B$15,,0,1)</f>
        <v>Mini Data Saver Pack (500 MB/ Day) Valid: 20 Days</v>
      </c>
      <c r="G46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8" s="3">
        <v>2.84</v>
      </c>
      <c r="I46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8" t="s">
        <v>109</v>
      </c>
      <c r="K468"/>
    </row>
    <row r="469" spans="1:11" x14ac:dyDescent="0.3">
      <c r="A469" s="6">
        <v>44805</v>
      </c>
      <c r="B469" s="6" t="str">
        <f>_xlfn.XLOOKUP($A:$A,Dim_Date!$A:$A,Dim_Date!C:C,,0,1)</f>
        <v>After 5G</v>
      </c>
      <c r="C469" s="4">
        <v>700001</v>
      </c>
      <c r="D469" s="4" t="str">
        <f>_xlfn.XLOOKUP(Tablo6[[#This Row],[city_code]],Tablo1[city_code],Tablo1[city_name])</f>
        <v>Kolkata</v>
      </c>
      <c r="E469" t="s">
        <v>39</v>
      </c>
      <c r="F469" t="str">
        <f>_xlfn.XLOOKUP(Tablo6[[#This Row],[plans]],dim_plan!$A$3:$A$15,dim_plan!$B$3:$B$15,,0,1)</f>
        <v>Mini Data Saver Pack (500 MB/ Day) Valid: 20 Days</v>
      </c>
      <c r="G46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69" s="3">
        <v>2.25</v>
      </c>
      <c r="I46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69" t="s">
        <v>109</v>
      </c>
      <c r="K469"/>
    </row>
    <row r="470" spans="1:11" x14ac:dyDescent="0.3">
      <c r="A470" s="6">
        <v>44805</v>
      </c>
      <c r="B470" s="6" t="str">
        <f>_xlfn.XLOOKUP($A:$A,Dim_Date!$A:$A,Dim_Date!C:C,,0,1)</f>
        <v>After 5G</v>
      </c>
      <c r="C470" s="4">
        <v>560001</v>
      </c>
      <c r="D470" s="4" t="str">
        <f>_xlfn.XLOOKUP(Tablo6[[#This Row],[city_code]],Tablo1[city_code],Tablo1[city_name])</f>
        <v>Bangalore</v>
      </c>
      <c r="E470" t="s">
        <v>39</v>
      </c>
      <c r="F470" t="str">
        <f>_xlfn.XLOOKUP(Tablo6[[#This Row],[plans]],dim_plan!$A$3:$A$15,dim_plan!$B$3:$B$15,,0,1)</f>
        <v>Mini Data Saver Pack (500 MB/ Day) Valid: 20 Days</v>
      </c>
      <c r="G47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0" s="3">
        <v>2.37</v>
      </c>
      <c r="I47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0" t="s">
        <v>109</v>
      </c>
      <c r="K470"/>
    </row>
    <row r="471" spans="1:11" x14ac:dyDescent="0.3">
      <c r="A471" s="6">
        <v>44805</v>
      </c>
      <c r="B471" s="6" t="str">
        <f>_xlfn.XLOOKUP($A:$A,Dim_Date!$A:$A,Dim_Date!C:C,,0,1)</f>
        <v>After 5G</v>
      </c>
      <c r="C471" s="4">
        <v>600001</v>
      </c>
      <c r="D471" s="4" t="str">
        <f>_xlfn.XLOOKUP(Tablo6[[#This Row],[city_code]],Tablo1[city_code],Tablo1[city_name])</f>
        <v>Chennai</v>
      </c>
      <c r="E471" t="s">
        <v>39</v>
      </c>
      <c r="F471" t="str">
        <f>_xlfn.XLOOKUP(Tablo6[[#This Row],[plans]],dim_plan!$A$3:$A$15,dim_plan!$B$3:$B$15,,0,1)</f>
        <v>Mini Data Saver Pack (500 MB/ Day) Valid: 20 Days</v>
      </c>
      <c r="G47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1" s="3">
        <v>1.7</v>
      </c>
      <c r="I47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1" t="s">
        <v>109</v>
      </c>
      <c r="K471"/>
    </row>
    <row r="472" spans="1:11" x14ac:dyDescent="0.3">
      <c r="A472" s="6">
        <v>44805</v>
      </c>
      <c r="B472" s="6" t="str">
        <f>_xlfn.XLOOKUP($A:$A,Dim_Date!$A:$A,Dim_Date!C:C,,0,1)</f>
        <v>After 5G</v>
      </c>
      <c r="C472" s="4">
        <v>500001</v>
      </c>
      <c r="D472" s="4" t="str">
        <f>_xlfn.XLOOKUP(Tablo6[[#This Row],[city_code]],Tablo1[city_code],Tablo1[city_name])</f>
        <v>Hyderabad</v>
      </c>
      <c r="E472" t="s">
        <v>39</v>
      </c>
      <c r="F472" t="str">
        <f>_xlfn.XLOOKUP(Tablo6[[#This Row],[plans]],dim_plan!$A$3:$A$15,dim_plan!$B$3:$B$15,,0,1)</f>
        <v>Mini Data Saver Pack (500 MB/ Day) Valid: 20 Days</v>
      </c>
      <c r="G472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2" s="3">
        <v>1.31</v>
      </c>
      <c r="I472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2" t="s">
        <v>109</v>
      </c>
      <c r="K472"/>
    </row>
    <row r="473" spans="1:11" x14ac:dyDescent="0.3">
      <c r="A473" s="6">
        <v>44805</v>
      </c>
      <c r="B473" s="6" t="str">
        <f>_xlfn.XLOOKUP($A:$A,Dim_Date!$A:$A,Dim_Date!C:C,,0,1)</f>
        <v>After 5G</v>
      </c>
      <c r="C473" s="4">
        <v>411001</v>
      </c>
      <c r="D473" s="4" t="str">
        <f>_xlfn.XLOOKUP(Tablo6[[#This Row],[city_code]],Tablo1[city_code],Tablo1[city_name])</f>
        <v>Pune</v>
      </c>
      <c r="E473" t="s">
        <v>39</v>
      </c>
      <c r="F473" t="str">
        <f>_xlfn.XLOOKUP(Tablo6[[#This Row],[plans]],dim_plan!$A$3:$A$15,dim_plan!$B$3:$B$15,,0,1)</f>
        <v>Mini Data Saver Pack (500 MB/ Day) Valid: 20 Days</v>
      </c>
      <c r="G473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3" s="3">
        <v>2.35</v>
      </c>
      <c r="I473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3" t="s">
        <v>109</v>
      </c>
      <c r="K473"/>
    </row>
    <row r="474" spans="1:11" x14ac:dyDescent="0.3">
      <c r="A474" s="6">
        <v>44805</v>
      </c>
      <c r="B474" s="6" t="str">
        <f>_xlfn.XLOOKUP($A:$A,Dim_Date!$A:$A,Dim_Date!C:C,,0,1)</f>
        <v>After 5G</v>
      </c>
      <c r="C474" s="4">
        <v>380001</v>
      </c>
      <c r="D474" s="4" t="str">
        <f>_xlfn.XLOOKUP(Tablo6[[#This Row],[city_code]],Tablo1[city_code],Tablo1[city_name])</f>
        <v>Ahmedabad</v>
      </c>
      <c r="E474" t="s">
        <v>39</v>
      </c>
      <c r="F474" t="str">
        <f>_xlfn.XLOOKUP(Tablo6[[#This Row],[plans]],dim_plan!$A$3:$A$15,dim_plan!$B$3:$B$15,,0,1)</f>
        <v>Mini Data Saver Pack (500 MB/ Day) Valid: 20 Days</v>
      </c>
      <c r="G474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4" s="3">
        <v>1.3</v>
      </c>
      <c r="I474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4" t="s">
        <v>109</v>
      </c>
      <c r="K474"/>
    </row>
    <row r="475" spans="1:11" x14ac:dyDescent="0.3">
      <c r="A475" s="6">
        <v>44805</v>
      </c>
      <c r="B475" s="6" t="str">
        <f>_xlfn.XLOOKUP($A:$A,Dim_Date!$A:$A,Dim_Date!C:C,,0,1)</f>
        <v>After 5G</v>
      </c>
      <c r="C475" s="4">
        <v>302001</v>
      </c>
      <c r="D475" s="4" t="str">
        <f>_xlfn.XLOOKUP(Tablo6[[#This Row],[city_code]],Tablo1[city_code],Tablo1[city_name])</f>
        <v>Jaipur</v>
      </c>
      <c r="E475" t="s">
        <v>39</v>
      </c>
      <c r="F475" t="str">
        <f>_xlfn.XLOOKUP(Tablo6[[#This Row],[plans]],dim_plan!$A$3:$A$15,dim_plan!$B$3:$B$15,,0,1)</f>
        <v>Mini Data Saver Pack (500 MB/ Day) Valid: 20 Days</v>
      </c>
      <c r="G475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5" s="3">
        <v>0.9</v>
      </c>
      <c r="I475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5" t="s">
        <v>109</v>
      </c>
      <c r="K475"/>
    </row>
    <row r="476" spans="1:11" x14ac:dyDescent="0.3">
      <c r="A476" s="6">
        <v>44805</v>
      </c>
      <c r="B476" s="6" t="str">
        <f>_xlfn.XLOOKUP($A:$A,Dim_Date!$A:$A,Dim_Date!C:C,,0,1)</f>
        <v>After 5G</v>
      </c>
      <c r="C476" s="4">
        <v>226001</v>
      </c>
      <c r="D476" s="4" t="str">
        <f>_xlfn.XLOOKUP(Tablo6[[#This Row],[city_code]],Tablo1[city_code],Tablo1[city_name])</f>
        <v>Lucknow</v>
      </c>
      <c r="E476" t="s">
        <v>39</v>
      </c>
      <c r="F476" t="str">
        <f>_xlfn.XLOOKUP(Tablo6[[#This Row],[plans]],dim_plan!$A$3:$A$15,dim_plan!$B$3:$B$15,,0,1)</f>
        <v>Mini Data Saver Pack (500 MB/ Day) Valid: 20 Days</v>
      </c>
      <c r="G476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6" s="3">
        <v>0.74</v>
      </c>
      <c r="I476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6" t="s">
        <v>109</v>
      </c>
      <c r="K476"/>
    </row>
    <row r="477" spans="1:11" x14ac:dyDescent="0.3">
      <c r="A477" s="6">
        <v>44805</v>
      </c>
      <c r="B477" s="6" t="str">
        <f>_xlfn.XLOOKUP($A:$A,Dim_Date!$A:$A,Dim_Date!C:C,,0,1)</f>
        <v>After 5G</v>
      </c>
      <c r="C477" s="4">
        <v>800008</v>
      </c>
      <c r="D477" s="4" t="str">
        <f>_xlfn.XLOOKUP(Tablo6[[#This Row],[city_code]],Tablo1[city_code],Tablo1[city_name])</f>
        <v>Patna</v>
      </c>
      <c r="E477" t="s">
        <v>39</v>
      </c>
      <c r="F477" t="str">
        <f>_xlfn.XLOOKUP(Tablo6[[#This Row],[plans]],dim_plan!$A$3:$A$15,dim_plan!$B$3:$B$15,,0,1)</f>
        <v>Mini Data Saver Pack (500 MB/ Day) Valid: 20 Days</v>
      </c>
      <c r="G477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7" s="3">
        <v>0.68</v>
      </c>
      <c r="I477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7" t="s">
        <v>109</v>
      </c>
      <c r="K477"/>
    </row>
    <row r="478" spans="1:11" x14ac:dyDescent="0.3">
      <c r="A478" s="6">
        <v>44805</v>
      </c>
      <c r="B478" s="6" t="str">
        <f>_xlfn.XLOOKUP($A:$A,Dim_Date!$A:$A,Dim_Date!C:C,,0,1)</f>
        <v>After 5G</v>
      </c>
      <c r="C478" s="4">
        <v>641001</v>
      </c>
      <c r="D478" s="4" t="str">
        <f>_xlfn.XLOOKUP(Tablo6[[#This Row],[city_code]],Tablo1[city_code],Tablo1[city_name])</f>
        <v>Coimbatore</v>
      </c>
      <c r="E478" t="s">
        <v>39</v>
      </c>
      <c r="F478" t="str">
        <f>_xlfn.XLOOKUP(Tablo6[[#This Row],[plans]],dim_plan!$A$3:$A$15,dim_plan!$B$3:$B$15,,0,1)</f>
        <v>Mini Data Saver Pack (500 MB/ Day) Valid: 20 Days</v>
      </c>
      <c r="G478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8" s="3">
        <v>0.56999999999999995</v>
      </c>
      <c r="I478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8" t="s">
        <v>109</v>
      </c>
      <c r="K478"/>
    </row>
    <row r="479" spans="1:11" x14ac:dyDescent="0.3">
      <c r="A479" s="6">
        <v>44805</v>
      </c>
      <c r="B479" s="6" t="str">
        <f>_xlfn.XLOOKUP($A:$A,Dim_Date!$A:$A,Dim_Date!C:C,,0,1)</f>
        <v>After 5G</v>
      </c>
      <c r="C479" s="4">
        <v>160017</v>
      </c>
      <c r="D479" s="4" t="str">
        <f>_xlfn.XLOOKUP(Tablo6[[#This Row],[city_code]],Tablo1[city_code],Tablo1[city_name])</f>
        <v>Chandigarh</v>
      </c>
      <c r="E479" t="s">
        <v>39</v>
      </c>
      <c r="F479" t="str">
        <f>_xlfn.XLOOKUP(Tablo6[[#This Row],[plans]],dim_plan!$A$3:$A$15,dim_plan!$B$3:$B$15,,0,1)</f>
        <v>Mini Data Saver Pack (500 MB/ Day) Valid: 20 Days</v>
      </c>
      <c r="G479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79" s="3">
        <v>0.5</v>
      </c>
      <c r="I479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79" t="s">
        <v>109</v>
      </c>
      <c r="K479"/>
    </row>
    <row r="480" spans="1:11" x14ac:dyDescent="0.3">
      <c r="A480" s="6">
        <v>44805</v>
      </c>
      <c r="B480" s="6" t="str">
        <f>_xlfn.XLOOKUP($A:$A,Dim_Date!$A:$A,Dim_Date!C:C,,0,1)</f>
        <v>After 5G</v>
      </c>
      <c r="C480" s="4">
        <v>122001</v>
      </c>
      <c r="D480" s="4" t="str">
        <f>_xlfn.XLOOKUP(Tablo6[[#This Row],[city_code]],Tablo1[city_code],Tablo1[city_name])</f>
        <v>Gurgaon</v>
      </c>
      <c r="E480" t="s">
        <v>39</v>
      </c>
      <c r="F480" t="str">
        <f>_xlfn.XLOOKUP(Tablo6[[#This Row],[plans]],dim_plan!$A$3:$A$15,dim_plan!$B$3:$B$15,,0,1)</f>
        <v>Mini Data Saver Pack (500 MB/ Day) Valid: 20 Days</v>
      </c>
      <c r="G480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80" s="3">
        <v>0.33</v>
      </c>
      <c r="I480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80" t="s">
        <v>109</v>
      </c>
      <c r="K480"/>
    </row>
    <row r="481" spans="1:11" x14ac:dyDescent="0.3">
      <c r="A481" s="6">
        <v>44805</v>
      </c>
      <c r="B481" s="6" t="str">
        <f>_xlfn.XLOOKUP($A:$A,Dim_Date!$A:$A,Dim_Date!C:C,,0,1)</f>
        <v>After 5G</v>
      </c>
      <c r="C481" s="4">
        <v>492001</v>
      </c>
      <c r="D481" s="4" t="str">
        <f>_xlfn.XLOOKUP(Tablo6[[#This Row],[city_code]],Tablo1[city_code],Tablo1[city_name])</f>
        <v>Raipur</v>
      </c>
      <c r="E481" t="s">
        <v>39</v>
      </c>
      <c r="F481" t="str">
        <f>_xlfn.XLOOKUP(Tablo6[[#This Row],[plans]],dim_plan!$A$3:$A$15,dim_plan!$B$3:$B$15,,0,1)</f>
        <v>Mini Data Saver Pack (500 MB/ Day) Valid: 20 Days</v>
      </c>
      <c r="G481" t="str">
        <f>MID(Tablo6[[#This Row],[Plans wto abbr]], FIND(, Tablo6[[#This Row],[Plans wto abbr]]) + 1, FIND(")", Tablo6[[#This Row],[Plans wto abbr]]) - FIND(, Tablo6[[#This Row],[Plans wto abbr]]) - 1)</f>
        <v>ini Data Saver Pack (500 MB/ Day</v>
      </c>
      <c r="H481" s="3">
        <v>0.24</v>
      </c>
      <c r="I481" s="3" t="str">
        <f>IFERROR(MID(Tablo6[[#This Row],[Plans wto abbr]],(FIND("GB",Tablo6[[#This Row],[Plans wto abbr]],1)-3),5),IFERROR(MID(Tablo6[[#This Row],[Plans wto abbr]],(FIND("MB",Tablo6[[#This Row],[Plans wto abbr]],1)-4),6),""))</f>
        <v>500 MB</v>
      </c>
      <c r="J481" t="s">
        <v>109</v>
      </c>
      <c r="K481"/>
    </row>
    <row r="482" spans="1:11" x14ac:dyDescent="0.3">
      <c r="A482" s="6">
        <v>44562</v>
      </c>
      <c r="B482" s="6" t="str">
        <f>_xlfn.XLOOKUP($A:$A,Dim_Date!$A:$A,Dim_Date!C:C,,0,1)</f>
        <v>Before 5G</v>
      </c>
      <c r="C482" s="4">
        <v>400001</v>
      </c>
      <c r="D482" s="4" t="str">
        <f>_xlfn.XLOOKUP(Tablo6[[#This Row],[city_code]],Tablo1[city_code],Tablo1[city_name])</f>
        <v>Mumbai</v>
      </c>
      <c r="E482" t="s">
        <v>41</v>
      </c>
      <c r="F482" t="str">
        <f>_xlfn.XLOOKUP(Tablo6[[#This Row],[plans]],dim_plan!$A$3:$A$15,dim_plan!$B$3:$B$15,,0,1)</f>
        <v>Rs. 99 Full Talktime Combo Pack</v>
      </c>
      <c r="G482" t="e">
        <f>MID(Tablo6[[#This Row],[Plans wto abbr]], FIND(, Tablo6[[#This Row],[Plans wto abbr]]) + 1, FIND(")", Tablo6[[#This Row],[Plans wto abbr]]) - FIND(, Tablo6[[#This Row],[Plans wto abbr]]) - 1)</f>
        <v>#VALUE!</v>
      </c>
      <c r="H482" s="3">
        <v>3.13</v>
      </c>
      <c r="I48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2" t="s">
        <v>121</v>
      </c>
      <c r="K482"/>
    </row>
    <row r="483" spans="1:11" x14ac:dyDescent="0.3">
      <c r="A483" s="6">
        <v>44562</v>
      </c>
      <c r="B483" s="6" t="str">
        <f>_xlfn.XLOOKUP($A:$A,Dim_Date!$A:$A,Dim_Date!C:C,,0,1)</f>
        <v>Before 5G</v>
      </c>
      <c r="C483" s="4">
        <v>110001</v>
      </c>
      <c r="D483" s="4" t="str">
        <f>_xlfn.XLOOKUP(Tablo6[[#This Row],[city_code]],Tablo1[city_code],Tablo1[city_name])</f>
        <v>Delhi</v>
      </c>
      <c r="E483" t="s">
        <v>41</v>
      </c>
      <c r="F483" t="str">
        <f>_xlfn.XLOOKUP(Tablo6[[#This Row],[plans]],dim_plan!$A$3:$A$15,dim_plan!$B$3:$B$15,,0,1)</f>
        <v>Rs. 99 Full Talktime Combo Pack</v>
      </c>
      <c r="G483" t="e">
        <f>MID(Tablo6[[#This Row],[Plans wto abbr]], FIND(, Tablo6[[#This Row],[Plans wto abbr]]) + 1, FIND(")", Tablo6[[#This Row],[Plans wto abbr]]) - FIND(, Tablo6[[#This Row],[Plans wto abbr]]) - 1)</f>
        <v>#VALUE!</v>
      </c>
      <c r="H483" s="3">
        <v>2.86</v>
      </c>
      <c r="I48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3" t="s">
        <v>121</v>
      </c>
      <c r="K483"/>
    </row>
    <row r="484" spans="1:11" x14ac:dyDescent="0.3">
      <c r="A484" s="6">
        <v>44562</v>
      </c>
      <c r="B484" s="6" t="str">
        <f>_xlfn.XLOOKUP($A:$A,Dim_Date!$A:$A,Dim_Date!C:C,,0,1)</f>
        <v>Before 5G</v>
      </c>
      <c r="C484" s="4">
        <v>700001</v>
      </c>
      <c r="D484" s="4" t="str">
        <f>_xlfn.XLOOKUP(Tablo6[[#This Row],[city_code]],Tablo1[city_code],Tablo1[city_name])</f>
        <v>Kolkata</v>
      </c>
      <c r="E484" t="s">
        <v>41</v>
      </c>
      <c r="F484" t="str">
        <f>_xlfn.XLOOKUP(Tablo6[[#This Row],[plans]],dim_plan!$A$3:$A$15,dim_plan!$B$3:$B$15,,0,1)</f>
        <v>Rs. 99 Full Talktime Combo Pack</v>
      </c>
      <c r="G484" t="e">
        <f>MID(Tablo6[[#This Row],[Plans wto abbr]], FIND(, Tablo6[[#This Row],[Plans wto abbr]]) + 1, FIND(")", Tablo6[[#This Row],[Plans wto abbr]]) - FIND(, Tablo6[[#This Row],[Plans wto abbr]]) - 1)</f>
        <v>#VALUE!</v>
      </c>
      <c r="H484" s="3">
        <v>2.77</v>
      </c>
      <c r="I48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4" t="s">
        <v>121</v>
      </c>
      <c r="K484"/>
    </row>
    <row r="485" spans="1:11" x14ac:dyDescent="0.3">
      <c r="A485" s="6">
        <v>44562</v>
      </c>
      <c r="B485" s="6" t="str">
        <f>_xlfn.XLOOKUP($A:$A,Dim_Date!$A:$A,Dim_Date!C:C,,0,1)</f>
        <v>Before 5G</v>
      </c>
      <c r="C485" s="4">
        <v>560001</v>
      </c>
      <c r="D485" s="4" t="str">
        <f>_xlfn.XLOOKUP(Tablo6[[#This Row],[city_code]],Tablo1[city_code],Tablo1[city_name])</f>
        <v>Bangalore</v>
      </c>
      <c r="E485" t="s">
        <v>41</v>
      </c>
      <c r="F485" t="str">
        <f>_xlfn.XLOOKUP(Tablo6[[#This Row],[plans]],dim_plan!$A$3:$A$15,dim_plan!$B$3:$B$15,,0,1)</f>
        <v>Rs. 99 Full Talktime Combo Pack</v>
      </c>
      <c r="G485" t="e">
        <f>MID(Tablo6[[#This Row],[Plans wto abbr]], FIND(, Tablo6[[#This Row],[Plans wto abbr]]) + 1, FIND(")", Tablo6[[#This Row],[Plans wto abbr]]) - FIND(, Tablo6[[#This Row],[Plans wto abbr]]) - 1)</f>
        <v>#VALUE!</v>
      </c>
      <c r="H485" s="3">
        <v>2.13</v>
      </c>
      <c r="I48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5" t="s">
        <v>121</v>
      </c>
      <c r="K485"/>
    </row>
    <row r="486" spans="1:11" x14ac:dyDescent="0.3">
      <c r="A486" s="6">
        <v>44562</v>
      </c>
      <c r="B486" s="6" t="str">
        <f>_xlfn.XLOOKUP($A:$A,Dim_Date!$A:$A,Dim_Date!C:C,,0,1)</f>
        <v>Before 5G</v>
      </c>
      <c r="C486" s="4">
        <v>600001</v>
      </c>
      <c r="D486" s="4" t="str">
        <f>_xlfn.XLOOKUP(Tablo6[[#This Row],[city_code]],Tablo1[city_code],Tablo1[city_name])</f>
        <v>Chennai</v>
      </c>
      <c r="E486" t="s">
        <v>41</v>
      </c>
      <c r="F486" t="str">
        <f>_xlfn.XLOOKUP(Tablo6[[#This Row],[plans]],dim_plan!$A$3:$A$15,dim_plan!$B$3:$B$15,,0,1)</f>
        <v>Rs. 99 Full Talktime Combo Pack</v>
      </c>
      <c r="G486" t="e">
        <f>MID(Tablo6[[#This Row],[Plans wto abbr]], FIND(, Tablo6[[#This Row],[Plans wto abbr]]) + 1, FIND(")", Tablo6[[#This Row],[Plans wto abbr]]) - FIND(, Tablo6[[#This Row],[Plans wto abbr]]) - 1)</f>
        <v>#VALUE!</v>
      </c>
      <c r="H486" s="3">
        <v>1.85</v>
      </c>
      <c r="I48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6" t="s">
        <v>121</v>
      </c>
      <c r="K486"/>
    </row>
    <row r="487" spans="1:11" x14ac:dyDescent="0.3">
      <c r="A487" s="6">
        <v>44562</v>
      </c>
      <c r="B487" s="6" t="str">
        <f>_xlfn.XLOOKUP($A:$A,Dim_Date!$A:$A,Dim_Date!C:C,,0,1)</f>
        <v>Before 5G</v>
      </c>
      <c r="C487" s="4">
        <v>500001</v>
      </c>
      <c r="D487" s="4" t="str">
        <f>_xlfn.XLOOKUP(Tablo6[[#This Row],[city_code]],Tablo1[city_code],Tablo1[city_name])</f>
        <v>Hyderabad</v>
      </c>
      <c r="E487" t="s">
        <v>41</v>
      </c>
      <c r="F487" t="str">
        <f>_xlfn.XLOOKUP(Tablo6[[#This Row],[plans]],dim_plan!$A$3:$A$15,dim_plan!$B$3:$B$15,,0,1)</f>
        <v>Rs. 99 Full Talktime Combo Pack</v>
      </c>
      <c r="G487" t="e">
        <f>MID(Tablo6[[#This Row],[Plans wto abbr]], FIND(, Tablo6[[#This Row],[Plans wto abbr]]) + 1, FIND(")", Tablo6[[#This Row],[Plans wto abbr]]) - FIND(, Tablo6[[#This Row],[Plans wto abbr]]) - 1)</f>
        <v>#VALUE!</v>
      </c>
      <c r="H487" s="3">
        <v>1.59</v>
      </c>
      <c r="I48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7" t="s">
        <v>121</v>
      </c>
      <c r="K487"/>
    </row>
    <row r="488" spans="1:11" x14ac:dyDescent="0.3">
      <c r="A488" s="6">
        <v>44562</v>
      </c>
      <c r="B488" s="6" t="str">
        <f>_xlfn.XLOOKUP($A:$A,Dim_Date!$A:$A,Dim_Date!C:C,,0,1)</f>
        <v>Before 5G</v>
      </c>
      <c r="C488" s="4">
        <v>411001</v>
      </c>
      <c r="D488" s="4" t="str">
        <f>_xlfn.XLOOKUP(Tablo6[[#This Row],[city_code]],Tablo1[city_code],Tablo1[city_name])</f>
        <v>Pune</v>
      </c>
      <c r="E488" t="s">
        <v>41</v>
      </c>
      <c r="F488" t="str">
        <f>_xlfn.XLOOKUP(Tablo6[[#This Row],[plans]],dim_plan!$A$3:$A$15,dim_plan!$B$3:$B$15,,0,1)</f>
        <v>Rs. 99 Full Talktime Combo Pack</v>
      </c>
      <c r="G488" t="e">
        <f>MID(Tablo6[[#This Row],[Plans wto abbr]], FIND(, Tablo6[[#This Row],[Plans wto abbr]]) + 1, FIND(")", Tablo6[[#This Row],[Plans wto abbr]]) - FIND(, Tablo6[[#This Row],[Plans wto abbr]]) - 1)</f>
        <v>#VALUE!</v>
      </c>
      <c r="H488" s="3">
        <v>1.32</v>
      </c>
      <c r="I48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8" t="s">
        <v>121</v>
      </c>
      <c r="K488"/>
    </row>
    <row r="489" spans="1:11" x14ac:dyDescent="0.3">
      <c r="A489" s="6">
        <v>44562</v>
      </c>
      <c r="B489" s="6" t="str">
        <f>_xlfn.XLOOKUP($A:$A,Dim_Date!$A:$A,Dim_Date!C:C,,0,1)</f>
        <v>Before 5G</v>
      </c>
      <c r="C489" s="4">
        <v>380001</v>
      </c>
      <c r="D489" s="4" t="str">
        <f>_xlfn.XLOOKUP(Tablo6[[#This Row],[city_code]],Tablo1[city_code],Tablo1[city_name])</f>
        <v>Ahmedabad</v>
      </c>
      <c r="E489" t="s">
        <v>41</v>
      </c>
      <c r="F489" t="str">
        <f>_xlfn.XLOOKUP(Tablo6[[#This Row],[plans]],dim_plan!$A$3:$A$15,dim_plan!$B$3:$B$15,,0,1)</f>
        <v>Rs. 99 Full Talktime Combo Pack</v>
      </c>
      <c r="G489" t="e">
        <f>MID(Tablo6[[#This Row],[Plans wto abbr]], FIND(, Tablo6[[#This Row],[Plans wto abbr]]) + 1, FIND(")", Tablo6[[#This Row],[Plans wto abbr]]) - FIND(, Tablo6[[#This Row],[Plans wto abbr]]) - 1)</f>
        <v>#VALUE!</v>
      </c>
      <c r="H489" s="3">
        <v>1.37</v>
      </c>
      <c r="I48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89" t="s">
        <v>121</v>
      </c>
      <c r="K489"/>
    </row>
    <row r="490" spans="1:11" x14ac:dyDescent="0.3">
      <c r="A490" s="6">
        <v>44562</v>
      </c>
      <c r="B490" s="6" t="str">
        <f>_xlfn.XLOOKUP($A:$A,Dim_Date!$A:$A,Dim_Date!C:C,,0,1)</f>
        <v>Before 5G</v>
      </c>
      <c r="C490" s="4">
        <v>302001</v>
      </c>
      <c r="D490" s="4" t="str">
        <f>_xlfn.XLOOKUP(Tablo6[[#This Row],[city_code]],Tablo1[city_code],Tablo1[city_name])</f>
        <v>Jaipur</v>
      </c>
      <c r="E490" t="s">
        <v>41</v>
      </c>
      <c r="F490" t="str">
        <f>_xlfn.XLOOKUP(Tablo6[[#This Row],[plans]],dim_plan!$A$3:$A$15,dim_plan!$B$3:$B$15,,0,1)</f>
        <v>Rs. 99 Full Talktime Combo Pack</v>
      </c>
      <c r="G490" t="e">
        <f>MID(Tablo6[[#This Row],[Plans wto abbr]], FIND(, Tablo6[[#This Row],[Plans wto abbr]]) + 1, FIND(")", Tablo6[[#This Row],[Plans wto abbr]]) - FIND(, Tablo6[[#This Row],[Plans wto abbr]]) - 1)</f>
        <v>#VALUE!</v>
      </c>
      <c r="H490" s="3">
        <v>1.3</v>
      </c>
      <c r="I49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0" t="s">
        <v>121</v>
      </c>
      <c r="K490"/>
    </row>
    <row r="491" spans="1:11" x14ac:dyDescent="0.3">
      <c r="A491" s="6">
        <v>44562</v>
      </c>
      <c r="B491" s="6" t="str">
        <f>_xlfn.XLOOKUP($A:$A,Dim_Date!$A:$A,Dim_Date!C:C,,0,1)</f>
        <v>Before 5G</v>
      </c>
      <c r="C491" s="4">
        <v>226001</v>
      </c>
      <c r="D491" s="4" t="str">
        <f>_xlfn.XLOOKUP(Tablo6[[#This Row],[city_code]],Tablo1[city_code],Tablo1[city_name])</f>
        <v>Lucknow</v>
      </c>
      <c r="E491" t="s">
        <v>41</v>
      </c>
      <c r="F491" t="str">
        <f>_xlfn.XLOOKUP(Tablo6[[#This Row],[plans]],dim_plan!$A$3:$A$15,dim_plan!$B$3:$B$15,,0,1)</f>
        <v>Rs. 99 Full Talktime Combo Pack</v>
      </c>
      <c r="G491" t="e">
        <f>MID(Tablo6[[#This Row],[Plans wto abbr]], FIND(, Tablo6[[#This Row],[Plans wto abbr]]) + 1, FIND(")", Tablo6[[#This Row],[Plans wto abbr]]) - FIND(, Tablo6[[#This Row],[Plans wto abbr]]) - 1)</f>
        <v>#VALUE!</v>
      </c>
      <c r="H491" s="3">
        <v>0.8</v>
      </c>
      <c r="I49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1" t="s">
        <v>121</v>
      </c>
      <c r="K491"/>
    </row>
    <row r="492" spans="1:11" x14ac:dyDescent="0.3">
      <c r="A492" s="6">
        <v>44562</v>
      </c>
      <c r="B492" s="6" t="str">
        <f>_xlfn.XLOOKUP($A:$A,Dim_Date!$A:$A,Dim_Date!C:C,,0,1)</f>
        <v>Before 5G</v>
      </c>
      <c r="C492" s="4">
        <v>800008</v>
      </c>
      <c r="D492" s="4" t="str">
        <f>_xlfn.XLOOKUP(Tablo6[[#This Row],[city_code]],Tablo1[city_code],Tablo1[city_name])</f>
        <v>Patna</v>
      </c>
      <c r="E492" t="s">
        <v>41</v>
      </c>
      <c r="F492" t="str">
        <f>_xlfn.XLOOKUP(Tablo6[[#This Row],[plans]],dim_plan!$A$3:$A$15,dim_plan!$B$3:$B$15,,0,1)</f>
        <v>Rs. 99 Full Talktime Combo Pack</v>
      </c>
      <c r="G492" t="e">
        <f>MID(Tablo6[[#This Row],[Plans wto abbr]], FIND(, Tablo6[[#This Row],[Plans wto abbr]]) + 1, FIND(")", Tablo6[[#This Row],[Plans wto abbr]]) - FIND(, Tablo6[[#This Row],[Plans wto abbr]]) - 1)</f>
        <v>#VALUE!</v>
      </c>
      <c r="H492" s="3">
        <v>1</v>
      </c>
      <c r="I49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2" t="s">
        <v>121</v>
      </c>
      <c r="K492"/>
    </row>
    <row r="493" spans="1:11" x14ac:dyDescent="0.3">
      <c r="A493" s="6">
        <v>44562</v>
      </c>
      <c r="B493" s="6" t="str">
        <f>_xlfn.XLOOKUP($A:$A,Dim_Date!$A:$A,Dim_Date!C:C,,0,1)</f>
        <v>Before 5G</v>
      </c>
      <c r="C493" s="4">
        <v>641001</v>
      </c>
      <c r="D493" s="4" t="str">
        <f>_xlfn.XLOOKUP(Tablo6[[#This Row],[city_code]],Tablo1[city_code],Tablo1[city_name])</f>
        <v>Coimbatore</v>
      </c>
      <c r="E493" t="s">
        <v>41</v>
      </c>
      <c r="F493" t="str">
        <f>_xlfn.XLOOKUP(Tablo6[[#This Row],[plans]],dim_plan!$A$3:$A$15,dim_plan!$B$3:$B$15,,0,1)</f>
        <v>Rs. 99 Full Talktime Combo Pack</v>
      </c>
      <c r="G493" t="e">
        <f>MID(Tablo6[[#This Row],[Plans wto abbr]], FIND(, Tablo6[[#This Row],[Plans wto abbr]]) + 1, FIND(")", Tablo6[[#This Row],[Plans wto abbr]]) - FIND(, Tablo6[[#This Row],[Plans wto abbr]]) - 1)</f>
        <v>#VALUE!</v>
      </c>
      <c r="H493" s="3">
        <v>0.45</v>
      </c>
      <c r="I49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3" t="s">
        <v>121</v>
      </c>
      <c r="K493"/>
    </row>
    <row r="494" spans="1:11" x14ac:dyDescent="0.3">
      <c r="A494" s="6">
        <v>44562</v>
      </c>
      <c r="B494" s="6" t="str">
        <f>_xlfn.XLOOKUP($A:$A,Dim_Date!$A:$A,Dim_Date!C:C,,0,1)</f>
        <v>Before 5G</v>
      </c>
      <c r="C494" s="4">
        <v>160017</v>
      </c>
      <c r="D494" s="4" t="str">
        <f>_xlfn.XLOOKUP(Tablo6[[#This Row],[city_code]],Tablo1[city_code],Tablo1[city_name])</f>
        <v>Chandigarh</v>
      </c>
      <c r="E494" t="s">
        <v>41</v>
      </c>
      <c r="F494" t="str">
        <f>_xlfn.XLOOKUP(Tablo6[[#This Row],[plans]],dim_plan!$A$3:$A$15,dim_plan!$B$3:$B$15,,0,1)</f>
        <v>Rs. 99 Full Talktime Combo Pack</v>
      </c>
      <c r="G494" t="e">
        <f>MID(Tablo6[[#This Row],[Plans wto abbr]], FIND(, Tablo6[[#This Row],[Plans wto abbr]]) + 1, FIND(")", Tablo6[[#This Row],[Plans wto abbr]]) - FIND(, Tablo6[[#This Row],[Plans wto abbr]]) - 1)</f>
        <v>#VALUE!</v>
      </c>
      <c r="H494" s="3">
        <v>0.41</v>
      </c>
      <c r="I49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4" t="s">
        <v>121</v>
      </c>
      <c r="K494"/>
    </row>
    <row r="495" spans="1:11" x14ac:dyDescent="0.3">
      <c r="A495" s="6">
        <v>44562</v>
      </c>
      <c r="B495" s="6" t="str">
        <f>_xlfn.XLOOKUP($A:$A,Dim_Date!$A:$A,Dim_Date!C:C,,0,1)</f>
        <v>Before 5G</v>
      </c>
      <c r="C495" s="4">
        <v>122001</v>
      </c>
      <c r="D495" s="4" t="str">
        <f>_xlfn.XLOOKUP(Tablo6[[#This Row],[city_code]],Tablo1[city_code],Tablo1[city_name])</f>
        <v>Gurgaon</v>
      </c>
      <c r="E495" t="s">
        <v>41</v>
      </c>
      <c r="F495" t="str">
        <f>_xlfn.XLOOKUP(Tablo6[[#This Row],[plans]],dim_plan!$A$3:$A$15,dim_plan!$B$3:$B$15,,0,1)</f>
        <v>Rs. 99 Full Talktime Combo Pack</v>
      </c>
      <c r="G495" t="e">
        <f>MID(Tablo6[[#This Row],[Plans wto abbr]], FIND(, Tablo6[[#This Row],[Plans wto abbr]]) + 1, FIND(")", Tablo6[[#This Row],[Plans wto abbr]]) - FIND(, Tablo6[[#This Row],[Plans wto abbr]]) - 1)</f>
        <v>#VALUE!</v>
      </c>
      <c r="H495" s="3">
        <v>0.31</v>
      </c>
      <c r="I49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5" t="s">
        <v>121</v>
      </c>
      <c r="K495"/>
    </row>
    <row r="496" spans="1:11" x14ac:dyDescent="0.3">
      <c r="A496" s="6">
        <v>44562</v>
      </c>
      <c r="B496" s="6" t="str">
        <f>_xlfn.XLOOKUP($A:$A,Dim_Date!$A:$A,Dim_Date!C:C,,0,1)</f>
        <v>Before 5G</v>
      </c>
      <c r="C496" s="4">
        <v>492001</v>
      </c>
      <c r="D496" s="4" t="str">
        <f>_xlfn.XLOOKUP(Tablo6[[#This Row],[city_code]],Tablo1[city_code],Tablo1[city_name])</f>
        <v>Raipur</v>
      </c>
      <c r="E496" t="s">
        <v>41</v>
      </c>
      <c r="F496" t="str">
        <f>_xlfn.XLOOKUP(Tablo6[[#This Row],[plans]],dim_plan!$A$3:$A$15,dim_plan!$B$3:$B$15,,0,1)</f>
        <v>Rs. 99 Full Talktime Combo Pack</v>
      </c>
      <c r="G496" t="e">
        <f>MID(Tablo6[[#This Row],[Plans wto abbr]], FIND(, Tablo6[[#This Row],[Plans wto abbr]]) + 1, FIND(")", Tablo6[[#This Row],[Plans wto abbr]]) - FIND(, Tablo6[[#This Row],[Plans wto abbr]]) - 1)</f>
        <v>#VALUE!</v>
      </c>
      <c r="H496" s="3">
        <v>0.26</v>
      </c>
      <c r="I49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6" t="s">
        <v>121</v>
      </c>
      <c r="K496"/>
    </row>
    <row r="497" spans="1:11" x14ac:dyDescent="0.3">
      <c r="A497" s="6">
        <v>44593</v>
      </c>
      <c r="B497" s="6" t="str">
        <f>_xlfn.XLOOKUP($A:$A,Dim_Date!$A:$A,Dim_Date!C:C,,0,1)</f>
        <v>Before 5G</v>
      </c>
      <c r="C497" s="4">
        <v>400001</v>
      </c>
      <c r="D497" s="4" t="str">
        <f>_xlfn.XLOOKUP(Tablo6[[#This Row],[city_code]],Tablo1[city_code],Tablo1[city_name])</f>
        <v>Mumbai</v>
      </c>
      <c r="E497" t="s">
        <v>41</v>
      </c>
      <c r="F497" t="str">
        <f>_xlfn.XLOOKUP(Tablo6[[#This Row],[plans]],dim_plan!$A$3:$A$15,dim_plan!$B$3:$B$15,,0,1)</f>
        <v>Rs. 99 Full Talktime Combo Pack</v>
      </c>
      <c r="G497" t="e">
        <f>MID(Tablo6[[#This Row],[Plans wto abbr]], FIND(, Tablo6[[#This Row],[Plans wto abbr]]) + 1, FIND(")", Tablo6[[#This Row],[Plans wto abbr]]) - FIND(, Tablo6[[#This Row],[Plans wto abbr]]) - 1)</f>
        <v>#VALUE!</v>
      </c>
      <c r="H497" s="3">
        <v>4.03</v>
      </c>
      <c r="I49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7" t="s">
        <v>121</v>
      </c>
      <c r="K497"/>
    </row>
    <row r="498" spans="1:11" x14ac:dyDescent="0.3">
      <c r="A498" s="6">
        <v>44593</v>
      </c>
      <c r="B498" s="6" t="str">
        <f>_xlfn.XLOOKUP($A:$A,Dim_Date!$A:$A,Dim_Date!C:C,,0,1)</f>
        <v>Before 5G</v>
      </c>
      <c r="C498" s="4">
        <v>110001</v>
      </c>
      <c r="D498" s="4" t="str">
        <f>_xlfn.XLOOKUP(Tablo6[[#This Row],[city_code]],Tablo1[city_code],Tablo1[city_name])</f>
        <v>Delhi</v>
      </c>
      <c r="E498" t="s">
        <v>41</v>
      </c>
      <c r="F498" t="str">
        <f>_xlfn.XLOOKUP(Tablo6[[#This Row],[plans]],dim_plan!$A$3:$A$15,dim_plan!$B$3:$B$15,,0,1)</f>
        <v>Rs. 99 Full Talktime Combo Pack</v>
      </c>
      <c r="G498" t="e">
        <f>MID(Tablo6[[#This Row],[Plans wto abbr]], FIND(, Tablo6[[#This Row],[Plans wto abbr]]) + 1, FIND(")", Tablo6[[#This Row],[Plans wto abbr]]) - FIND(, Tablo6[[#This Row],[Plans wto abbr]]) - 1)</f>
        <v>#VALUE!</v>
      </c>
      <c r="H498" s="3">
        <v>2.8</v>
      </c>
      <c r="I49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8" t="s">
        <v>121</v>
      </c>
      <c r="K498"/>
    </row>
    <row r="499" spans="1:11" x14ac:dyDescent="0.3">
      <c r="A499" s="6">
        <v>44593</v>
      </c>
      <c r="B499" s="6" t="str">
        <f>_xlfn.XLOOKUP($A:$A,Dim_Date!$A:$A,Dim_Date!C:C,,0,1)</f>
        <v>Before 5G</v>
      </c>
      <c r="C499" s="4">
        <v>700001</v>
      </c>
      <c r="D499" s="4" t="str">
        <f>_xlfn.XLOOKUP(Tablo6[[#This Row],[city_code]],Tablo1[city_code],Tablo1[city_name])</f>
        <v>Kolkata</v>
      </c>
      <c r="E499" t="s">
        <v>41</v>
      </c>
      <c r="F499" t="str">
        <f>_xlfn.XLOOKUP(Tablo6[[#This Row],[plans]],dim_plan!$A$3:$A$15,dim_plan!$B$3:$B$15,,0,1)</f>
        <v>Rs. 99 Full Talktime Combo Pack</v>
      </c>
      <c r="G499" t="e">
        <f>MID(Tablo6[[#This Row],[Plans wto abbr]], FIND(, Tablo6[[#This Row],[Plans wto abbr]]) + 1, FIND(")", Tablo6[[#This Row],[Plans wto abbr]]) - FIND(, Tablo6[[#This Row],[Plans wto abbr]]) - 1)</f>
        <v>#VALUE!</v>
      </c>
      <c r="H499" s="3">
        <v>3.06</v>
      </c>
      <c r="I49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499" t="s">
        <v>121</v>
      </c>
      <c r="K499"/>
    </row>
    <row r="500" spans="1:11" x14ac:dyDescent="0.3">
      <c r="A500" s="6">
        <v>44593</v>
      </c>
      <c r="B500" s="6" t="str">
        <f>_xlfn.XLOOKUP($A:$A,Dim_Date!$A:$A,Dim_Date!C:C,,0,1)</f>
        <v>Before 5G</v>
      </c>
      <c r="C500" s="4">
        <v>560001</v>
      </c>
      <c r="D500" s="4" t="str">
        <f>_xlfn.XLOOKUP(Tablo6[[#This Row],[city_code]],Tablo1[city_code],Tablo1[city_name])</f>
        <v>Bangalore</v>
      </c>
      <c r="E500" t="s">
        <v>41</v>
      </c>
      <c r="F500" t="str">
        <f>_xlfn.XLOOKUP(Tablo6[[#This Row],[plans]],dim_plan!$A$3:$A$15,dim_plan!$B$3:$B$15,,0,1)</f>
        <v>Rs. 99 Full Talktime Combo Pack</v>
      </c>
      <c r="G500" t="e">
        <f>MID(Tablo6[[#This Row],[Plans wto abbr]], FIND(, Tablo6[[#This Row],[Plans wto abbr]]) + 1, FIND(")", Tablo6[[#This Row],[Plans wto abbr]]) - FIND(, Tablo6[[#This Row],[Plans wto abbr]]) - 1)</f>
        <v>#VALUE!</v>
      </c>
      <c r="H500" s="3">
        <v>3.35</v>
      </c>
      <c r="I50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0" t="s">
        <v>121</v>
      </c>
      <c r="K500"/>
    </row>
    <row r="501" spans="1:11" x14ac:dyDescent="0.3">
      <c r="A501" s="6">
        <v>44593</v>
      </c>
      <c r="B501" s="6" t="str">
        <f>_xlfn.XLOOKUP($A:$A,Dim_Date!$A:$A,Dim_Date!C:C,,0,1)</f>
        <v>Before 5G</v>
      </c>
      <c r="C501" s="4">
        <v>600001</v>
      </c>
      <c r="D501" s="4" t="str">
        <f>_xlfn.XLOOKUP(Tablo6[[#This Row],[city_code]],Tablo1[city_code],Tablo1[city_name])</f>
        <v>Chennai</v>
      </c>
      <c r="E501" t="s">
        <v>41</v>
      </c>
      <c r="F501" t="str">
        <f>_xlfn.XLOOKUP(Tablo6[[#This Row],[plans]],dim_plan!$A$3:$A$15,dim_plan!$B$3:$B$15,,0,1)</f>
        <v>Rs. 99 Full Talktime Combo Pack</v>
      </c>
      <c r="G501" t="e">
        <f>MID(Tablo6[[#This Row],[Plans wto abbr]], FIND(, Tablo6[[#This Row],[Plans wto abbr]]) + 1, FIND(")", Tablo6[[#This Row],[Plans wto abbr]]) - FIND(, Tablo6[[#This Row],[Plans wto abbr]]) - 1)</f>
        <v>#VALUE!</v>
      </c>
      <c r="H501" s="3">
        <v>4.47</v>
      </c>
      <c r="I50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1" t="s">
        <v>121</v>
      </c>
      <c r="K501"/>
    </row>
    <row r="502" spans="1:11" x14ac:dyDescent="0.3">
      <c r="A502" s="6">
        <v>44593</v>
      </c>
      <c r="B502" s="6" t="str">
        <f>_xlfn.XLOOKUP($A:$A,Dim_Date!$A:$A,Dim_Date!C:C,,0,1)</f>
        <v>Before 5G</v>
      </c>
      <c r="C502" s="4">
        <v>500001</v>
      </c>
      <c r="D502" s="4" t="str">
        <f>_xlfn.XLOOKUP(Tablo6[[#This Row],[city_code]],Tablo1[city_code],Tablo1[city_name])</f>
        <v>Hyderabad</v>
      </c>
      <c r="E502" t="s">
        <v>41</v>
      </c>
      <c r="F502" t="str">
        <f>_xlfn.XLOOKUP(Tablo6[[#This Row],[plans]],dim_plan!$A$3:$A$15,dim_plan!$B$3:$B$15,,0,1)</f>
        <v>Rs. 99 Full Talktime Combo Pack</v>
      </c>
      <c r="G502" t="e">
        <f>MID(Tablo6[[#This Row],[Plans wto abbr]], FIND(, Tablo6[[#This Row],[Plans wto abbr]]) + 1, FIND(")", Tablo6[[#This Row],[Plans wto abbr]]) - FIND(, Tablo6[[#This Row],[Plans wto abbr]]) - 1)</f>
        <v>#VALUE!</v>
      </c>
      <c r="H502" s="3">
        <v>2.31</v>
      </c>
      <c r="I50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2" t="s">
        <v>121</v>
      </c>
      <c r="K502"/>
    </row>
    <row r="503" spans="1:11" x14ac:dyDescent="0.3">
      <c r="A503" s="6">
        <v>44593</v>
      </c>
      <c r="B503" s="6" t="str">
        <f>_xlfn.XLOOKUP($A:$A,Dim_Date!$A:$A,Dim_Date!C:C,,0,1)</f>
        <v>Before 5G</v>
      </c>
      <c r="C503" s="4">
        <v>411001</v>
      </c>
      <c r="D503" s="4" t="str">
        <f>_xlfn.XLOOKUP(Tablo6[[#This Row],[city_code]],Tablo1[city_code],Tablo1[city_name])</f>
        <v>Pune</v>
      </c>
      <c r="E503" t="s">
        <v>41</v>
      </c>
      <c r="F503" t="str">
        <f>_xlfn.XLOOKUP(Tablo6[[#This Row],[plans]],dim_plan!$A$3:$A$15,dim_plan!$B$3:$B$15,,0,1)</f>
        <v>Rs. 99 Full Talktime Combo Pack</v>
      </c>
      <c r="G503" t="e">
        <f>MID(Tablo6[[#This Row],[Plans wto abbr]], FIND(, Tablo6[[#This Row],[Plans wto abbr]]) + 1, FIND(")", Tablo6[[#This Row],[Plans wto abbr]]) - FIND(, Tablo6[[#This Row],[Plans wto abbr]]) - 1)</f>
        <v>#VALUE!</v>
      </c>
      <c r="H503" s="3">
        <v>1.97</v>
      </c>
      <c r="I50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3" t="s">
        <v>121</v>
      </c>
      <c r="K503"/>
    </row>
    <row r="504" spans="1:11" x14ac:dyDescent="0.3">
      <c r="A504" s="6">
        <v>44593</v>
      </c>
      <c r="B504" s="6" t="str">
        <f>_xlfn.XLOOKUP($A:$A,Dim_Date!$A:$A,Dim_Date!C:C,,0,1)</f>
        <v>Before 5G</v>
      </c>
      <c r="C504" s="4">
        <v>380001</v>
      </c>
      <c r="D504" s="4" t="str">
        <f>_xlfn.XLOOKUP(Tablo6[[#This Row],[city_code]],Tablo1[city_code],Tablo1[city_name])</f>
        <v>Ahmedabad</v>
      </c>
      <c r="E504" t="s">
        <v>41</v>
      </c>
      <c r="F504" t="str">
        <f>_xlfn.XLOOKUP(Tablo6[[#This Row],[plans]],dim_plan!$A$3:$A$15,dim_plan!$B$3:$B$15,,0,1)</f>
        <v>Rs. 99 Full Talktime Combo Pack</v>
      </c>
      <c r="G504" t="e">
        <f>MID(Tablo6[[#This Row],[Plans wto abbr]], FIND(, Tablo6[[#This Row],[Plans wto abbr]]) + 1, FIND(")", Tablo6[[#This Row],[Plans wto abbr]]) - FIND(, Tablo6[[#This Row],[Plans wto abbr]]) - 1)</f>
        <v>#VALUE!</v>
      </c>
      <c r="H504" s="3">
        <v>1.26</v>
      </c>
      <c r="I50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4" t="s">
        <v>121</v>
      </c>
      <c r="K504"/>
    </row>
    <row r="505" spans="1:11" x14ac:dyDescent="0.3">
      <c r="A505" s="6">
        <v>44593</v>
      </c>
      <c r="B505" s="6" t="str">
        <f>_xlfn.XLOOKUP($A:$A,Dim_Date!$A:$A,Dim_Date!C:C,,0,1)</f>
        <v>Before 5G</v>
      </c>
      <c r="C505" s="4">
        <v>302001</v>
      </c>
      <c r="D505" s="4" t="str">
        <f>_xlfn.XLOOKUP(Tablo6[[#This Row],[city_code]],Tablo1[city_code],Tablo1[city_name])</f>
        <v>Jaipur</v>
      </c>
      <c r="E505" t="s">
        <v>41</v>
      </c>
      <c r="F505" t="str">
        <f>_xlfn.XLOOKUP(Tablo6[[#This Row],[plans]],dim_plan!$A$3:$A$15,dim_plan!$B$3:$B$15,,0,1)</f>
        <v>Rs. 99 Full Talktime Combo Pack</v>
      </c>
      <c r="G505" t="e">
        <f>MID(Tablo6[[#This Row],[Plans wto abbr]], FIND(, Tablo6[[#This Row],[Plans wto abbr]]) + 1, FIND(")", Tablo6[[#This Row],[Plans wto abbr]]) - FIND(, Tablo6[[#This Row],[Plans wto abbr]]) - 1)</f>
        <v>#VALUE!</v>
      </c>
      <c r="H505" s="3">
        <v>0.86</v>
      </c>
      <c r="I50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5" t="s">
        <v>121</v>
      </c>
      <c r="K505"/>
    </row>
    <row r="506" spans="1:11" x14ac:dyDescent="0.3">
      <c r="A506" s="6">
        <v>44593</v>
      </c>
      <c r="B506" s="6" t="str">
        <f>_xlfn.XLOOKUP($A:$A,Dim_Date!$A:$A,Dim_Date!C:C,,0,1)</f>
        <v>Before 5G</v>
      </c>
      <c r="C506" s="4">
        <v>226001</v>
      </c>
      <c r="D506" s="4" t="str">
        <f>_xlfn.XLOOKUP(Tablo6[[#This Row],[city_code]],Tablo1[city_code],Tablo1[city_name])</f>
        <v>Lucknow</v>
      </c>
      <c r="E506" t="s">
        <v>41</v>
      </c>
      <c r="F506" t="str">
        <f>_xlfn.XLOOKUP(Tablo6[[#This Row],[plans]],dim_plan!$A$3:$A$15,dim_plan!$B$3:$B$15,,0,1)</f>
        <v>Rs. 99 Full Talktime Combo Pack</v>
      </c>
      <c r="G506" t="e">
        <f>MID(Tablo6[[#This Row],[Plans wto abbr]], FIND(, Tablo6[[#This Row],[Plans wto abbr]]) + 1, FIND(")", Tablo6[[#This Row],[Plans wto abbr]]) - FIND(, Tablo6[[#This Row],[Plans wto abbr]]) - 1)</f>
        <v>#VALUE!</v>
      </c>
      <c r="H506" s="3">
        <v>1.86</v>
      </c>
      <c r="I50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6" t="s">
        <v>121</v>
      </c>
      <c r="K506"/>
    </row>
    <row r="507" spans="1:11" x14ac:dyDescent="0.3">
      <c r="A507" s="6">
        <v>44593</v>
      </c>
      <c r="B507" s="6" t="str">
        <f>_xlfn.XLOOKUP($A:$A,Dim_Date!$A:$A,Dim_Date!C:C,,0,1)</f>
        <v>Before 5G</v>
      </c>
      <c r="C507" s="4">
        <v>800008</v>
      </c>
      <c r="D507" s="4" t="str">
        <f>_xlfn.XLOOKUP(Tablo6[[#This Row],[city_code]],Tablo1[city_code],Tablo1[city_name])</f>
        <v>Patna</v>
      </c>
      <c r="E507" t="s">
        <v>41</v>
      </c>
      <c r="F507" t="str">
        <f>_xlfn.XLOOKUP(Tablo6[[#This Row],[plans]],dim_plan!$A$3:$A$15,dim_plan!$B$3:$B$15,,0,1)</f>
        <v>Rs. 99 Full Talktime Combo Pack</v>
      </c>
      <c r="G507" t="e">
        <f>MID(Tablo6[[#This Row],[Plans wto abbr]], FIND(, Tablo6[[#This Row],[Plans wto abbr]]) + 1, FIND(")", Tablo6[[#This Row],[Plans wto abbr]]) - FIND(, Tablo6[[#This Row],[Plans wto abbr]]) - 1)</f>
        <v>#VALUE!</v>
      </c>
      <c r="H507" s="3">
        <v>0.76</v>
      </c>
      <c r="I50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7" t="s">
        <v>121</v>
      </c>
      <c r="K507"/>
    </row>
    <row r="508" spans="1:11" x14ac:dyDescent="0.3">
      <c r="A508" s="6">
        <v>44593</v>
      </c>
      <c r="B508" s="6" t="str">
        <f>_xlfn.XLOOKUP($A:$A,Dim_Date!$A:$A,Dim_Date!C:C,,0,1)</f>
        <v>Before 5G</v>
      </c>
      <c r="C508" s="4">
        <v>641001</v>
      </c>
      <c r="D508" s="4" t="str">
        <f>_xlfn.XLOOKUP(Tablo6[[#This Row],[city_code]],Tablo1[city_code],Tablo1[city_name])</f>
        <v>Coimbatore</v>
      </c>
      <c r="E508" t="s">
        <v>41</v>
      </c>
      <c r="F508" t="str">
        <f>_xlfn.XLOOKUP(Tablo6[[#This Row],[plans]],dim_plan!$A$3:$A$15,dim_plan!$B$3:$B$15,,0,1)</f>
        <v>Rs. 99 Full Talktime Combo Pack</v>
      </c>
      <c r="G508" t="e">
        <f>MID(Tablo6[[#This Row],[Plans wto abbr]], FIND(, Tablo6[[#This Row],[Plans wto abbr]]) + 1, FIND(")", Tablo6[[#This Row],[Plans wto abbr]]) - FIND(, Tablo6[[#This Row],[Plans wto abbr]]) - 1)</f>
        <v>#VALUE!</v>
      </c>
      <c r="H508" s="3">
        <v>0.66</v>
      </c>
      <c r="I50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8" t="s">
        <v>121</v>
      </c>
      <c r="K508"/>
    </row>
    <row r="509" spans="1:11" x14ac:dyDescent="0.3">
      <c r="A509" s="6">
        <v>44593</v>
      </c>
      <c r="B509" s="6" t="str">
        <f>_xlfn.XLOOKUP($A:$A,Dim_Date!$A:$A,Dim_Date!C:C,,0,1)</f>
        <v>Before 5G</v>
      </c>
      <c r="C509" s="4">
        <v>160017</v>
      </c>
      <c r="D509" s="4" t="str">
        <f>_xlfn.XLOOKUP(Tablo6[[#This Row],[city_code]],Tablo1[city_code],Tablo1[city_name])</f>
        <v>Chandigarh</v>
      </c>
      <c r="E509" t="s">
        <v>41</v>
      </c>
      <c r="F509" t="str">
        <f>_xlfn.XLOOKUP(Tablo6[[#This Row],[plans]],dim_plan!$A$3:$A$15,dim_plan!$B$3:$B$15,,0,1)</f>
        <v>Rs. 99 Full Talktime Combo Pack</v>
      </c>
      <c r="G509" t="e">
        <f>MID(Tablo6[[#This Row],[Plans wto abbr]], FIND(, Tablo6[[#This Row],[Plans wto abbr]]) + 1, FIND(")", Tablo6[[#This Row],[Plans wto abbr]]) - FIND(, Tablo6[[#This Row],[Plans wto abbr]]) - 1)</f>
        <v>#VALUE!</v>
      </c>
      <c r="H509" s="3">
        <v>0.34</v>
      </c>
      <c r="I50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09" t="s">
        <v>121</v>
      </c>
      <c r="K509"/>
    </row>
    <row r="510" spans="1:11" x14ac:dyDescent="0.3">
      <c r="A510" s="6">
        <v>44593</v>
      </c>
      <c r="B510" s="6" t="str">
        <f>_xlfn.XLOOKUP($A:$A,Dim_Date!$A:$A,Dim_Date!C:C,,0,1)</f>
        <v>Before 5G</v>
      </c>
      <c r="C510" s="4">
        <v>122001</v>
      </c>
      <c r="D510" s="4" t="str">
        <f>_xlfn.XLOOKUP(Tablo6[[#This Row],[city_code]],Tablo1[city_code],Tablo1[city_name])</f>
        <v>Gurgaon</v>
      </c>
      <c r="E510" t="s">
        <v>41</v>
      </c>
      <c r="F510" t="str">
        <f>_xlfn.XLOOKUP(Tablo6[[#This Row],[plans]],dim_plan!$A$3:$A$15,dim_plan!$B$3:$B$15,,0,1)</f>
        <v>Rs. 99 Full Talktime Combo Pack</v>
      </c>
      <c r="G510" t="e">
        <f>MID(Tablo6[[#This Row],[Plans wto abbr]], FIND(, Tablo6[[#This Row],[Plans wto abbr]]) + 1, FIND(")", Tablo6[[#This Row],[Plans wto abbr]]) - FIND(, Tablo6[[#This Row],[Plans wto abbr]]) - 1)</f>
        <v>#VALUE!</v>
      </c>
      <c r="H510" s="3">
        <v>0.5</v>
      </c>
      <c r="I51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0" t="s">
        <v>121</v>
      </c>
      <c r="K510"/>
    </row>
    <row r="511" spans="1:11" x14ac:dyDescent="0.3">
      <c r="A511" s="6">
        <v>44593</v>
      </c>
      <c r="B511" s="6" t="str">
        <f>_xlfn.XLOOKUP($A:$A,Dim_Date!$A:$A,Dim_Date!C:C,,0,1)</f>
        <v>Before 5G</v>
      </c>
      <c r="C511" s="4">
        <v>492001</v>
      </c>
      <c r="D511" s="4" t="str">
        <f>_xlfn.XLOOKUP(Tablo6[[#This Row],[city_code]],Tablo1[city_code],Tablo1[city_name])</f>
        <v>Raipur</v>
      </c>
      <c r="E511" t="s">
        <v>41</v>
      </c>
      <c r="F511" t="str">
        <f>_xlfn.XLOOKUP(Tablo6[[#This Row],[plans]],dim_plan!$A$3:$A$15,dim_plan!$B$3:$B$15,,0,1)</f>
        <v>Rs. 99 Full Talktime Combo Pack</v>
      </c>
      <c r="G511" t="e">
        <f>MID(Tablo6[[#This Row],[Plans wto abbr]], FIND(, Tablo6[[#This Row],[Plans wto abbr]]) + 1, FIND(")", Tablo6[[#This Row],[Plans wto abbr]]) - FIND(, Tablo6[[#This Row],[Plans wto abbr]]) - 1)</f>
        <v>#VALUE!</v>
      </c>
      <c r="H511" s="3">
        <v>0.3</v>
      </c>
      <c r="I51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1" t="s">
        <v>121</v>
      </c>
      <c r="K511"/>
    </row>
    <row r="512" spans="1:11" x14ac:dyDescent="0.3">
      <c r="A512" s="6">
        <v>44621</v>
      </c>
      <c r="B512" s="6" t="str">
        <f>_xlfn.XLOOKUP($A:$A,Dim_Date!$A:$A,Dim_Date!C:C,,0,1)</f>
        <v>Before 5G</v>
      </c>
      <c r="C512" s="4">
        <v>400001</v>
      </c>
      <c r="D512" s="4" t="str">
        <f>_xlfn.XLOOKUP(Tablo6[[#This Row],[city_code]],Tablo1[city_code],Tablo1[city_name])</f>
        <v>Mumbai</v>
      </c>
      <c r="E512" t="s">
        <v>41</v>
      </c>
      <c r="F512" t="str">
        <f>_xlfn.XLOOKUP(Tablo6[[#This Row],[plans]],dim_plan!$A$3:$A$15,dim_plan!$B$3:$B$15,,0,1)</f>
        <v>Rs. 99 Full Talktime Combo Pack</v>
      </c>
      <c r="G512" t="e">
        <f>MID(Tablo6[[#This Row],[Plans wto abbr]], FIND(, Tablo6[[#This Row],[Plans wto abbr]]) + 1, FIND(")", Tablo6[[#This Row],[Plans wto abbr]]) - FIND(, Tablo6[[#This Row],[Plans wto abbr]]) - 1)</f>
        <v>#VALUE!</v>
      </c>
      <c r="H512" s="3">
        <v>3.29</v>
      </c>
      <c r="I51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2" t="s">
        <v>121</v>
      </c>
      <c r="K512"/>
    </row>
    <row r="513" spans="1:11" x14ac:dyDescent="0.3">
      <c r="A513" s="1">
        <v>44621</v>
      </c>
      <c r="B513" s="1" t="str">
        <f>_xlfn.XLOOKUP($A:$A,Dim_Date!$A:$A,Dim_Date!C:C,,0,1)</f>
        <v>Before 5G</v>
      </c>
      <c r="C513" s="4">
        <v>110001</v>
      </c>
      <c r="D513" s="4" t="str">
        <f>_xlfn.XLOOKUP(Tablo6[[#This Row],[city_code]],Tablo1[city_code],Tablo1[city_name])</f>
        <v>Delhi</v>
      </c>
      <c r="E513" t="s">
        <v>41</v>
      </c>
      <c r="F513" t="str">
        <f>_xlfn.XLOOKUP(Tablo6[[#This Row],[plans]],dim_plan!$A$3:$A$15,dim_plan!$B$3:$B$15,,0,1)</f>
        <v>Rs. 99 Full Talktime Combo Pack</v>
      </c>
      <c r="G513" t="e">
        <f>MID(Tablo6[[#This Row],[Plans wto abbr]], FIND(, Tablo6[[#This Row],[Plans wto abbr]]) + 1, FIND(")", Tablo6[[#This Row],[Plans wto abbr]]) - FIND(, Tablo6[[#This Row],[Plans wto abbr]]) - 1)</f>
        <v>#VALUE!</v>
      </c>
      <c r="H513" s="3">
        <v>3.25</v>
      </c>
      <c r="I51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3" t="s">
        <v>121</v>
      </c>
      <c r="K513"/>
    </row>
    <row r="514" spans="1:11" x14ac:dyDescent="0.3">
      <c r="A514" s="1">
        <v>44621</v>
      </c>
      <c r="B514" s="1" t="str">
        <f>_xlfn.XLOOKUP($A:$A,Dim_Date!$A:$A,Dim_Date!C:C,,0,1)</f>
        <v>Before 5G</v>
      </c>
      <c r="C514" s="4">
        <v>700001</v>
      </c>
      <c r="D514" s="4" t="str">
        <f>_xlfn.XLOOKUP(Tablo6[[#This Row],[city_code]],Tablo1[city_code],Tablo1[city_name])</f>
        <v>Kolkata</v>
      </c>
      <c r="E514" t="s">
        <v>41</v>
      </c>
      <c r="F514" t="str">
        <f>_xlfn.XLOOKUP(Tablo6[[#This Row],[plans]],dim_plan!$A$3:$A$15,dim_plan!$B$3:$B$15,,0,1)</f>
        <v>Rs. 99 Full Talktime Combo Pack</v>
      </c>
      <c r="G514" t="e">
        <f>MID(Tablo6[[#This Row],[Plans wto abbr]], FIND(, Tablo6[[#This Row],[Plans wto abbr]]) + 1, FIND(")", Tablo6[[#This Row],[Plans wto abbr]]) - FIND(, Tablo6[[#This Row],[Plans wto abbr]]) - 1)</f>
        <v>#VALUE!</v>
      </c>
      <c r="H514" s="3">
        <v>4.21</v>
      </c>
      <c r="I51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4" t="s">
        <v>121</v>
      </c>
      <c r="K514"/>
    </row>
    <row r="515" spans="1:11" x14ac:dyDescent="0.3">
      <c r="A515" s="1">
        <v>44621</v>
      </c>
      <c r="B515" s="1" t="str">
        <f>_xlfn.XLOOKUP($A:$A,Dim_Date!$A:$A,Dim_Date!C:C,,0,1)</f>
        <v>Before 5G</v>
      </c>
      <c r="C515" s="4">
        <v>560001</v>
      </c>
      <c r="D515" s="4" t="str">
        <f>_xlfn.XLOOKUP(Tablo6[[#This Row],[city_code]],Tablo1[city_code],Tablo1[city_name])</f>
        <v>Bangalore</v>
      </c>
      <c r="E515" t="s">
        <v>41</v>
      </c>
      <c r="F515" t="str">
        <f>_xlfn.XLOOKUP(Tablo6[[#This Row],[plans]],dim_plan!$A$3:$A$15,dim_plan!$B$3:$B$15,,0,1)</f>
        <v>Rs. 99 Full Talktime Combo Pack</v>
      </c>
      <c r="G515" t="e">
        <f>MID(Tablo6[[#This Row],[Plans wto abbr]], FIND(, Tablo6[[#This Row],[Plans wto abbr]]) + 1, FIND(")", Tablo6[[#This Row],[Plans wto abbr]]) - FIND(, Tablo6[[#This Row],[Plans wto abbr]]) - 1)</f>
        <v>#VALUE!</v>
      </c>
      <c r="H515" s="3">
        <v>2.8</v>
      </c>
      <c r="I51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5" t="s">
        <v>121</v>
      </c>
      <c r="K515"/>
    </row>
    <row r="516" spans="1:11" x14ac:dyDescent="0.3">
      <c r="A516" s="1">
        <v>44621</v>
      </c>
      <c r="B516" s="1" t="str">
        <f>_xlfn.XLOOKUP($A:$A,Dim_Date!$A:$A,Dim_Date!C:C,,0,1)</f>
        <v>Before 5G</v>
      </c>
      <c r="C516" s="4">
        <v>600001</v>
      </c>
      <c r="D516" s="4" t="str">
        <f>_xlfn.XLOOKUP(Tablo6[[#This Row],[city_code]],Tablo1[city_code],Tablo1[city_name])</f>
        <v>Chennai</v>
      </c>
      <c r="E516" t="s">
        <v>41</v>
      </c>
      <c r="F516" t="str">
        <f>_xlfn.XLOOKUP(Tablo6[[#This Row],[plans]],dim_plan!$A$3:$A$15,dim_plan!$B$3:$B$15,,0,1)</f>
        <v>Rs. 99 Full Talktime Combo Pack</v>
      </c>
      <c r="G516" t="e">
        <f>MID(Tablo6[[#This Row],[Plans wto abbr]], FIND(, Tablo6[[#This Row],[Plans wto abbr]]) + 1, FIND(")", Tablo6[[#This Row],[Plans wto abbr]]) - FIND(, Tablo6[[#This Row],[Plans wto abbr]]) - 1)</f>
        <v>#VALUE!</v>
      </c>
      <c r="H516" s="3">
        <v>1.67</v>
      </c>
      <c r="I51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6" t="s">
        <v>121</v>
      </c>
      <c r="K516"/>
    </row>
    <row r="517" spans="1:11" x14ac:dyDescent="0.3">
      <c r="A517" s="1">
        <v>44621</v>
      </c>
      <c r="B517" s="1" t="str">
        <f>_xlfn.XLOOKUP($A:$A,Dim_Date!$A:$A,Dim_Date!C:C,,0,1)</f>
        <v>Before 5G</v>
      </c>
      <c r="C517" s="4">
        <v>500001</v>
      </c>
      <c r="D517" s="4" t="str">
        <f>_xlfn.XLOOKUP(Tablo6[[#This Row],[city_code]],Tablo1[city_code],Tablo1[city_name])</f>
        <v>Hyderabad</v>
      </c>
      <c r="E517" t="s">
        <v>41</v>
      </c>
      <c r="F517" t="str">
        <f>_xlfn.XLOOKUP(Tablo6[[#This Row],[plans]],dim_plan!$A$3:$A$15,dim_plan!$B$3:$B$15,,0,1)</f>
        <v>Rs. 99 Full Talktime Combo Pack</v>
      </c>
      <c r="G517" t="e">
        <f>MID(Tablo6[[#This Row],[Plans wto abbr]], FIND(, Tablo6[[#This Row],[Plans wto abbr]]) + 1, FIND(")", Tablo6[[#This Row],[Plans wto abbr]]) - FIND(, Tablo6[[#This Row],[Plans wto abbr]]) - 1)</f>
        <v>#VALUE!</v>
      </c>
      <c r="H517" s="3">
        <v>1.83</v>
      </c>
      <c r="I51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7" t="s">
        <v>121</v>
      </c>
      <c r="K517"/>
    </row>
    <row r="518" spans="1:11" x14ac:dyDescent="0.3">
      <c r="A518" s="1">
        <v>44621</v>
      </c>
      <c r="B518" s="1" t="str">
        <f>_xlfn.XLOOKUP($A:$A,Dim_Date!$A:$A,Dim_Date!C:C,,0,1)</f>
        <v>Before 5G</v>
      </c>
      <c r="C518" s="4">
        <v>411001</v>
      </c>
      <c r="D518" s="4" t="str">
        <f>_xlfn.XLOOKUP(Tablo6[[#This Row],[city_code]],Tablo1[city_code],Tablo1[city_name])</f>
        <v>Pune</v>
      </c>
      <c r="E518" t="s">
        <v>41</v>
      </c>
      <c r="F518" t="str">
        <f>_xlfn.XLOOKUP(Tablo6[[#This Row],[plans]],dim_plan!$A$3:$A$15,dim_plan!$B$3:$B$15,,0,1)</f>
        <v>Rs. 99 Full Talktime Combo Pack</v>
      </c>
      <c r="G518" t="e">
        <f>MID(Tablo6[[#This Row],[Plans wto abbr]], FIND(, Tablo6[[#This Row],[Plans wto abbr]]) + 1, FIND(")", Tablo6[[#This Row],[Plans wto abbr]]) - FIND(, Tablo6[[#This Row],[Plans wto abbr]]) - 1)</f>
        <v>#VALUE!</v>
      </c>
      <c r="H518" s="3">
        <v>2.2000000000000002</v>
      </c>
      <c r="I51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8" t="s">
        <v>121</v>
      </c>
      <c r="K518"/>
    </row>
    <row r="519" spans="1:11" x14ac:dyDescent="0.3">
      <c r="A519" s="1">
        <v>44621</v>
      </c>
      <c r="B519" s="1" t="str">
        <f>_xlfn.XLOOKUP($A:$A,Dim_Date!$A:$A,Dim_Date!C:C,,0,1)</f>
        <v>Before 5G</v>
      </c>
      <c r="C519" s="4">
        <v>380001</v>
      </c>
      <c r="D519" s="4" t="str">
        <f>_xlfn.XLOOKUP(Tablo6[[#This Row],[city_code]],Tablo1[city_code],Tablo1[city_name])</f>
        <v>Ahmedabad</v>
      </c>
      <c r="E519" t="s">
        <v>41</v>
      </c>
      <c r="F519" t="str">
        <f>_xlfn.XLOOKUP(Tablo6[[#This Row],[plans]],dim_plan!$A$3:$A$15,dim_plan!$B$3:$B$15,,0,1)</f>
        <v>Rs. 99 Full Talktime Combo Pack</v>
      </c>
      <c r="G519" t="e">
        <f>MID(Tablo6[[#This Row],[Plans wto abbr]], FIND(, Tablo6[[#This Row],[Plans wto abbr]]) + 1, FIND(")", Tablo6[[#This Row],[Plans wto abbr]]) - FIND(, Tablo6[[#This Row],[Plans wto abbr]]) - 1)</f>
        <v>#VALUE!</v>
      </c>
      <c r="H519" s="3">
        <v>1.64</v>
      </c>
      <c r="I51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19" t="s">
        <v>121</v>
      </c>
      <c r="K519"/>
    </row>
    <row r="520" spans="1:11" x14ac:dyDescent="0.3">
      <c r="A520" s="1">
        <v>44621</v>
      </c>
      <c r="B520" s="1" t="str">
        <f>_xlfn.XLOOKUP($A:$A,Dim_Date!$A:$A,Dim_Date!C:C,,0,1)</f>
        <v>Before 5G</v>
      </c>
      <c r="C520" s="4">
        <v>302001</v>
      </c>
      <c r="D520" s="4" t="str">
        <f>_xlfn.XLOOKUP(Tablo6[[#This Row],[city_code]],Tablo1[city_code],Tablo1[city_name])</f>
        <v>Jaipur</v>
      </c>
      <c r="E520" t="s">
        <v>41</v>
      </c>
      <c r="F520" t="str">
        <f>_xlfn.XLOOKUP(Tablo6[[#This Row],[plans]],dim_plan!$A$3:$A$15,dim_plan!$B$3:$B$15,,0,1)</f>
        <v>Rs. 99 Full Talktime Combo Pack</v>
      </c>
      <c r="G520" t="e">
        <f>MID(Tablo6[[#This Row],[Plans wto abbr]], FIND(, Tablo6[[#This Row],[Plans wto abbr]]) + 1, FIND(")", Tablo6[[#This Row],[Plans wto abbr]]) - FIND(, Tablo6[[#This Row],[Plans wto abbr]]) - 1)</f>
        <v>#VALUE!</v>
      </c>
      <c r="H520" s="3">
        <v>1.05</v>
      </c>
      <c r="I52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0" t="s">
        <v>121</v>
      </c>
      <c r="K520"/>
    </row>
    <row r="521" spans="1:11" x14ac:dyDescent="0.3">
      <c r="A521" s="1">
        <v>44621</v>
      </c>
      <c r="B521" s="1" t="str">
        <f>_xlfn.XLOOKUP($A:$A,Dim_Date!$A:$A,Dim_Date!C:C,,0,1)</f>
        <v>Before 5G</v>
      </c>
      <c r="C521" s="4">
        <v>226001</v>
      </c>
      <c r="D521" s="4" t="str">
        <f>_xlfn.XLOOKUP(Tablo6[[#This Row],[city_code]],Tablo1[city_code],Tablo1[city_name])</f>
        <v>Lucknow</v>
      </c>
      <c r="E521" t="s">
        <v>41</v>
      </c>
      <c r="F521" t="str">
        <f>_xlfn.XLOOKUP(Tablo6[[#This Row],[plans]],dim_plan!$A$3:$A$15,dim_plan!$B$3:$B$15,,0,1)</f>
        <v>Rs. 99 Full Talktime Combo Pack</v>
      </c>
      <c r="G521" t="e">
        <f>MID(Tablo6[[#This Row],[Plans wto abbr]], FIND(, Tablo6[[#This Row],[Plans wto abbr]]) + 1, FIND(")", Tablo6[[#This Row],[Plans wto abbr]]) - FIND(, Tablo6[[#This Row],[Plans wto abbr]]) - 1)</f>
        <v>#VALUE!</v>
      </c>
      <c r="H521" s="3">
        <v>0.85</v>
      </c>
      <c r="I52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1" t="s">
        <v>121</v>
      </c>
      <c r="K521"/>
    </row>
    <row r="522" spans="1:11" x14ac:dyDescent="0.3">
      <c r="A522" s="1">
        <v>44621</v>
      </c>
      <c r="B522" s="1" t="str">
        <f>_xlfn.XLOOKUP($A:$A,Dim_Date!$A:$A,Dim_Date!C:C,,0,1)</f>
        <v>Before 5G</v>
      </c>
      <c r="C522" s="4">
        <v>800008</v>
      </c>
      <c r="D522" s="4" t="str">
        <f>_xlfn.XLOOKUP(Tablo6[[#This Row],[city_code]],Tablo1[city_code],Tablo1[city_name])</f>
        <v>Patna</v>
      </c>
      <c r="E522" t="s">
        <v>41</v>
      </c>
      <c r="F522" t="str">
        <f>_xlfn.XLOOKUP(Tablo6[[#This Row],[plans]],dim_plan!$A$3:$A$15,dim_plan!$B$3:$B$15,,0,1)</f>
        <v>Rs. 99 Full Talktime Combo Pack</v>
      </c>
      <c r="G522" t="e">
        <f>MID(Tablo6[[#This Row],[Plans wto abbr]], FIND(, Tablo6[[#This Row],[Plans wto abbr]]) + 1, FIND(")", Tablo6[[#This Row],[Plans wto abbr]]) - FIND(, Tablo6[[#This Row],[Plans wto abbr]]) - 1)</f>
        <v>#VALUE!</v>
      </c>
      <c r="H522" s="3">
        <v>0.62</v>
      </c>
      <c r="I52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2" t="s">
        <v>121</v>
      </c>
      <c r="K522"/>
    </row>
    <row r="523" spans="1:11" x14ac:dyDescent="0.3">
      <c r="A523" s="1">
        <v>44621</v>
      </c>
      <c r="B523" s="1" t="str">
        <f>_xlfn.XLOOKUP($A:$A,Dim_Date!$A:$A,Dim_Date!C:C,,0,1)</f>
        <v>Before 5G</v>
      </c>
      <c r="C523" s="4">
        <v>641001</v>
      </c>
      <c r="D523" s="4" t="str">
        <f>_xlfn.XLOOKUP(Tablo6[[#This Row],[city_code]],Tablo1[city_code],Tablo1[city_name])</f>
        <v>Coimbatore</v>
      </c>
      <c r="E523" t="s">
        <v>41</v>
      </c>
      <c r="F523" t="str">
        <f>_xlfn.XLOOKUP(Tablo6[[#This Row],[plans]],dim_plan!$A$3:$A$15,dim_plan!$B$3:$B$15,,0,1)</f>
        <v>Rs. 99 Full Talktime Combo Pack</v>
      </c>
      <c r="G523" t="e">
        <f>MID(Tablo6[[#This Row],[Plans wto abbr]], FIND(, Tablo6[[#This Row],[Plans wto abbr]]) + 1, FIND(")", Tablo6[[#This Row],[Plans wto abbr]]) - FIND(, Tablo6[[#This Row],[Plans wto abbr]]) - 1)</f>
        <v>#VALUE!</v>
      </c>
      <c r="H523" s="3">
        <v>1.25</v>
      </c>
      <c r="I52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3" t="s">
        <v>121</v>
      </c>
      <c r="K523"/>
    </row>
    <row r="524" spans="1:11" x14ac:dyDescent="0.3">
      <c r="A524" s="1">
        <v>44621</v>
      </c>
      <c r="B524" s="1" t="str">
        <f>_xlfn.XLOOKUP($A:$A,Dim_Date!$A:$A,Dim_Date!C:C,,0,1)</f>
        <v>Before 5G</v>
      </c>
      <c r="C524" s="4">
        <v>160017</v>
      </c>
      <c r="D524" s="4" t="str">
        <f>_xlfn.XLOOKUP(Tablo6[[#This Row],[city_code]],Tablo1[city_code],Tablo1[city_name])</f>
        <v>Chandigarh</v>
      </c>
      <c r="E524" t="s">
        <v>41</v>
      </c>
      <c r="F524" t="str">
        <f>_xlfn.XLOOKUP(Tablo6[[#This Row],[plans]],dim_plan!$A$3:$A$15,dim_plan!$B$3:$B$15,,0,1)</f>
        <v>Rs. 99 Full Talktime Combo Pack</v>
      </c>
      <c r="G524" t="e">
        <f>MID(Tablo6[[#This Row],[Plans wto abbr]], FIND(, Tablo6[[#This Row],[Plans wto abbr]]) + 1, FIND(")", Tablo6[[#This Row],[Plans wto abbr]]) - FIND(, Tablo6[[#This Row],[Plans wto abbr]]) - 1)</f>
        <v>#VALUE!</v>
      </c>
      <c r="H524" s="3">
        <v>0.56999999999999995</v>
      </c>
      <c r="I52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4" t="s">
        <v>121</v>
      </c>
      <c r="K524"/>
    </row>
    <row r="525" spans="1:11" x14ac:dyDescent="0.3">
      <c r="A525" s="1">
        <v>44621</v>
      </c>
      <c r="B525" s="1" t="str">
        <f>_xlfn.XLOOKUP($A:$A,Dim_Date!$A:$A,Dim_Date!C:C,,0,1)</f>
        <v>Before 5G</v>
      </c>
      <c r="C525" s="4">
        <v>122001</v>
      </c>
      <c r="D525" s="4" t="str">
        <f>_xlfn.XLOOKUP(Tablo6[[#This Row],[city_code]],Tablo1[city_code],Tablo1[city_name])</f>
        <v>Gurgaon</v>
      </c>
      <c r="E525" t="s">
        <v>41</v>
      </c>
      <c r="F525" t="str">
        <f>_xlfn.XLOOKUP(Tablo6[[#This Row],[plans]],dim_plan!$A$3:$A$15,dim_plan!$B$3:$B$15,,0,1)</f>
        <v>Rs. 99 Full Talktime Combo Pack</v>
      </c>
      <c r="G525" t="e">
        <f>MID(Tablo6[[#This Row],[Plans wto abbr]], FIND(, Tablo6[[#This Row],[Plans wto abbr]]) + 1, FIND(")", Tablo6[[#This Row],[Plans wto abbr]]) - FIND(, Tablo6[[#This Row],[Plans wto abbr]]) - 1)</f>
        <v>#VALUE!</v>
      </c>
      <c r="H525" s="3">
        <v>0.36</v>
      </c>
      <c r="I52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5" t="s">
        <v>121</v>
      </c>
      <c r="K525"/>
    </row>
    <row r="526" spans="1:11" x14ac:dyDescent="0.3">
      <c r="A526" s="1">
        <v>44621</v>
      </c>
      <c r="B526" s="1" t="str">
        <f>_xlfn.XLOOKUP($A:$A,Dim_Date!$A:$A,Dim_Date!C:C,,0,1)</f>
        <v>Before 5G</v>
      </c>
      <c r="C526" s="4">
        <v>492001</v>
      </c>
      <c r="D526" s="4" t="str">
        <f>_xlfn.XLOOKUP(Tablo6[[#This Row],[city_code]],Tablo1[city_code],Tablo1[city_name])</f>
        <v>Raipur</v>
      </c>
      <c r="E526" t="s">
        <v>41</v>
      </c>
      <c r="F526" t="str">
        <f>_xlfn.XLOOKUP(Tablo6[[#This Row],[plans]],dim_plan!$A$3:$A$15,dim_plan!$B$3:$B$15,,0,1)</f>
        <v>Rs. 99 Full Talktime Combo Pack</v>
      </c>
      <c r="G526" t="e">
        <f>MID(Tablo6[[#This Row],[Plans wto abbr]], FIND(, Tablo6[[#This Row],[Plans wto abbr]]) + 1, FIND(")", Tablo6[[#This Row],[Plans wto abbr]]) - FIND(, Tablo6[[#This Row],[Plans wto abbr]]) - 1)</f>
        <v>#VALUE!</v>
      </c>
      <c r="H526" s="3">
        <v>0.24</v>
      </c>
      <c r="I52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6" t="s">
        <v>121</v>
      </c>
      <c r="K526"/>
    </row>
    <row r="527" spans="1:11" x14ac:dyDescent="0.3">
      <c r="A527" s="6">
        <v>44652</v>
      </c>
      <c r="B527" s="6" t="str">
        <f>_xlfn.XLOOKUP($A:$A,Dim_Date!$A:$A,Dim_Date!C:C,,0,1)</f>
        <v>Before 5G</v>
      </c>
      <c r="C527" s="4">
        <v>400001</v>
      </c>
      <c r="D527" s="4" t="str">
        <f>_xlfn.XLOOKUP(Tablo6[[#This Row],[city_code]],Tablo1[city_code],Tablo1[city_name])</f>
        <v>Mumbai</v>
      </c>
      <c r="E527" t="s">
        <v>41</v>
      </c>
      <c r="F527" t="str">
        <f>_xlfn.XLOOKUP(Tablo6[[#This Row],[plans]],dim_plan!$A$3:$A$15,dim_plan!$B$3:$B$15,,0,1)</f>
        <v>Rs. 99 Full Talktime Combo Pack</v>
      </c>
      <c r="G527" t="e">
        <f>MID(Tablo6[[#This Row],[Plans wto abbr]], FIND(, Tablo6[[#This Row],[Plans wto abbr]]) + 1, FIND(")", Tablo6[[#This Row],[Plans wto abbr]]) - FIND(, Tablo6[[#This Row],[Plans wto abbr]]) - 1)</f>
        <v>#VALUE!</v>
      </c>
      <c r="H527" s="3">
        <v>3.22</v>
      </c>
      <c r="I52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7" t="s">
        <v>121</v>
      </c>
      <c r="K527"/>
    </row>
    <row r="528" spans="1:11" x14ac:dyDescent="0.3">
      <c r="A528" s="6">
        <v>44652</v>
      </c>
      <c r="B528" s="6" t="str">
        <f>_xlfn.XLOOKUP($A:$A,Dim_Date!$A:$A,Dim_Date!C:C,,0,1)</f>
        <v>Before 5G</v>
      </c>
      <c r="C528" s="4">
        <v>110001</v>
      </c>
      <c r="D528" s="4" t="str">
        <f>_xlfn.XLOOKUP(Tablo6[[#This Row],[city_code]],Tablo1[city_code],Tablo1[city_name])</f>
        <v>Delhi</v>
      </c>
      <c r="E528" t="s">
        <v>41</v>
      </c>
      <c r="F528" t="str">
        <f>_xlfn.XLOOKUP(Tablo6[[#This Row],[plans]],dim_plan!$A$3:$A$15,dim_plan!$B$3:$B$15,,0,1)</f>
        <v>Rs. 99 Full Talktime Combo Pack</v>
      </c>
      <c r="G528" t="e">
        <f>MID(Tablo6[[#This Row],[Plans wto abbr]], FIND(, Tablo6[[#This Row],[Plans wto abbr]]) + 1, FIND(")", Tablo6[[#This Row],[Plans wto abbr]]) - FIND(, Tablo6[[#This Row],[Plans wto abbr]]) - 1)</f>
        <v>#VALUE!</v>
      </c>
      <c r="H528" s="3">
        <v>2.6</v>
      </c>
      <c r="I52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8" t="s">
        <v>121</v>
      </c>
      <c r="K528"/>
    </row>
    <row r="529" spans="1:11" x14ac:dyDescent="0.3">
      <c r="A529" s="6">
        <v>44652</v>
      </c>
      <c r="B529" s="6" t="str">
        <f>_xlfn.XLOOKUP($A:$A,Dim_Date!$A:$A,Dim_Date!C:C,,0,1)</f>
        <v>Before 5G</v>
      </c>
      <c r="C529" s="4">
        <v>700001</v>
      </c>
      <c r="D529" s="4" t="str">
        <f>_xlfn.XLOOKUP(Tablo6[[#This Row],[city_code]],Tablo1[city_code],Tablo1[city_name])</f>
        <v>Kolkata</v>
      </c>
      <c r="E529" t="s">
        <v>41</v>
      </c>
      <c r="F529" t="str">
        <f>_xlfn.XLOOKUP(Tablo6[[#This Row],[plans]],dim_plan!$A$3:$A$15,dim_plan!$B$3:$B$15,,0,1)</f>
        <v>Rs. 99 Full Talktime Combo Pack</v>
      </c>
      <c r="G529" t="e">
        <f>MID(Tablo6[[#This Row],[Plans wto abbr]], FIND(, Tablo6[[#This Row],[Plans wto abbr]]) + 1, FIND(")", Tablo6[[#This Row],[Plans wto abbr]]) - FIND(, Tablo6[[#This Row],[Plans wto abbr]]) - 1)</f>
        <v>#VALUE!</v>
      </c>
      <c r="H529" s="3">
        <v>2.76</v>
      </c>
      <c r="I52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29" t="s">
        <v>121</v>
      </c>
      <c r="K529"/>
    </row>
    <row r="530" spans="1:11" x14ac:dyDescent="0.3">
      <c r="A530" s="6">
        <v>44652</v>
      </c>
      <c r="B530" s="6" t="str">
        <f>_xlfn.XLOOKUP($A:$A,Dim_Date!$A:$A,Dim_Date!C:C,,0,1)</f>
        <v>Before 5G</v>
      </c>
      <c r="C530" s="4">
        <v>560001</v>
      </c>
      <c r="D530" s="4" t="str">
        <f>_xlfn.XLOOKUP(Tablo6[[#This Row],[city_code]],Tablo1[city_code],Tablo1[city_name])</f>
        <v>Bangalore</v>
      </c>
      <c r="E530" t="s">
        <v>41</v>
      </c>
      <c r="F530" t="str">
        <f>_xlfn.XLOOKUP(Tablo6[[#This Row],[plans]],dim_plan!$A$3:$A$15,dim_plan!$B$3:$B$15,,0,1)</f>
        <v>Rs. 99 Full Talktime Combo Pack</v>
      </c>
      <c r="G530" t="e">
        <f>MID(Tablo6[[#This Row],[Plans wto abbr]], FIND(, Tablo6[[#This Row],[Plans wto abbr]]) + 1, FIND(")", Tablo6[[#This Row],[Plans wto abbr]]) - FIND(, Tablo6[[#This Row],[Plans wto abbr]]) - 1)</f>
        <v>#VALUE!</v>
      </c>
      <c r="H530" s="3">
        <v>3.02</v>
      </c>
      <c r="I53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0" t="s">
        <v>121</v>
      </c>
      <c r="K530"/>
    </row>
    <row r="531" spans="1:11" x14ac:dyDescent="0.3">
      <c r="A531" s="6">
        <v>44652</v>
      </c>
      <c r="B531" s="6" t="str">
        <f>_xlfn.XLOOKUP($A:$A,Dim_Date!$A:$A,Dim_Date!C:C,,0,1)</f>
        <v>Before 5G</v>
      </c>
      <c r="C531" s="4">
        <v>600001</v>
      </c>
      <c r="D531" s="4" t="str">
        <f>_xlfn.XLOOKUP(Tablo6[[#This Row],[city_code]],Tablo1[city_code],Tablo1[city_name])</f>
        <v>Chennai</v>
      </c>
      <c r="E531" t="s">
        <v>41</v>
      </c>
      <c r="F531" t="str">
        <f>_xlfn.XLOOKUP(Tablo6[[#This Row],[plans]],dim_plan!$A$3:$A$15,dim_plan!$B$3:$B$15,,0,1)</f>
        <v>Rs. 99 Full Talktime Combo Pack</v>
      </c>
      <c r="G531" t="e">
        <f>MID(Tablo6[[#This Row],[Plans wto abbr]], FIND(, Tablo6[[#This Row],[Plans wto abbr]]) + 1, FIND(")", Tablo6[[#This Row],[Plans wto abbr]]) - FIND(, Tablo6[[#This Row],[Plans wto abbr]]) - 1)</f>
        <v>#VALUE!</v>
      </c>
      <c r="H531" s="3">
        <v>2.33</v>
      </c>
      <c r="I53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1" t="s">
        <v>121</v>
      </c>
      <c r="K531"/>
    </row>
    <row r="532" spans="1:11" x14ac:dyDescent="0.3">
      <c r="A532" s="6">
        <v>44652</v>
      </c>
      <c r="B532" s="6" t="str">
        <f>_xlfn.XLOOKUP($A:$A,Dim_Date!$A:$A,Dim_Date!C:C,,0,1)</f>
        <v>Before 5G</v>
      </c>
      <c r="C532" s="4">
        <v>500001</v>
      </c>
      <c r="D532" s="4" t="str">
        <f>_xlfn.XLOOKUP(Tablo6[[#This Row],[city_code]],Tablo1[city_code],Tablo1[city_name])</f>
        <v>Hyderabad</v>
      </c>
      <c r="E532" t="s">
        <v>41</v>
      </c>
      <c r="F532" t="str">
        <f>_xlfn.XLOOKUP(Tablo6[[#This Row],[plans]],dim_plan!$A$3:$A$15,dim_plan!$B$3:$B$15,,0,1)</f>
        <v>Rs. 99 Full Talktime Combo Pack</v>
      </c>
      <c r="G532" t="e">
        <f>MID(Tablo6[[#This Row],[Plans wto abbr]], FIND(, Tablo6[[#This Row],[Plans wto abbr]]) + 1, FIND(")", Tablo6[[#This Row],[Plans wto abbr]]) - FIND(, Tablo6[[#This Row],[Plans wto abbr]]) - 1)</f>
        <v>#VALUE!</v>
      </c>
      <c r="H532" s="3">
        <v>1.35</v>
      </c>
      <c r="I53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2" t="s">
        <v>121</v>
      </c>
      <c r="K532"/>
    </row>
    <row r="533" spans="1:11" x14ac:dyDescent="0.3">
      <c r="A533" s="6">
        <v>44652</v>
      </c>
      <c r="B533" s="6" t="str">
        <f>_xlfn.XLOOKUP($A:$A,Dim_Date!$A:$A,Dim_Date!C:C,,0,1)</f>
        <v>Before 5G</v>
      </c>
      <c r="C533" s="4">
        <v>411001</v>
      </c>
      <c r="D533" s="4" t="str">
        <f>_xlfn.XLOOKUP(Tablo6[[#This Row],[city_code]],Tablo1[city_code],Tablo1[city_name])</f>
        <v>Pune</v>
      </c>
      <c r="E533" t="s">
        <v>41</v>
      </c>
      <c r="F533" t="str">
        <f>_xlfn.XLOOKUP(Tablo6[[#This Row],[plans]],dim_plan!$A$3:$A$15,dim_plan!$B$3:$B$15,,0,1)</f>
        <v>Rs. 99 Full Talktime Combo Pack</v>
      </c>
      <c r="G533" t="e">
        <f>MID(Tablo6[[#This Row],[Plans wto abbr]], FIND(, Tablo6[[#This Row],[Plans wto abbr]]) + 1, FIND(")", Tablo6[[#This Row],[Plans wto abbr]]) - FIND(, Tablo6[[#This Row],[Plans wto abbr]]) - 1)</f>
        <v>#VALUE!</v>
      </c>
      <c r="H533" s="3">
        <v>3.41</v>
      </c>
      <c r="I53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3" t="s">
        <v>121</v>
      </c>
      <c r="K533"/>
    </row>
    <row r="534" spans="1:11" x14ac:dyDescent="0.3">
      <c r="A534" s="6">
        <v>44652</v>
      </c>
      <c r="B534" s="6" t="str">
        <f>_xlfn.XLOOKUP($A:$A,Dim_Date!$A:$A,Dim_Date!C:C,,0,1)</f>
        <v>Before 5G</v>
      </c>
      <c r="C534" s="4">
        <v>380001</v>
      </c>
      <c r="D534" s="4" t="str">
        <f>_xlfn.XLOOKUP(Tablo6[[#This Row],[city_code]],Tablo1[city_code],Tablo1[city_name])</f>
        <v>Ahmedabad</v>
      </c>
      <c r="E534" t="s">
        <v>41</v>
      </c>
      <c r="F534" t="str">
        <f>_xlfn.XLOOKUP(Tablo6[[#This Row],[plans]],dim_plan!$A$3:$A$15,dim_plan!$B$3:$B$15,,0,1)</f>
        <v>Rs. 99 Full Talktime Combo Pack</v>
      </c>
      <c r="G534" t="e">
        <f>MID(Tablo6[[#This Row],[Plans wto abbr]], FIND(, Tablo6[[#This Row],[Plans wto abbr]]) + 1, FIND(")", Tablo6[[#This Row],[Plans wto abbr]]) - FIND(, Tablo6[[#This Row],[Plans wto abbr]]) - 1)</f>
        <v>#VALUE!</v>
      </c>
      <c r="H534" s="3">
        <v>1.59</v>
      </c>
      <c r="I53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4" t="s">
        <v>121</v>
      </c>
      <c r="K534"/>
    </row>
    <row r="535" spans="1:11" x14ac:dyDescent="0.3">
      <c r="A535" s="6">
        <v>44652</v>
      </c>
      <c r="B535" s="6" t="str">
        <f>_xlfn.XLOOKUP($A:$A,Dim_Date!$A:$A,Dim_Date!C:C,,0,1)</f>
        <v>Before 5G</v>
      </c>
      <c r="C535" s="4">
        <v>302001</v>
      </c>
      <c r="D535" s="4" t="str">
        <f>_xlfn.XLOOKUP(Tablo6[[#This Row],[city_code]],Tablo1[city_code],Tablo1[city_name])</f>
        <v>Jaipur</v>
      </c>
      <c r="E535" t="s">
        <v>41</v>
      </c>
      <c r="F535" t="str">
        <f>_xlfn.XLOOKUP(Tablo6[[#This Row],[plans]],dim_plan!$A$3:$A$15,dim_plan!$B$3:$B$15,,0,1)</f>
        <v>Rs. 99 Full Talktime Combo Pack</v>
      </c>
      <c r="G535" t="e">
        <f>MID(Tablo6[[#This Row],[Plans wto abbr]], FIND(, Tablo6[[#This Row],[Plans wto abbr]]) + 1, FIND(")", Tablo6[[#This Row],[Plans wto abbr]]) - FIND(, Tablo6[[#This Row],[Plans wto abbr]]) - 1)</f>
        <v>#VALUE!</v>
      </c>
      <c r="H535" s="3">
        <v>0.84</v>
      </c>
      <c r="I53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5" t="s">
        <v>121</v>
      </c>
      <c r="K535"/>
    </row>
    <row r="536" spans="1:11" x14ac:dyDescent="0.3">
      <c r="A536" s="6">
        <v>44652</v>
      </c>
      <c r="B536" s="6" t="str">
        <f>_xlfn.XLOOKUP($A:$A,Dim_Date!$A:$A,Dim_Date!C:C,,0,1)</f>
        <v>Before 5G</v>
      </c>
      <c r="C536" s="4">
        <v>226001</v>
      </c>
      <c r="D536" s="4" t="str">
        <f>_xlfn.XLOOKUP(Tablo6[[#This Row],[city_code]],Tablo1[city_code],Tablo1[city_name])</f>
        <v>Lucknow</v>
      </c>
      <c r="E536" t="s">
        <v>41</v>
      </c>
      <c r="F536" t="str">
        <f>_xlfn.XLOOKUP(Tablo6[[#This Row],[plans]],dim_plan!$A$3:$A$15,dim_plan!$B$3:$B$15,,0,1)</f>
        <v>Rs. 99 Full Talktime Combo Pack</v>
      </c>
      <c r="G536" t="e">
        <f>MID(Tablo6[[#This Row],[Plans wto abbr]], FIND(, Tablo6[[#This Row],[Plans wto abbr]]) + 1, FIND(")", Tablo6[[#This Row],[Plans wto abbr]]) - FIND(, Tablo6[[#This Row],[Plans wto abbr]]) - 1)</f>
        <v>#VALUE!</v>
      </c>
      <c r="H536" s="3">
        <v>0.85</v>
      </c>
      <c r="I53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6" t="s">
        <v>121</v>
      </c>
      <c r="K536"/>
    </row>
    <row r="537" spans="1:11" x14ac:dyDescent="0.3">
      <c r="A537" s="6">
        <v>44652</v>
      </c>
      <c r="B537" s="6" t="str">
        <f>_xlfn.XLOOKUP($A:$A,Dim_Date!$A:$A,Dim_Date!C:C,,0,1)</f>
        <v>Before 5G</v>
      </c>
      <c r="C537" s="4">
        <v>800008</v>
      </c>
      <c r="D537" s="4" t="str">
        <f>_xlfn.XLOOKUP(Tablo6[[#This Row],[city_code]],Tablo1[city_code],Tablo1[city_name])</f>
        <v>Patna</v>
      </c>
      <c r="E537" t="s">
        <v>41</v>
      </c>
      <c r="F537" t="str">
        <f>_xlfn.XLOOKUP(Tablo6[[#This Row],[plans]],dim_plan!$A$3:$A$15,dim_plan!$B$3:$B$15,,0,1)</f>
        <v>Rs. 99 Full Talktime Combo Pack</v>
      </c>
      <c r="G537" t="e">
        <f>MID(Tablo6[[#This Row],[Plans wto abbr]], FIND(, Tablo6[[#This Row],[Plans wto abbr]]) + 1, FIND(")", Tablo6[[#This Row],[Plans wto abbr]]) - FIND(, Tablo6[[#This Row],[Plans wto abbr]]) - 1)</f>
        <v>#VALUE!</v>
      </c>
      <c r="H537" s="3">
        <v>0.78</v>
      </c>
      <c r="I53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7" t="s">
        <v>121</v>
      </c>
      <c r="K537"/>
    </row>
    <row r="538" spans="1:11" x14ac:dyDescent="0.3">
      <c r="A538" s="6">
        <v>44652</v>
      </c>
      <c r="B538" s="6" t="str">
        <f>_xlfn.XLOOKUP($A:$A,Dim_Date!$A:$A,Dim_Date!C:C,,0,1)</f>
        <v>Before 5G</v>
      </c>
      <c r="C538" s="4">
        <v>641001</v>
      </c>
      <c r="D538" s="4" t="str">
        <f>_xlfn.XLOOKUP(Tablo6[[#This Row],[city_code]],Tablo1[city_code],Tablo1[city_name])</f>
        <v>Coimbatore</v>
      </c>
      <c r="E538" t="s">
        <v>41</v>
      </c>
      <c r="F538" t="str">
        <f>_xlfn.XLOOKUP(Tablo6[[#This Row],[plans]],dim_plan!$A$3:$A$15,dim_plan!$B$3:$B$15,,0,1)</f>
        <v>Rs. 99 Full Talktime Combo Pack</v>
      </c>
      <c r="G538" t="e">
        <f>MID(Tablo6[[#This Row],[Plans wto abbr]], FIND(, Tablo6[[#This Row],[Plans wto abbr]]) + 1, FIND(")", Tablo6[[#This Row],[Plans wto abbr]]) - FIND(, Tablo6[[#This Row],[Plans wto abbr]]) - 1)</f>
        <v>#VALUE!</v>
      </c>
      <c r="H538" s="3">
        <v>0.56999999999999995</v>
      </c>
      <c r="I53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8" t="s">
        <v>121</v>
      </c>
      <c r="K538"/>
    </row>
    <row r="539" spans="1:11" x14ac:dyDescent="0.3">
      <c r="A539" s="6">
        <v>44652</v>
      </c>
      <c r="B539" s="6" t="str">
        <f>_xlfn.XLOOKUP($A:$A,Dim_Date!$A:$A,Dim_Date!C:C,,0,1)</f>
        <v>Before 5G</v>
      </c>
      <c r="C539" s="4">
        <v>160017</v>
      </c>
      <c r="D539" s="4" t="str">
        <f>_xlfn.XLOOKUP(Tablo6[[#This Row],[city_code]],Tablo1[city_code],Tablo1[city_name])</f>
        <v>Chandigarh</v>
      </c>
      <c r="E539" t="s">
        <v>41</v>
      </c>
      <c r="F539" t="str">
        <f>_xlfn.XLOOKUP(Tablo6[[#This Row],[plans]],dim_plan!$A$3:$A$15,dim_plan!$B$3:$B$15,,0,1)</f>
        <v>Rs. 99 Full Talktime Combo Pack</v>
      </c>
      <c r="G539" t="e">
        <f>MID(Tablo6[[#This Row],[Plans wto abbr]], FIND(, Tablo6[[#This Row],[Plans wto abbr]]) + 1, FIND(")", Tablo6[[#This Row],[Plans wto abbr]]) - FIND(, Tablo6[[#This Row],[Plans wto abbr]]) - 1)</f>
        <v>#VALUE!</v>
      </c>
      <c r="H539" s="3">
        <v>0.65</v>
      </c>
      <c r="I53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39" t="s">
        <v>121</v>
      </c>
      <c r="K539"/>
    </row>
    <row r="540" spans="1:11" x14ac:dyDescent="0.3">
      <c r="A540" s="6">
        <v>44652</v>
      </c>
      <c r="B540" s="6" t="str">
        <f>_xlfn.XLOOKUP($A:$A,Dim_Date!$A:$A,Dim_Date!C:C,,0,1)</f>
        <v>Before 5G</v>
      </c>
      <c r="C540" s="4">
        <v>122001</v>
      </c>
      <c r="D540" s="4" t="str">
        <f>_xlfn.XLOOKUP(Tablo6[[#This Row],[city_code]],Tablo1[city_code],Tablo1[city_name])</f>
        <v>Gurgaon</v>
      </c>
      <c r="E540" t="s">
        <v>41</v>
      </c>
      <c r="F540" t="str">
        <f>_xlfn.XLOOKUP(Tablo6[[#This Row],[plans]],dim_plan!$A$3:$A$15,dim_plan!$B$3:$B$15,,0,1)</f>
        <v>Rs. 99 Full Talktime Combo Pack</v>
      </c>
      <c r="G540" t="e">
        <f>MID(Tablo6[[#This Row],[Plans wto abbr]], FIND(, Tablo6[[#This Row],[Plans wto abbr]]) + 1, FIND(")", Tablo6[[#This Row],[Plans wto abbr]]) - FIND(, Tablo6[[#This Row],[Plans wto abbr]]) - 1)</f>
        <v>#VALUE!</v>
      </c>
      <c r="H540" s="3">
        <v>0.34</v>
      </c>
      <c r="I54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0" t="s">
        <v>121</v>
      </c>
      <c r="K540"/>
    </row>
    <row r="541" spans="1:11" x14ac:dyDescent="0.3">
      <c r="A541" s="6">
        <v>44652</v>
      </c>
      <c r="B541" s="6" t="str">
        <f>_xlfn.XLOOKUP($A:$A,Dim_Date!$A:$A,Dim_Date!C:C,,0,1)</f>
        <v>Before 5G</v>
      </c>
      <c r="C541" s="4">
        <v>492001</v>
      </c>
      <c r="D541" s="4" t="str">
        <f>_xlfn.XLOOKUP(Tablo6[[#This Row],[city_code]],Tablo1[city_code],Tablo1[city_name])</f>
        <v>Raipur</v>
      </c>
      <c r="E541" t="s">
        <v>41</v>
      </c>
      <c r="F541" t="str">
        <f>_xlfn.XLOOKUP(Tablo6[[#This Row],[plans]],dim_plan!$A$3:$A$15,dim_plan!$B$3:$B$15,,0,1)</f>
        <v>Rs. 99 Full Talktime Combo Pack</v>
      </c>
      <c r="G541" t="e">
        <f>MID(Tablo6[[#This Row],[Plans wto abbr]], FIND(, Tablo6[[#This Row],[Plans wto abbr]]) + 1, FIND(")", Tablo6[[#This Row],[Plans wto abbr]]) - FIND(, Tablo6[[#This Row],[Plans wto abbr]]) - 1)</f>
        <v>#VALUE!</v>
      </c>
      <c r="H541" s="3">
        <v>0.24</v>
      </c>
      <c r="I54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1" t="s">
        <v>121</v>
      </c>
      <c r="K541"/>
    </row>
    <row r="542" spans="1:11" x14ac:dyDescent="0.3">
      <c r="A542" s="6">
        <v>44713</v>
      </c>
      <c r="B542" s="6" t="str">
        <f>_xlfn.XLOOKUP($A:$A,Dim_Date!$A:$A,Dim_Date!C:C,,0,1)</f>
        <v>After 5G</v>
      </c>
      <c r="C542" s="4">
        <v>400001</v>
      </c>
      <c r="D542" s="4" t="str">
        <f>_xlfn.XLOOKUP(Tablo6[[#This Row],[city_code]],Tablo1[city_code],Tablo1[city_name])</f>
        <v>Mumbai</v>
      </c>
      <c r="E542" t="s">
        <v>41</v>
      </c>
      <c r="F542" t="str">
        <f>_xlfn.XLOOKUP(Tablo6[[#This Row],[plans]],dim_plan!$A$3:$A$15,dim_plan!$B$3:$B$15,,0,1)</f>
        <v>Rs. 99 Full Talktime Combo Pack</v>
      </c>
      <c r="G542" t="e">
        <f>MID(Tablo6[[#This Row],[Plans wto abbr]], FIND(, Tablo6[[#This Row],[Plans wto abbr]]) + 1, FIND(")", Tablo6[[#This Row],[Plans wto abbr]]) - FIND(, Tablo6[[#This Row],[Plans wto abbr]]) - 1)</f>
        <v>#VALUE!</v>
      </c>
      <c r="H542" s="3">
        <v>2.85</v>
      </c>
      <c r="I54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2" t="s">
        <v>121</v>
      </c>
      <c r="K542"/>
    </row>
    <row r="543" spans="1:11" x14ac:dyDescent="0.3">
      <c r="A543" s="6">
        <v>44713</v>
      </c>
      <c r="B543" s="6" t="str">
        <f>_xlfn.XLOOKUP($A:$A,Dim_Date!$A:$A,Dim_Date!C:C,,0,1)</f>
        <v>After 5G</v>
      </c>
      <c r="C543" s="4">
        <v>110001</v>
      </c>
      <c r="D543" s="4" t="str">
        <f>_xlfn.XLOOKUP(Tablo6[[#This Row],[city_code]],Tablo1[city_code],Tablo1[city_name])</f>
        <v>Delhi</v>
      </c>
      <c r="E543" t="s">
        <v>41</v>
      </c>
      <c r="F543" t="str">
        <f>_xlfn.XLOOKUP(Tablo6[[#This Row],[plans]],dim_plan!$A$3:$A$15,dim_plan!$B$3:$B$15,,0,1)</f>
        <v>Rs. 99 Full Talktime Combo Pack</v>
      </c>
      <c r="G543" t="e">
        <f>MID(Tablo6[[#This Row],[Plans wto abbr]], FIND(, Tablo6[[#This Row],[Plans wto abbr]]) + 1, FIND(")", Tablo6[[#This Row],[Plans wto abbr]]) - FIND(, Tablo6[[#This Row],[Plans wto abbr]]) - 1)</f>
        <v>#VALUE!</v>
      </c>
      <c r="H543" s="3">
        <v>1.62</v>
      </c>
      <c r="I54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3" t="s">
        <v>121</v>
      </c>
      <c r="K543"/>
    </row>
    <row r="544" spans="1:11" x14ac:dyDescent="0.3">
      <c r="A544" s="6">
        <v>44713</v>
      </c>
      <c r="B544" s="6" t="str">
        <f>_xlfn.XLOOKUP($A:$A,Dim_Date!$A:$A,Dim_Date!C:C,,0,1)</f>
        <v>After 5G</v>
      </c>
      <c r="C544" s="4">
        <v>700001</v>
      </c>
      <c r="D544" s="4" t="str">
        <f>_xlfn.XLOOKUP(Tablo6[[#This Row],[city_code]],Tablo1[city_code],Tablo1[city_name])</f>
        <v>Kolkata</v>
      </c>
      <c r="E544" t="s">
        <v>41</v>
      </c>
      <c r="F544" t="str">
        <f>_xlfn.XLOOKUP(Tablo6[[#This Row],[plans]],dim_plan!$A$3:$A$15,dim_plan!$B$3:$B$15,,0,1)</f>
        <v>Rs. 99 Full Talktime Combo Pack</v>
      </c>
      <c r="G544" t="e">
        <f>MID(Tablo6[[#This Row],[Plans wto abbr]], FIND(, Tablo6[[#This Row],[Plans wto abbr]]) + 1, FIND(")", Tablo6[[#This Row],[Plans wto abbr]]) - FIND(, Tablo6[[#This Row],[Plans wto abbr]]) - 1)</f>
        <v>#VALUE!</v>
      </c>
      <c r="H544" s="3">
        <v>1.34</v>
      </c>
      <c r="I54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4" t="s">
        <v>121</v>
      </c>
      <c r="K544"/>
    </row>
    <row r="545" spans="1:11" x14ac:dyDescent="0.3">
      <c r="A545" s="6">
        <v>44713</v>
      </c>
      <c r="B545" s="6" t="str">
        <f>_xlfn.XLOOKUP($A:$A,Dim_Date!$A:$A,Dim_Date!C:C,,0,1)</f>
        <v>After 5G</v>
      </c>
      <c r="C545" s="4">
        <v>560001</v>
      </c>
      <c r="D545" s="4" t="str">
        <f>_xlfn.XLOOKUP(Tablo6[[#This Row],[city_code]],Tablo1[city_code],Tablo1[city_name])</f>
        <v>Bangalore</v>
      </c>
      <c r="E545" t="s">
        <v>41</v>
      </c>
      <c r="F545" t="str">
        <f>_xlfn.XLOOKUP(Tablo6[[#This Row],[plans]],dim_plan!$A$3:$A$15,dim_plan!$B$3:$B$15,,0,1)</f>
        <v>Rs. 99 Full Talktime Combo Pack</v>
      </c>
      <c r="G545" t="e">
        <f>MID(Tablo6[[#This Row],[Plans wto abbr]], FIND(, Tablo6[[#This Row],[Plans wto abbr]]) + 1, FIND(")", Tablo6[[#This Row],[Plans wto abbr]]) - FIND(, Tablo6[[#This Row],[Plans wto abbr]]) - 1)</f>
        <v>#VALUE!</v>
      </c>
      <c r="H545" s="3">
        <v>1.77</v>
      </c>
      <c r="I54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5" t="s">
        <v>121</v>
      </c>
      <c r="K545"/>
    </row>
    <row r="546" spans="1:11" x14ac:dyDescent="0.3">
      <c r="A546" s="6">
        <v>44713</v>
      </c>
      <c r="B546" s="6" t="str">
        <f>_xlfn.XLOOKUP($A:$A,Dim_Date!$A:$A,Dim_Date!C:C,,0,1)</f>
        <v>After 5G</v>
      </c>
      <c r="C546" s="4">
        <v>600001</v>
      </c>
      <c r="D546" s="4" t="str">
        <f>_xlfn.XLOOKUP(Tablo6[[#This Row],[city_code]],Tablo1[city_code],Tablo1[city_name])</f>
        <v>Chennai</v>
      </c>
      <c r="E546" t="s">
        <v>41</v>
      </c>
      <c r="F546" t="str">
        <f>_xlfn.XLOOKUP(Tablo6[[#This Row],[plans]],dim_plan!$A$3:$A$15,dim_plan!$B$3:$B$15,,0,1)</f>
        <v>Rs. 99 Full Talktime Combo Pack</v>
      </c>
      <c r="G546" t="e">
        <f>MID(Tablo6[[#This Row],[Plans wto abbr]], FIND(, Tablo6[[#This Row],[Plans wto abbr]]) + 1, FIND(")", Tablo6[[#This Row],[Plans wto abbr]]) - FIND(, Tablo6[[#This Row],[Plans wto abbr]]) - 1)</f>
        <v>#VALUE!</v>
      </c>
      <c r="H546" s="3">
        <v>1.32</v>
      </c>
      <c r="I54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6" t="s">
        <v>121</v>
      </c>
      <c r="K546"/>
    </row>
    <row r="547" spans="1:11" x14ac:dyDescent="0.3">
      <c r="A547" s="6">
        <v>44713</v>
      </c>
      <c r="B547" s="6" t="str">
        <f>_xlfn.XLOOKUP($A:$A,Dim_Date!$A:$A,Dim_Date!C:C,,0,1)</f>
        <v>After 5G</v>
      </c>
      <c r="C547" s="4">
        <v>500001</v>
      </c>
      <c r="D547" s="4" t="str">
        <f>_xlfn.XLOOKUP(Tablo6[[#This Row],[city_code]],Tablo1[city_code],Tablo1[city_name])</f>
        <v>Hyderabad</v>
      </c>
      <c r="E547" t="s">
        <v>41</v>
      </c>
      <c r="F547" t="str">
        <f>_xlfn.XLOOKUP(Tablo6[[#This Row],[plans]],dim_plan!$A$3:$A$15,dim_plan!$B$3:$B$15,,0,1)</f>
        <v>Rs. 99 Full Talktime Combo Pack</v>
      </c>
      <c r="G547" t="e">
        <f>MID(Tablo6[[#This Row],[Plans wto abbr]], FIND(, Tablo6[[#This Row],[Plans wto abbr]]) + 1, FIND(")", Tablo6[[#This Row],[Plans wto abbr]]) - FIND(, Tablo6[[#This Row],[Plans wto abbr]]) - 1)</f>
        <v>#VALUE!</v>
      </c>
      <c r="H547" s="3">
        <v>1.21</v>
      </c>
      <c r="I54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7" t="s">
        <v>121</v>
      </c>
      <c r="K547"/>
    </row>
    <row r="548" spans="1:11" x14ac:dyDescent="0.3">
      <c r="A548" s="6">
        <v>44713</v>
      </c>
      <c r="B548" s="6" t="str">
        <f>_xlfn.XLOOKUP($A:$A,Dim_Date!$A:$A,Dim_Date!C:C,,0,1)</f>
        <v>After 5G</v>
      </c>
      <c r="C548" s="4">
        <v>411001</v>
      </c>
      <c r="D548" s="4" t="str">
        <f>_xlfn.XLOOKUP(Tablo6[[#This Row],[city_code]],Tablo1[city_code],Tablo1[city_name])</f>
        <v>Pune</v>
      </c>
      <c r="E548" t="s">
        <v>41</v>
      </c>
      <c r="F548" t="str">
        <f>_xlfn.XLOOKUP(Tablo6[[#This Row],[plans]],dim_plan!$A$3:$A$15,dim_plan!$B$3:$B$15,,0,1)</f>
        <v>Rs. 99 Full Talktime Combo Pack</v>
      </c>
      <c r="G548" t="e">
        <f>MID(Tablo6[[#This Row],[Plans wto abbr]], FIND(, Tablo6[[#This Row],[Plans wto abbr]]) + 1, FIND(")", Tablo6[[#This Row],[Plans wto abbr]]) - FIND(, Tablo6[[#This Row],[Plans wto abbr]]) - 1)</f>
        <v>#VALUE!</v>
      </c>
      <c r="H548" s="3">
        <v>0.81</v>
      </c>
      <c r="I54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8" t="s">
        <v>121</v>
      </c>
      <c r="K548"/>
    </row>
    <row r="549" spans="1:11" x14ac:dyDescent="0.3">
      <c r="A549" s="6">
        <v>44713</v>
      </c>
      <c r="B549" s="6" t="str">
        <f>_xlfn.XLOOKUP($A:$A,Dim_Date!$A:$A,Dim_Date!C:C,,0,1)</f>
        <v>After 5G</v>
      </c>
      <c r="C549" s="4">
        <v>380001</v>
      </c>
      <c r="D549" s="4" t="str">
        <f>_xlfn.XLOOKUP(Tablo6[[#This Row],[city_code]],Tablo1[city_code],Tablo1[city_name])</f>
        <v>Ahmedabad</v>
      </c>
      <c r="E549" t="s">
        <v>41</v>
      </c>
      <c r="F549" t="str">
        <f>_xlfn.XLOOKUP(Tablo6[[#This Row],[plans]],dim_plan!$A$3:$A$15,dim_plan!$B$3:$B$15,,0,1)</f>
        <v>Rs. 99 Full Talktime Combo Pack</v>
      </c>
      <c r="G549" t="e">
        <f>MID(Tablo6[[#This Row],[Plans wto abbr]], FIND(, Tablo6[[#This Row],[Plans wto abbr]]) + 1, FIND(")", Tablo6[[#This Row],[Plans wto abbr]]) - FIND(, Tablo6[[#This Row],[Plans wto abbr]]) - 1)</f>
        <v>#VALUE!</v>
      </c>
      <c r="H549" s="3">
        <v>0.81</v>
      </c>
      <c r="I54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49" t="s">
        <v>121</v>
      </c>
      <c r="K549"/>
    </row>
    <row r="550" spans="1:11" x14ac:dyDescent="0.3">
      <c r="A550" s="6">
        <v>44713</v>
      </c>
      <c r="B550" s="6" t="str">
        <f>_xlfn.XLOOKUP($A:$A,Dim_Date!$A:$A,Dim_Date!C:C,,0,1)</f>
        <v>After 5G</v>
      </c>
      <c r="C550" s="4">
        <v>302001</v>
      </c>
      <c r="D550" s="4" t="str">
        <f>_xlfn.XLOOKUP(Tablo6[[#This Row],[city_code]],Tablo1[city_code],Tablo1[city_name])</f>
        <v>Jaipur</v>
      </c>
      <c r="E550" t="s">
        <v>41</v>
      </c>
      <c r="F550" t="str">
        <f>_xlfn.XLOOKUP(Tablo6[[#This Row],[plans]],dim_plan!$A$3:$A$15,dim_plan!$B$3:$B$15,,0,1)</f>
        <v>Rs. 99 Full Talktime Combo Pack</v>
      </c>
      <c r="G550" t="e">
        <f>MID(Tablo6[[#This Row],[Plans wto abbr]], FIND(, Tablo6[[#This Row],[Plans wto abbr]]) + 1, FIND(")", Tablo6[[#This Row],[Plans wto abbr]]) - FIND(, Tablo6[[#This Row],[Plans wto abbr]]) - 1)</f>
        <v>#VALUE!</v>
      </c>
      <c r="H550" s="3">
        <v>0.73</v>
      </c>
      <c r="I55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0" t="s">
        <v>121</v>
      </c>
      <c r="K550"/>
    </row>
    <row r="551" spans="1:11" x14ac:dyDescent="0.3">
      <c r="A551" s="6">
        <v>44713</v>
      </c>
      <c r="B551" s="6" t="str">
        <f>_xlfn.XLOOKUP($A:$A,Dim_Date!$A:$A,Dim_Date!C:C,,0,1)</f>
        <v>After 5G</v>
      </c>
      <c r="C551" s="4">
        <v>226001</v>
      </c>
      <c r="D551" s="4" t="str">
        <f>_xlfn.XLOOKUP(Tablo6[[#This Row],[city_code]],Tablo1[city_code],Tablo1[city_name])</f>
        <v>Lucknow</v>
      </c>
      <c r="E551" t="s">
        <v>41</v>
      </c>
      <c r="F551" t="str">
        <f>_xlfn.XLOOKUP(Tablo6[[#This Row],[plans]],dim_plan!$A$3:$A$15,dim_plan!$B$3:$B$15,,0,1)</f>
        <v>Rs. 99 Full Talktime Combo Pack</v>
      </c>
      <c r="G551" t="e">
        <f>MID(Tablo6[[#This Row],[Plans wto abbr]], FIND(, Tablo6[[#This Row],[Plans wto abbr]]) + 1, FIND(")", Tablo6[[#This Row],[Plans wto abbr]]) - FIND(, Tablo6[[#This Row],[Plans wto abbr]]) - 1)</f>
        <v>#VALUE!</v>
      </c>
      <c r="H551" s="3">
        <v>0.41</v>
      </c>
      <c r="I55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1" t="s">
        <v>121</v>
      </c>
      <c r="K551"/>
    </row>
    <row r="552" spans="1:11" x14ac:dyDescent="0.3">
      <c r="A552" s="6">
        <v>44713</v>
      </c>
      <c r="B552" s="6" t="str">
        <f>_xlfn.XLOOKUP($A:$A,Dim_Date!$A:$A,Dim_Date!C:C,,0,1)</f>
        <v>After 5G</v>
      </c>
      <c r="C552" s="4">
        <v>800008</v>
      </c>
      <c r="D552" s="4" t="str">
        <f>_xlfn.XLOOKUP(Tablo6[[#This Row],[city_code]],Tablo1[city_code],Tablo1[city_name])</f>
        <v>Patna</v>
      </c>
      <c r="E552" t="s">
        <v>41</v>
      </c>
      <c r="F552" t="str">
        <f>_xlfn.XLOOKUP(Tablo6[[#This Row],[plans]],dim_plan!$A$3:$A$15,dim_plan!$B$3:$B$15,,0,1)</f>
        <v>Rs. 99 Full Talktime Combo Pack</v>
      </c>
      <c r="G552" t="e">
        <f>MID(Tablo6[[#This Row],[Plans wto abbr]], FIND(, Tablo6[[#This Row],[Plans wto abbr]]) + 1, FIND(")", Tablo6[[#This Row],[Plans wto abbr]]) - FIND(, Tablo6[[#This Row],[Plans wto abbr]]) - 1)</f>
        <v>#VALUE!</v>
      </c>
      <c r="H552" s="3">
        <v>0.59</v>
      </c>
      <c r="I55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2" t="s">
        <v>121</v>
      </c>
      <c r="K552"/>
    </row>
    <row r="553" spans="1:11" x14ac:dyDescent="0.3">
      <c r="A553" s="6">
        <v>44713</v>
      </c>
      <c r="B553" s="6" t="str">
        <f>_xlfn.XLOOKUP($A:$A,Dim_Date!$A:$A,Dim_Date!C:C,,0,1)</f>
        <v>After 5G</v>
      </c>
      <c r="C553" s="4">
        <v>641001</v>
      </c>
      <c r="D553" s="4" t="str">
        <f>_xlfn.XLOOKUP(Tablo6[[#This Row],[city_code]],Tablo1[city_code],Tablo1[city_name])</f>
        <v>Coimbatore</v>
      </c>
      <c r="E553" t="s">
        <v>41</v>
      </c>
      <c r="F553" t="str">
        <f>_xlfn.XLOOKUP(Tablo6[[#This Row],[plans]],dim_plan!$A$3:$A$15,dim_plan!$B$3:$B$15,,0,1)</f>
        <v>Rs. 99 Full Talktime Combo Pack</v>
      </c>
      <c r="G553" t="e">
        <f>MID(Tablo6[[#This Row],[Plans wto abbr]], FIND(, Tablo6[[#This Row],[Plans wto abbr]]) + 1, FIND(")", Tablo6[[#This Row],[Plans wto abbr]]) - FIND(, Tablo6[[#This Row],[Plans wto abbr]]) - 1)</f>
        <v>#VALUE!</v>
      </c>
      <c r="H553" s="3">
        <v>0.33</v>
      </c>
      <c r="I55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3" t="s">
        <v>121</v>
      </c>
      <c r="K553"/>
    </row>
    <row r="554" spans="1:11" x14ac:dyDescent="0.3">
      <c r="A554" s="6">
        <v>44713</v>
      </c>
      <c r="B554" s="6" t="str">
        <f>_xlfn.XLOOKUP($A:$A,Dim_Date!$A:$A,Dim_Date!C:C,,0,1)</f>
        <v>After 5G</v>
      </c>
      <c r="C554" s="4">
        <v>160017</v>
      </c>
      <c r="D554" s="4" t="str">
        <f>_xlfn.XLOOKUP(Tablo6[[#This Row],[city_code]],Tablo1[city_code],Tablo1[city_name])</f>
        <v>Chandigarh</v>
      </c>
      <c r="E554" t="s">
        <v>41</v>
      </c>
      <c r="F554" t="str">
        <f>_xlfn.XLOOKUP(Tablo6[[#This Row],[plans]],dim_plan!$A$3:$A$15,dim_plan!$B$3:$B$15,,0,1)</f>
        <v>Rs. 99 Full Talktime Combo Pack</v>
      </c>
      <c r="G554" t="e">
        <f>MID(Tablo6[[#This Row],[Plans wto abbr]], FIND(, Tablo6[[#This Row],[Plans wto abbr]]) + 1, FIND(")", Tablo6[[#This Row],[Plans wto abbr]]) - FIND(, Tablo6[[#This Row],[Plans wto abbr]]) - 1)</f>
        <v>#VALUE!</v>
      </c>
      <c r="H554" s="3">
        <v>0.22</v>
      </c>
      <c r="I55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4" t="s">
        <v>121</v>
      </c>
      <c r="K554"/>
    </row>
    <row r="555" spans="1:11" x14ac:dyDescent="0.3">
      <c r="A555" s="6">
        <v>44713</v>
      </c>
      <c r="B555" s="6" t="str">
        <f>_xlfn.XLOOKUP($A:$A,Dim_Date!$A:$A,Dim_Date!C:C,,0,1)</f>
        <v>After 5G</v>
      </c>
      <c r="C555" s="4">
        <v>122001</v>
      </c>
      <c r="D555" s="4" t="str">
        <f>_xlfn.XLOOKUP(Tablo6[[#This Row],[city_code]],Tablo1[city_code],Tablo1[city_name])</f>
        <v>Gurgaon</v>
      </c>
      <c r="E555" t="s">
        <v>41</v>
      </c>
      <c r="F555" t="str">
        <f>_xlfn.XLOOKUP(Tablo6[[#This Row],[plans]],dim_plan!$A$3:$A$15,dim_plan!$B$3:$B$15,,0,1)</f>
        <v>Rs. 99 Full Talktime Combo Pack</v>
      </c>
      <c r="G555" t="e">
        <f>MID(Tablo6[[#This Row],[Plans wto abbr]], FIND(, Tablo6[[#This Row],[Plans wto abbr]]) + 1, FIND(")", Tablo6[[#This Row],[Plans wto abbr]]) - FIND(, Tablo6[[#This Row],[Plans wto abbr]]) - 1)</f>
        <v>#VALUE!</v>
      </c>
      <c r="H555" s="3">
        <v>0.2</v>
      </c>
      <c r="I55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5" t="s">
        <v>121</v>
      </c>
      <c r="K555"/>
    </row>
    <row r="556" spans="1:11" x14ac:dyDescent="0.3">
      <c r="A556" s="6">
        <v>44713</v>
      </c>
      <c r="B556" s="6" t="str">
        <f>_xlfn.XLOOKUP($A:$A,Dim_Date!$A:$A,Dim_Date!C:C,,0,1)</f>
        <v>After 5G</v>
      </c>
      <c r="C556" s="4">
        <v>492001</v>
      </c>
      <c r="D556" s="4" t="str">
        <f>_xlfn.XLOOKUP(Tablo6[[#This Row],[city_code]],Tablo1[city_code],Tablo1[city_name])</f>
        <v>Raipur</v>
      </c>
      <c r="E556" t="s">
        <v>41</v>
      </c>
      <c r="F556" t="str">
        <f>_xlfn.XLOOKUP(Tablo6[[#This Row],[plans]],dim_plan!$A$3:$A$15,dim_plan!$B$3:$B$15,,0,1)</f>
        <v>Rs. 99 Full Talktime Combo Pack</v>
      </c>
      <c r="G556" t="e">
        <f>MID(Tablo6[[#This Row],[Plans wto abbr]], FIND(, Tablo6[[#This Row],[Plans wto abbr]]) + 1, FIND(")", Tablo6[[#This Row],[Plans wto abbr]]) - FIND(, Tablo6[[#This Row],[Plans wto abbr]]) - 1)</f>
        <v>#VALUE!</v>
      </c>
      <c r="H556" s="3">
        <v>0.19</v>
      </c>
      <c r="I55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6" t="s">
        <v>121</v>
      </c>
      <c r="K556"/>
    </row>
    <row r="557" spans="1:11" x14ac:dyDescent="0.3">
      <c r="A557" s="6">
        <v>44743</v>
      </c>
      <c r="B557" s="6" t="str">
        <f>_xlfn.XLOOKUP($A:$A,Dim_Date!$A:$A,Dim_Date!C:C,,0,1)</f>
        <v>After 5G</v>
      </c>
      <c r="C557" s="4">
        <v>400001</v>
      </c>
      <c r="D557" s="4" t="str">
        <f>_xlfn.XLOOKUP(Tablo6[[#This Row],[city_code]],Tablo1[city_code],Tablo1[city_name])</f>
        <v>Mumbai</v>
      </c>
      <c r="E557" t="s">
        <v>41</v>
      </c>
      <c r="F557" t="str">
        <f>_xlfn.XLOOKUP(Tablo6[[#This Row],[plans]],dim_plan!$A$3:$A$15,dim_plan!$B$3:$B$15,,0,1)</f>
        <v>Rs. 99 Full Talktime Combo Pack</v>
      </c>
      <c r="G557" t="e">
        <f>MID(Tablo6[[#This Row],[Plans wto abbr]], FIND(, Tablo6[[#This Row],[Plans wto abbr]]) + 1, FIND(")", Tablo6[[#This Row],[Plans wto abbr]]) - FIND(, Tablo6[[#This Row],[Plans wto abbr]]) - 1)</f>
        <v>#VALUE!</v>
      </c>
      <c r="H557" s="3">
        <v>2.9</v>
      </c>
      <c r="I55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7" t="s">
        <v>121</v>
      </c>
      <c r="K557"/>
    </row>
    <row r="558" spans="1:11" x14ac:dyDescent="0.3">
      <c r="A558" s="6">
        <v>44743</v>
      </c>
      <c r="B558" s="6" t="str">
        <f>_xlfn.XLOOKUP($A:$A,Dim_Date!$A:$A,Dim_Date!C:C,,0,1)</f>
        <v>After 5G</v>
      </c>
      <c r="C558" s="4">
        <v>110001</v>
      </c>
      <c r="D558" s="4" t="str">
        <f>_xlfn.XLOOKUP(Tablo6[[#This Row],[city_code]],Tablo1[city_code],Tablo1[city_name])</f>
        <v>Delhi</v>
      </c>
      <c r="E558" t="s">
        <v>41</v>
      </c>
      <c r="F558" t="str">
        <f>_xlfn.XLOOKUP(Tablo6[[#This Row],[plans]],dim_plan!$A$3:$A$15,dim_plan!$B$3:$B$15,,0,1)</f>
        <v>Rs. 99 Full Talktime Combo Pack</v>
      </c>
      <c r="G558" t="e">
        <f>MID(Tablo6[[#This Row],[Plans wto abbr]], FIND(, Tablo6[[#This Row],[Plans wto abbr]]) + 1, FIND(")", Tablo6[[#This Row],[Plans wto abbr]]) - FIND(, Tablo6[[#This Row],[Plans wto abbr]]) - 1)</f>
        <v>#VALUE!</v>
      </c>
      <c r="H558" s="3">
        <v>2.08</v>
      </c>
      <c r="I55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8" t="s">
        <v>121</v>
      </c>
      <c r="K558"/>
    </row>
    <row r="559" spans="1:11" x14ac:dyDescent="0.3">
      <c r="A559" s="6">
        <v>44743</v>
      </c>
      <c r="B559" s="6" t="str">
        <f>_xlfn.XLOOKUP($A:$A,Dim_Date!$A:$A,Dim_Date!C:C,,0,1)</f>
        <v>After 5G</v>
      </c>
      <c r="C559" s="4">
        <v>700001</v>
      </c>
      <c r="D559" s="4" t="str">
        <f>_xlfn.XLOOKUP(Tablo6[[#This Row],[city_code]],Tablo1[city_code],Tablo1[city_name])</f>
        <v>Kolkata</v>
      </c>
      <c r="E559" t="s">
        <v>41</v>
      </c>
      <c r="F559" t="str">
        <f>_xlfn.XLOOKUP(Tablo6[[#This Row],[plans]],dim_plan!$A$3:$A$15,dim_plan!$B$3:$B$15,,0,1)</f>
        <v>Rs. 99 Full Talktime Combo Pack</v>
      </c>
      <c r="G559" t="e">
        <f>MID(Tablo6[[#This Row],[Plans wto abbr]], FIND(, Tablo6[[#This Row],[Plans wto abbr]]) + 1, FIND(")", Tablo6[[#This Row],[Plans wto abbr]]) - FIND(, Tablo6[[#This Row],[Plans wto abbr]]) - 1)</f>
        <v>#VALUE!</v>
      </c>
      <c r="H559" s="3">
        <v>1.5</v>
      </c>
      <c r="I55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59" t="s">
        <v>121</v>
      </c>
      <c r="K559"/>
    </row>
    <row r="560" spans="1:11" x14ac:dyDescent="0.3">
      <c r="A560" s="6">
        <v>44743</v>
      </c>
      <c r="B560" s="6" t="str">
        <f>_xlfn.XLOOKUP($A:$A,Dim_Date!$A:$A,Dim_Date!C:C,,0,1)</f>
        <v>After 5G</v>
      </c>
      <c r="C560" s="4">
        <v>560001</v>
      </c>
      <c r="D560" s="4" t="str">
        <f>_xlfn.XLOOKUP(Tablo6[[#This Row],[city_code]],Tablo1[city_code],Tablo1[city_name])</f>
        <v>Bangalore</v>
      </c>
      <c r="E560" t="s">
        <v>41</v>
      </c>
      <c r="F560" t="str">
        <f>_xlfn.XLOOKUP(Tablo6[[#This Row],[plans]],dim_plan!$A$3:$A$15,dim_plan!$B$3:$B$15,,0,1)</f>
        <v>Rs. 99 Full Talktime Combo Pack</v>
      </c>
      <c r="G560" t="e">
        <f>MID(Tablo6[[#This Row],[Plans wto abbr]], FIND(, Tablo6[[#This Row],[Plans wto abbr]]) + 1, FIND(")", Tablo6[[#This Row],[Plans wto abbr]]) - FIND(, Tablo6[[#This Row],[Plans wto abbr]]) - 1)</f>
        <v>#VALUE!</v>
      </c>
      <c r="H560" s="3">
        <v>1.46</v>
      </c>
      <c r="I56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0" t="s">
        <v>121</v>
      </c>
      <c r="K560"/>
    </row>
    <row r="561" spans="1:11" x14ac:dyDescent="0.3">
      <c r="A561" s="6">
        <v>44743</v>
      </c>
      <c r="B561" s="6" t="str">
        <f>_xlfn.XLOOKUP($A:$A,Dim_Date!$A:$A,Dim_Date!C:C,,0,1)</f>
        <v>After 5G</v>
      </c>
      <c r="C561" s="4">
        <v>600001</v>
      </c>
      <c r="D561" s="4" t="str">
        <f>_xlfn.XLOOKUP(Tablo6[[#This Row],[city_code]],Tablo1[city_code],Tablo1[city_name])</f>
        <v>Chennai</v>
      </c>
      <c r="E561" t="s">
        <v>41</v>
      </c>
      <c r="F561" t="str">
        <f>_xlfn.XLOOKUP(Tablo6[[#This Row],[plans]],dim_plan!$A$3:$A$15,dim_plan!$B$3:$B$15,,0,1)</f>
        <v>Rs. 99 Full Talktime Combo Pack</v>
      </c>
      <c r="G561" t="e">
        <f>MID(Tablo6[[#This Row],[Plans wto abbr]], FIND(, Tablo6[[#This Row],[Plans wto abbr]]) + 1, FIND(")", Tablo6[[#This Row],[Plans wto abbr]]) - FIND(, Tablo6[[#This Row],[Plans wto abbr]]) - 1)</f>
        <v>#VALUE!</v>
      </c>
      <c r="H561" s="3">
        <v>2.21</v>
      </c>
      <c r="I56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1" t="s">
        <v>121</v>
      </c>
      <c r="K561"/>
    </row>
    <row r="562" spans="1:11" x14ac:dyDescent="0.3">
      <c r="A562" s="6">
        <v>44743</v>
      </c>
      <c r="B562" s="6" t="str">
        <f>_xlfn.XLOOKUP($A:$A,Dim_Date!$A:$A,Dim_Date!C:C,,0,1)</f>
        <v>After 5G</v>
      </c>
      <c r="C562" s="4">
        <v>500001</v>
      </c>
      <c r="D562" s="4" t="str">
        <f>_xlfn.XLOOKUP(Tablo6[[#This Row],[city_code]],Tablo1[city_code],Tablo1[city_name])</f>
        <v>Hyderabad</v>
      </c>
      <c r="E562" t="s">
        <v>41</v>
      </c>
      <c r="F562" t="str">
        <f>_xlfn.XLOOKUP(Tablo6[[#This Row],[plans]],dim_plan!$A$3:$A$15,dim_plan!$B$3:$B$15,,0,1)</f>
        <v>Rs. 99 Full Talktime Combo Pack</v>
      </c>
      <c r="G562" t="e">
        <f>MID(Tablo6[[#This Row],[Plans wto abbr]], FIND(, Tablo6[[#This Row],[Plans wto abbr]]) + 1, FIND(")", Tablo6[[#This Row],[Plans wto abbr]]) - FIND(, Tablo6[[#This Row],[Plans wto abbr]]) - 1)</f>
        <v>#VALUE!</v>
      </c>
      <c r="H562" s="3">
        <v>1.63</v>
      </c>
      <c r="I56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2" t="s">
        <v>121</v>
      </c>
      <c r="K562"/>
    </row>
    <row r="563" spans="1:11" x14ac:dyDescent="0.3">
      <c r="A563" s="6">
        <v>44743</v>
      </c>
      <c r="B563" s="6" t="str">
        <f>_xlfn.XLOOKUP($A:$A,Dim_Date!$A:$A,Dim_Date!C:C,,0,1)</f>
        <v>After 5G</v>
      </c>
      <c r="C563" s="4">
        <v>411001</v>
      </c>
      <c r="D563" s="4" t="str">
        <f>_xlfn.XLOOKUP(Tablo6[[#This Row],[city_code]],Tablo1[city_code],Tablo1[city_name])</f>
        <v>Pune</v>
      </c>
      <c r="E563" t="s">
        <v>41</v>
      </c>
      <c r="F563" t="str">
        <f>_xlfn.XLOOKUP(Tablo6[[#This Row],[plans]],dim_plan!$A$3:$A$15,dim_plan!$B$3:$B$15,,0,1)</f>
        <v>Rs. 99 Full Talktime Combo Pack</v>
      </c>
      <c r="G563" t="e">
        <f>MID(Tablo6[[#This Row],[Plans wto abbr]], FIND(, Tablo6[[#This Row],[Plans wto abbr]]) + 1, FIND(")", Tablo6[[#This Row],[Plans wto abbr]]) - FIND(, Tablo6[[#This Row],[Plans wto abbr]]) - 1)</f>
        <v>#VALUE!</v>
      </c>
      <c r="H563" s="3">
        <v>1.22</v>
      </c>
      <c r="I56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3" t="s">
        <v>121</v>
      </c>
      <c r="K563"/>
    </row>
    <row r="564" spans="1:11" x14ac:dyDescent="0.3">
      <c r="A564" s="6">
        <v>44743</v>
      </c>
      <c r="B564" s="6" t="str">
        <f>_xlfn.XLOOKUP($A:$A,Dim_Date!$A:$A,Dim_Date!C:C,,0,1)</f>
        <v>After 5G</v>
      </c>
      <c r="C564" s="4">
        <v>380001</v>
      </c>
      <c r="D564" s="4" t="str">
        <f>_xlfn.XLOOKUP(Tablo6[[#This Row],[city_code]],Tablo1[city_code],Tablo1[city_name])</f>
        <v>Ahmedabad</v>
      </c>
      <c r="E564" t="s">
        <v>41</v>
      </c>
      <c r="F564" t="str">
        <f>_xlfn.XLOOKUP(Tablo6[[#This Row],[plans]],dim_plan!$A$3:$A$15,dim_plan!$B$3:$B$15,,0,1)</f>
        <v>Rs. 99 Full Talktime Combo Pack</v>
      </c>
      <c r="G564" t="e">
        <f>MID(Tablo6[[#This Row],[Plans wto abbr]], FIND(, Tablo6[[#This Row],[Plans wto abbr]]) + 1, FIND(")", Tablo6[[#This Row],[Plans wto abbr]]) - FIND(, Tablo6[[#This Row],[Plans wto abbr]]) - 1)</f>
        <v>#VALUE!</v>
      </c>
      <c r="H564" s="3">
        <v>0.71</v>
      </c>
      <c r="I56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4" t="s">
        <v>121</v>
      </c>
      <c r="K564"/>
    </row>
    <row r="565" spans="1:11" x14ac:dyDescent="0.3">
      <c r="A565" s="6">
        <v>44743</v>
      </c>
      <c r="B565" s="6" t="str">
        <f>_xlfn.XLOOKUP($A:$A,Dim_Date!$A:$A,Dim_Date!C:C,,0,1)</f>
        <v>After 5G</v>
      </c>
      <c r="C565" s="4">
        <v>302001</v>
      </c>
      <c r="D565" s="4" t="str">
        <f>_xlfn.XLOOKUP(Tablo6[[#This Row],[city_code]],Tablo1[city_code],Tablo1[city_name])</f>
        <v>Jaipur</v>
      </c>
      <c r="E565" t="s">
        <v>41</v>
      </c>
      <c r="F565" t="str">
        <f>_xlfn.XLOOKUP(Tablo6[[#This Row],[plans]],dim_plan!$A$3:$A$15,dim_plan!$B$3:$B$15,,0,1)</f>
        <v>Rs. 99 Full Talktime Combo Pack</v>
      </c>
      <c r="G565" t="e">
        <f>MID(Tablo6[[#This Row],[Plans wto abbr]], FIND(, Tablo6[[#This Row],[Plans wto abbr]]) + 1, FIND(")", Tablo6[[#This Row],[Plans wto abbr]]) - FIND(, Tablo6[[#This Row],[Plans wto abbr]]) - 1)</f>
        <v>#VALUE!</v>
      </c>
      <c r="H565" s="3">
        <v>0.66</v>
      </c>
      <c r="I56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5" t="s">
        <v>121</v>
      </c>
      <c r="K565"/>
    </row>
    <row r="566" spans="1:11" x14ac:dyDescent="0.3">
      <c r="A566" s="6">
        <v>44743</v>
      </c>
      <c r="B566" s="6" t="str">
        <f>_xlfn.XLOOKUP($A:$A,Dim_Date!$A:$A,Dim_Date!C:C,,0,1)</f>
        <v>After 5G</v>
      </c>
      <c r="C566" s="4">
        <v>226001</v>
      </c>
      <c r="D566" s="4" t="str">
        <f>_xlfn.XLOOKUP(Tablo6[[#This Row],[city_code]],Tablo1[city_code],Tablo1[city_name])</f>
        <v>Lucknow</v>
      </c>
      <c r="E566" t="s">
        <v>41</v>
      </c>
      <c r="F566" t="str">
        <f>_xlfn.XLOOKUP(Tablo6[[#This Row],[plans]],dim_plan!$A$3:$A$15,dim_plan!$B$3:$B$15,,0,1)</f>
        <v>Rs. 99 Full Talktime Combo Pack</v>
      </c>
      <c r="G566" t="e">
        <f>MID(Tablo6[[#This Row],[Plans wto abbr]], FIND(, Tablo6[[#This Row],[Plans wto abbr]]) + 1, FIND(")", Tablo6[[#This Row],[Plans wto abbr]]) - FIND(, Tablo6[[#This Row],[Plans wto abbr]]) - 1)</f>
        <v>#VALUE!</v>
      </c>
      <c r="H566" s="3">
        <v>1.0900000000000001</v>
      </c>
      <c r="I56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6" t="s">
        <v>121</v>
      </c>
      <c r="K566"/>
    </row>
    <row r="567" spans="1:11" x14ac:dyDescent="0.3">
      <c r="A567" s="6">
        <v>44743</v>
      </c>
      <c r="B567" s="6" t="str">
        <f>_xlfn.XLOOKUP($A:$A,Dim_Date!$A:$A,Dim_Date!C:C,,0,1)</f>
        <v>After 5G</v>
      </c>
      <c r="C567" s="4">
        <v>800008</v>
      </c>
      <c r="D567" s="4" t="str">
        <f>_xlfn.XLOOKUP(Tablo6[[#This Row],[city_code]],Tablo1[city_code],Tablo1[city_name])</f>
        <v>Patna</v>
      </c>
      <c r="E567" t="s">
        <v>41</v>
      </c>
      <c r="F567" t="str">
        <f>_xlfn.XLOOKUP(Tablo6[[#This Row],[plans]],dim_plan!$A$3:$A$15,dim_plan!$B$3:$B$15,,0,1)</f>
        <v>Rs. 99 Full Talktime Combo Pack</v>
      </c>
      <c r="G567" t="e">
        <f>MID(Tablo6[[#This Row],[Plans wto abbr]], FIND(, Tablo6[[#This Row],[Plans wto abbr]]) + 1, FIND(")", Tablo6[[#This Row],[Plans wto abbr]]) - FIND(, Tablo6[[#This Row],[Plans wto abbr]]) - 1)</f>
        <v>#VALUE!</v>
      </c>
      <c r="H567" s="3">
        <v>0.44</v>
      </c>
      <c r="I56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7" t="s">
        <v>121</v>
      </c>
      <c r="K567"/>
    </row>
    <row r="568" spans="1:11" x14ac:dyDescent="0.3">
      <c r="A568" s="6">
        <v>44743</v>
      </c>
      <c r="B568" s="6" t="str">
        <f>_xlfn.XLOOKUP($A:$A,Dim_Date!$A:$A,Dim_Date!C:C,,0,1)</f>
        <v>After 5G</v>
      </c>
      <c r="C568" s="4">
        <v>641001</v>
      </c>
      <c r="D568" s="4" t="str">
        <f>_xlfn.XLOOKUP(Tablo6[[#This Row],[city_code]],Tablo1[city_code],Tablo1[city_name])</f>
        <v>Coimbatore</v>
      </c>
      <c r="E568" t="s">
        <v>41</v>
      </c>
      <c r="F568" t="str">
        <f>_xlfn.XLOOKUP(Tablo6[[#This Row],[plans]],dim_plan!$A$3:$A$15,dim_plan!$B$3:$B$15,,0,1)</f>
        <v>Rs. 99 Full Talktime Combo Pack</v>
      </c>
      <c r="G568" t="e">
        <f>MID(Tablo6[[#This Row],[Plans wto abbr]], FIND(, Tablo6[[#This Row],[Plans wto abbr]]) + 1, FIND(")", Tablo6[[#This Row],[Plans wto abbr]]) - FIND(, Tablo6[[#This Row],[Plans wto abbr]]) - 1)</f>
        <v>#VALUE!</v>
      </c>
      <c r="H568" s="3">
        <v>0.42</v>
      </c>
      <c r="I56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8" t="s">
        <v>121</v>
      </c>
      <c r="K568"/>
    </row>
    <row r="569" spans="1:11" x14ac:dyDescent="0.3">
      <c r="A569" s="6">
        <v>44743</v>
      </c>
      <c r="B569" s="6" t="str">
        <f>_xlfn.XLOOKUP($A:$A,Dim_Date!$A:$A,Dim_Date!C:C,,0,1)</f>
        <v>After 5G</v>
      </c>
      <c r="C569" s="4">
        <v>160017</v>
      </c>
      <c r="D569" s="4" t="str">
        <f>_xlfn.XLOOKUP(Tablo6[[#This Row],[city_code]],Tablo1[city_code],Tablo1[city_name])</f>
        <v>Chandigarh</v>
      </c>
      <c r="E569" t="s">
        <v>41</v>
      </c>
      <c r="F569" t="str">
        <f>_xlfn.XLOOKUP(Tablo6[[#This Row],[plans]],dim_plan!$A$3:$A$15,dim_plan!$B$3:$B$15,,0,1)</f>
        <v>Rs. 99 Full Talktime Combo Pack</v>
      </c>
      <c r="G569" t="e">
        <f>MID(Tablo6[[#This Row],[Plans wto abbr]], FIND(, Tablo6[[#This Row],[Plans wto abbr]]) + 1, FIND(")", Tablo6[[#This Row],[Plans wto abbr]]) - FIND(, Tablo6[[#This Row],[Plans wto abbr]]) - 1)</f>
        <v>#VALUE!</v>
      </c>
      <c r="H569" s="3">
        <v>0.27</v>
      </c>
      <c r="I56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69" t="s">
        <v>121</v>
      </c>
      <c r="K569"/>
    </row>
    <row r="570" spans="1:11" x14ac:dyDescent="0.3">
      <c r="A570" s="6">
        <v>44743</v>
      </c>
      <c r="B570" s="6" t="str">
        <f>_xlfn.XLOOKUP($A:$A,Dim_Date!$A:$A,Dim_Date!C:C,,0,1)</f>
        <v>After 5G</v>
      </c>
      <c r="C570" s="4">
        <v>122001</v>
      </c>
      <c r="D570" s="4" t="str">
        <f>_xlfn.XLOOKUP(Tablo6[[#This Row],[city_code]],Tablo1[city_code],Tablo1[city_name])</f>
        <v>Gurgaon</v>
      </c>
      <c r="E570" t="s">
        <v>41</v>
      </c>
      <c r="F570" t="str">
        <f>_xlfn.XLOOKUP(Tablo6[[#This Row],[plans]],dim_plan!$A$3:$A$15,dim_plan!$B$3:$B$15,,0,1)</f>
        <v>Rs. 99 Full Talktime Combo Pack</v>
      </c>
      <c r="G570" t="e">
        <f>MID(Tablo6[[#This Row],[Plans wto abbr]], FIND(, Tablo6[[#This Row],[Plans wto abbr]]) + 1, FIND(")", Tablo6[[#This Row],[Plans wto abbr]]) - FIND(, Tablo6[[#This Row],[Plans wto abbr]]) - 1)</f>
        <v>#VALUE!</v>
      </c>
      <c r="H570" s="3">
        <v>0.4</v>
      </c>
      <c r="I57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0" t="s">
        <v>121</v>
      </c>
      <c r="K570"/>
    </row>
    <row r="571" spans="1:11" x14ac:dyDescent="0.3">
      <c r="A571" s="6">
        <v>44743</v>
      </c>
      <c r="B571" s="6" t="str">
        <f>_xlfn.XLOOKUP($A:$A,Dim_Date!$A:$A,Dim_Date!C:C,,0,1)</f>
        <v>After 5G</v>
      </c>
      <c r="C571" s="4">
        <v>492001</v>
      </c>
      <c r="D571" s="4" t="str">
        <f>_xlfn.XLOOKUP(Tablo6[[#This Row],[city_code]],Tablo1[city_code],Tablo1[city_name])</f>
        <v>Raipur</v>
      </c>
      <c r="E571" t="s">
        <v>41</v>
      </c>
      <c r="F571" t="str">
        <f>_xlfn.XLOOKUP(Tablo6[[#This Row],[plans]],dim_plan!$A$3:$A$15,dim_plan!$B$3:$B$15,,0,1)</f>
        <v>Rs. 99 Full Talktime Combo Pack</v>
      </c>
      <c r="G571" t="e">
        <f>MID(Tablo6[[#This Row],[Plans wto abbr]], FIND(, Tablo6[[#This Row],[Plans wto abbr]]) + 1, FIND(")", Tablo6[[#This Row],[Plans wto abbr]]) - FIND(, Tablo6[[#This Row],[Plans wto abbr]]) - 1)</f>
        <v>#VALUE!</v>
      </c>
      <c r="H571" s="3">
        <v>0.21</v>
      </c>
      <c r="I57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1" t="s">
        <v>121</v>
      </c>
      <c r="K571"/>
    </row>
    <row r="572" spans="1:11" x14ac:dyDescent="0.3">
      <c r="A572" s="6">
        <v>44774</v>
      </c>
      <c r="B572" s="6" t="str">
        <f>_xlfn.XLOOKUP($A:$A,Dim_Date!$A:$A,Dim_Date!C:C,,0,1)</f>
        <v>After 5G</v>
      </c>
      <c r="C572" s="4">
        <v>400001</v>
      </c>
      <c r="D572" s="4" t="str">
        <f>_xlfn.XLOOKUP(Tablo6[[#This Row],[city_code]],Tablo1[city_code],Tablo1[city_name])</f>
        <v>Mumbai</v>
      </c>
      <c r="E572" t="s">
        <v>41</v>
      </c>
      <c r="F572" t="str">
        <f>_xlfn.XLOOKUP(Tablo6[[#This Row],[plans]],dim_plan!$A$3:$A$15,dim_plan!$B$3:$B$15,,0,1)</f>
        <v>Rs. 99 Full Talktime Combo Pack</v>
      </c>
      <c r="G572" t="e">
        <f>MID(Tablo6[[#This Row],[Plans wto abbr]], FIND(, Tablo6[[#This Row],[Plans wto abbr]]) + 1, FIND(")", Tablo6[[#This Row],[Plans wto abbr]]) - FIND(, Tablo6[[#This Row],[Plans wto abbr]]) - 1)</f>
        <v>#VALUE!</v>
      </c>
      <c r="H572" s="3">
        <v>2.63</v>
      </c>
      <c r="I57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2" t="s">
        <v>121</v>
      </c>
      <c r="K572"/>
    </row>
    <row r="573" spans="1:11" x14ac:dyDescent="0.3">
      <c r="A573" s="6">
        <v>44774</v>
      </c>
      <c r="B573" s="6" t="str">
        <f>_xlfn.XLOOKUP($A:$A,Dim_Date!$A:$A,Dim_Date!C:C,,0,1)</f>
        <v>After 5G</v>
      </c>
      <c r="C573" s="4">
        <v>110001</v>
      </c>
      <c r="D573" s="4" t="str">
        <f>_xlfn.XLOOKUP(Tablo6[[#This Row],[city_code]],Tablo1[city_code],Tablo1[city_name])</f>
        <v>Delhi</v>
      </c>
      <c r="E573" t="s">
        <v>41</v>
      </c>
      <c r="F573" t="str">
        <f>_xlfn.XLOOKUP(Tablo6[[#This Row],[plans]],dim_plan!$A$3:$A$15,dim_plan!$B$3:$B$15,,0,1)</f>
        <v>Rs. 99 Full Talktime Combo Pack</v>
      </c>
      <c r="G573" t="e">
        <f>MID(Tablo6[[#This Row],[Plans wto abbr]], FIND(, Tablo6[[#This Row],[Plans wto abbr]]) + 1, FIND(")", Tablo6[[#This Row],[Plans wto abbr]]) - FIND(, Tablo6[[#This Row],[Plans wto abbr]]) - 1)</f>
        <v>#VALUE!</v>
      </c>
      <c r="H573" s="3">
        <v>2.06</v>
      </c>
      <c r="I57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3" t="s">
        <v>121</v>
      </c>
      <c r="K573"/>
    </row>
    <row r="574" spans="1:11" x14ac:dyDescent="0.3">
      <c r="A574" s="6">
        <v>44774</v>
      </c>
      <c r="B574" s="6" t="str">
        <f>_xlfn.XLOOKUP($A:$A,Dim_Date!$A:$A,Dim_Date!C:C,,0,1)</f>
        <v>After 5G</v>
      </c>
      <c r="C574" s="4">
        <v>700001</v>
      </c>
      <c r="D574" s="4" t="str">
        <f>_xlfn.XLOOKUP(Tablo6[[#This Row],[city_code]],Tablo1[city_code],Tablo1[city_name])</f>
        <v>Kolkata</v>
      </c>
      <c r="E574" t="s">
        <v>41</v>
      </c>
      <c r="F574" t="str">
        <f>_xlfn.XLOOKUP(Tablo6[[#This Row],[plans]],dim_plan!$A$3:$A$15,dim_plan!$B$3:$B$15,,0,1)</f>
        <v>Rs. 99 Full Talktime Combo Pack</v>
      </c>
      <c r="G574" t="e">
        <f>MID(Tablo6[[#This Row],[Plans wto abbr]], FIND(, Tablo6[[#This Row],[Plans wto abbr]]) + 1, FIND(")", Tablo6[[#This Row],[Plans wto abbr]]) - FIND(, Tablo6[[#This Row],[Plans wto abbr]]) - 1)</f>
        <v>#VALUE!</v>
      </c>
      <c r="H574" s="3">
        <v>2.73</v>
      </c>
      <c r="I57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4" t="s">
        <v>121</v>
      </c>
      <c r="K574"/>
    </row>
    <row r="575" spans="1:11" x14ac:dyDescent="0.3">
      <c r="A575" s="6">
        <v>44774</v>
      </c>
      <c r="B575" s="6" t="str">
        <f>_xlfn.XLOOKUP($A:$A,Dim_Date!$A:$A,Dim_Date!C:C,,0,1)</f>
        <v>After 5G</v>
      </c>
      <c r="C575" s="4">
        <v>560001</v>
      </c>
      <c r="D575" s="4" t="str">
        <f>_xlfn.XLOOKUP(Tablo6[[#This Row],[city_code]],Tablo1[city_code],Tablo1[city_name])</f>
        <v>Bangalore</v>
      </c>
      <c r="E575" t="s">
        <v>41</v>
      </c>
      <c r="F575" t="str">
        <f>_xlfn.XLOOKUP(Tablo6[[#This Row],[plans]],dim_plan!$A$3:$A$15,dim_plan!$B$3:$B$15,,0,1)</f>
        <v>Rs. 99 Full Talktime Combo Pack</v>
      </c>
      <c r="G575" t="e">
        <f>MID(Tablo6[[#This Row],[Plans wto abbr]], FIND(, Tablo6[[#This Row],[Plans wto abbr]]) + 1, FIND(")", Tablo6[[#This Row],[Plans wto abbr]]) - FIND(, Tablo6[[#This Row],[Plans wto abbr]]) - 1)</f>
        <v>#VALUE!</v>
      </c>
      <c r="H575" s="3">
        <v>1.83</v>
      </c>
      <c r="I57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5" t="s">
        <v>121</v>
      </c>
      <c r="K575"/>
    </row>
    <row r="576" spans="1:11" x14ac:dyDescent="0.3">
      <c r="A576" s="6">
        <v>44774</v>
      </c>
      <c r="B576" s="6" t="str">
        <f>_xlfn.XLOOKUP($A:$A,Dim_Date!$A:$A,Dim_Date!C:C,,0,1)</f>
        <v>After 5G</v>
      </c>
      <c r="C576" s="4">
        <v>600001</v>
      </c>
      <c r="D576" s="4" t="str">
        <f>_xlfn.XLOOKUP(Tablo6[[#This Row],[city_code]],Tablo1[city_code],Tablo1[city_name])</f>
        <v>Chennai</v>
      </c>
      <c r="E576" t="s">
        <v>41</v>
      </c>
      <c r="F576" t="str">
        <f>_xlfn.XLOOKUP(Tablo6[[#This Row],[plans]],dim_plan!$A$3:$A$15,dim_plan!$B$3:$B$15,,0,1)</f>
        <v>Rs. 99 Full Talktime Combo Pack</v>
      </c>
      <c r="G576" t="e">
        <f>MID(Tablo6[[#This Row],[Plans wto abbr]], FIND(, Tablo6[[#This Row],[Plans wto abbr]]) + 1, FIND(")", Tablo6[[#This Row],[Plans wto abbr]]) - FIND(, Tablo6[[#This Row],[Plans wto abbr]]) - 1)</f>
        <v>#VALUE!</v>
      </c>
      <c r="H576" s="3">
        <v>1.33</v>
      </c>
      <c r="I57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6" t="s">
        <v>121</v>
      </c>
      <c r="K576"/>
    </row>
    <row r="577" spans="1:11" x14ac:dyDescent="0.3">
      <c r="A577" s="6">
        <v>44774</v>
      </c>
      <c r="B577" s="6" t="str">
        <f>_xlfn.XLOOKUP($A:$A,Dim_Date!$A:$A,Dim_Date!C:C,,0,1)</f>
        <v>After 5G</v>
      </c>
      <c r="C577" s="4">
        <v>500001</v>
      </c>
      <c r="D577" s="4" t="str">
        <f>_xlfn.XLOOKUP(Tablo6[[#This Row],[city_code]],Tablo1[city_code],Tablo1[city_name])</f>
        <v>Hyderabad</v>
      </c>
      <c r="E577" t="s">
        <v>41</v>
      </c>
      <c r="F577" t="str">
        <f>_xlfn.XLOOKUP(Tablo6[[#This Row],[plans]],dim_plan!$A$3:$A$15,dim_plan!$B$3:$B$15,,0,1)</f>
        <v>Rs. 99 Full Talktime Combo Pack</v>
      </c>
      <c r="G577" t="e">
        <f>MID(Tablo6[[#This Row],[Plans wto abbr]], FIND(, Tablo6[[#This Row],[Plans wto abbr]]) + 1, FIND(")", Tablo6[[#This Row],[Plans wto abbr]]) - FIND(, Tablo6[[#This Row],[Plans wto abbr]]) - 1)</f>
        <v>#VALUE!</v>
      </c>
      <c r="H577" s="3">
        <v>1.44</v>
      </c>
      <c r="I57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7" t="s">
        <v>121</v>
      </c>
      <c r="K577"/>
    </row>
    <row r="578" spans="1:11" x14ac:dyDescent="0.3">
      <c r="A578" s="6">
        <v>44774</v>
      </c>
      <c r="B578" s="6" t="str">
        <f>_xlfn.XLOOKUP($A:$A,Dim_Date!$A:$A,Dim_Date!C:C,,0,1)</f>
        <v>After 5G</v>
      </c>
      <c r="C578" s="4">
        <v>411001</v>
      </c>
      <c r="D578" s="4" t="str">
        <f>_xlfn.XLOOKUP(Tablo6[[#This Row],[city_code]],Tablo1[city_code],Tablo1[city_name])</f>
        <v>Pune</v>
      </c>
      <c r="E578" t="s">
        <v>41</v>
      </c>
      <c r="F578" t="str">
        <f>_xlfn.XLOOKUP(Tablo6[[#This Row],[plans]],dim_plan!$A$3:$A$15,dim_plan!$B$3:$B$15,,0,1)</f>
        <v>Rs. 99 Full Talktime Combo Pack</v>
      </c>
      <c r="G578" t="e">
        <f>MID(Tablo6[[#This Row],[Plans wto abbr]], FIND(, Tablo6[[#This Row],[Plans wto abbr]]) + 1, FIND(")", Tablo6[[#This Row],[Plans wto abbr]]) - FIND(, Tablo6[[#This Row],[Plans wto abbr]]) - 1)</f>
        <v>#VALUE!</v>
      </c>
      <c r="H578" s="3">
        <v>1.02</v>
      </c>
      <c r="I57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8" t="s">
        <v>121</v>
      </c>
      <c r="K578"/>
    </row>
    <row r="579" spans="1:11" x14ac:dyDescent="0.3">
      <c r="A579" s="6">
        <v>44774</v>
      </c>
      <c r="B579" s="6" t="str">
        <f>_xlfn.XLOOKUP($A:$A,Dim_Date!$A:$A,Dim_Date!C:C,,0,1)</f>
        <v>After 5G</v>
      </c>
      <c r="C579" s="4">
        <v>380001</v>
      </c>
      <c r="D579" s="4" t="str">
        <f>_xlfn.XLOOKUP(Tablo6[[#This Row],[city_code]],Tablo1[city_code],Tablo1[city_name])</f>
        <v>Ahmedabad</v>
      </c>
      <c r="E579" t="s">
        <v>41</v>
      </c>
      <c r="F579" t="str">
        <f>_xlfn.XLOOKUP(Tablo6[[#This Row],[plans]],dim_plan!$A$3:$A$15,dim_plan!$B$3:$B$15,,0,1)</f>
        <v>Rs. 99 Full Talktime Combo Pack</v>
      </c>
      <c r="G579" t="e">
        <f>MID(Tablo6[[#This Row],[Plans wto abbr]], FIND(, Tablo6[[#This Row],[Plans wto abbr]]) + 1, FIND(")", Tablo6[[#This Row],[Plans wto abbr]]) - FIND(, Tablo6[[#This Row],[Plans wto abbr]]) - 1)</f>
        <v>#VALUE!</v>
      </c>
      <c r="H579" s="3">
        <v>1.44</v>
      </c>
      <c r="I57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79" t="s">
        <v>121</v>
      </c>
      <c r="K579"/>
    </row>
    <row r="580" spans="1:11" x14ac:dyDescent="0.3">
      <c r="A580" s="6">
        <v>44774</v>
      </c>
      <c r="B580" s="6" t="str">
        <f>_xlfn.XLOOKUP($A:$A,Dim_Date!$A:$A,Dim_Date!C:C,,0,1)</f>
        <v>After 5G</v>
      </c>
      <c r="C580" s="4">
        <v>302001</v>
      </c>
      <c r="D580" s="4" t="str">
        <f>_xlfn.XLOOKUP(Tablo6[[#This Row],[city_code]],Tablo1[city_code],Tablo1[city_name])</f>
        <v>Jaipur</v>
      </c>
      <c r="E580" t="s">
        <v>41</v>
      </c>
      <c r="F580" t="str">
        <f>_xlfn.XLOOKUP(Tablo6[[#This Row],[plans]],dim_plan!$A$3:$A$15,dim_plan!$B$3:$B$15,,0,1)</f>
        <v>Rs. 99 Full Talktime Combo Pack</v>
      </c>
      <c r="G580" t="e">
        <f>MID(Tablo6[[#This Row],[Plans wto abbr]], FIND(, Tablo6[[#This Row],[Plans wto abbr]]) + 1, FIND(")", Tablo6[[#This Row],[Plans wto abbr]]) - FIND(, Tablo6[[#This Row],[Plans wto abbr]]) - 1)</f>
        <v>#VALUE!</v>
      </c>
      <c r="H580" s="3">
        <v>0.73</v>
      </c>
      <c r="I58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0" t="s">
        <v>121</v>
      </c>
      <c r="K580"/>
    </row>
    <row r="581" spans="1:11" x14ac:dyDescent="0.3">
      <c r="A581" s="6">
        <v>44774</v>
      </c>
      <c r="B581" s="6" t="str">
        <f>_xlfn.XLOOKUP($A:$A,Dim_Date!$A:$A,Dim_Date!C:C,,0,1)</f>
        <v>After 5G</v>
      </c>
      <c r="C581" s="4">
        <v>226001</v>
      </c>
      <c r="D581" s="4" t="str">
        <f>_xlfn.XLOOKUP(Tablo6[[#This Row],[city_code]],Tablo1[city_code],Tablo1[city_name])</f>
        <v>Lucknow</v>
      </c>
      <c r="E581" t="s">
        <v>41</v>
      </c>
      <c r="F581" t="str">
        <f>_xlfn.XLOOKUP(Tablo6[[#This Row],[plans]],dim_plan!$A$3:$A$15,dim_plan!$B$3:$B$15,,0,1)</f>
        <v>Rs. 99 Full Talktime Combo Pack</v>
      </c>
      <c r="G581" t="e">
        <f>MID(Tablo6[[#This Row],[Plans wto abbr]], FIND(, Tablo6[[#This Row],[Plans wto abbr]]) + 1, FIND(")", Tablo6[[#This Row],[Plans wto abbr]]) - FIND(, Tablo6[[#This Row],[Plans wto abbr]]) - 1)</f>
        <v>#VALUE!</v>
      </c>
      <c r="H581" s="3">
        <v>0.73</v>
      </c>
      <c r="I58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1" t="s">
        <v>121</v>
      </c>
      <c r="K581"/>
    </row>
    <row r="582" spans="1:11" x14ac:dyDescent="0.3">
      <c r="A582" s="6">
        <v>44774</v>
      </c>
      <c r="B582" s="6" t="str">
        <f>_xlfn.XLOOKUP($A:$A,Dim_Date!$A:$A,Dim_Date!C:C,,0,1)</f>
        <v>After 5G</v>
      </c>
      <c r="C582" s="4">
        <v>800008</v>
      </c>
      <c r="D582" s="4" t="str">
        <f>_xlfn.XLOOKUP(Tablo6[[#This Row],[city_code]],Tablo1[city_code],Tablo1[city_name])</f>
        <v>Patna</v>
      </c>
      <c r="E582" t="s">
        <v>41</v>
      </c>
      <c r="F582" t="str">
        <f>_xlfn.XLOOKUP(Tablo6[[#This Row],[plans]],dim_plan!$A$3:$A$15,dim_plan!$B$3:$B$15,,0,1)</f>
        <v>Rs. 99 Full Talktime Combo Pack</v>
      </c>
      <c r="G582" t="e">
        <f>MID(Tablo6[[#This Row],[Plans wto abbr]], FIND(, Tablo6[[#This Row],[Plans wto abbr]]) + 1, FIND(")", Tablo6[[#This Row],[Plans wto abbr]]) - FIND(, Tablo6[[#This Row],[Plans wto abbr]]) - 1)</f>
        <v>#VALUE!</v>
      </c>
      <c r="H582" s="3">
        <v>0.51</v>
      </c>
      <c r="I58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2" t="s">
        <v>121</v>
      </c>
      <c r="K582"/>
    </row>
    <row r="583" spans="1:11" x14ac:dyDescent="0.3">
      <c r="A583" s="6">
        <v>44774</v>
      </c>
      <c r="B583" s="6" t="str">
        <f>_xlfn.XLOOKUP($A:$A,Dim_Date!$A:$A,Dim_Date!C:C,,0,1)</f>
        <v>After 5G</v>
      </c>
      <c r="C583" s="4">
        <v>641001</v>
      </c>
      <c r="D583" s="4" t="str">
        <f>_xlfn.XLOOKUP(Tablo6[[#This Row],[city_code]],Tablo1[city_code],Tablo1[city_name])</f>
        <v>Coimbatore</v>
      </c>
      <c r="E583" t="s">
        <v>41</v>
      </c>
      <c r="F583" t="str">
        <f>_xlfn.XLOOKUP(Tablo6[[#This Row],[plans]],dim_plan!$A$3:$A$15,dim_plan!$B$3:$B$15,,0,1)</f>
        <v>Rs. 99 Full Talktime Combo Pack</v>
      </c>
      <c r="G583" t="e">
        <f>MID(Tablo6[[#This Row],[Plans wto abbr]], FIND(, Tablo6[[#This Row],[Plans wto abbr]]) + 1, FIND(")", Tablo6[[#This Row],[Plans wto abbr]]) - FIND(, Tablo6[[#This Row],[Plans wto abbr]]) - 1)</f>
        <v>#VALUE!</v>
      </c>
      <c r="H583" s="3">
        <v>0.75</v>
      </c>
      <c r="I58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3" t="s">
        <v>121</v>
      </c>
      <c r="K583"/>
    </row>
    <row r="584" spans="1:11" x14ac:dyDescent="0.3">
      <c r="A584" s="6">
        <v>44774</v>
      </c>
      <c r="B584" s="6" t="str">
        <f>_xlfn.XLOOKUP($A:$A,Dim_Date!$A:$A,Dim_Date!C:C,,0,1)</f>
        <v>After 5G</v>
      </c>
      <c r="C584" s="4">
        <v>160017</v>
      </c>
      <c r="D584" s="4" t="str">
        <f>_xlfn.XLOOKUP(Tablo6[[#This Row],[city_code]],Tablo1[city_code],Tablo1[city_name])</f>
        <v>Chandigarh</v>
      </c>
      <c r="E584" t="s">
        <v>41</v>
      </c>
      <c r="F584" t="str">
        <f>_xlfn.XLOOKUP(Tablo6[[#This Row],[plans]],dim_plan!$A$3:$A$15,dim_plan!$B$3:$B$15,,0,1)</f>
        <v>Rs. 99 Full Talktime Combo Pack</v>
      </c>
      <c r="G584" t="e">
        <f>MID(Tablo6[[#This Row],[Plans wto abbr]], FIND(, Tablo6[[#This Row],[Plans wto abbr]]) + 1, FIND(")", Tablo6[[#This Row],[Plans wto abbr]]) - FIND(, Tablo6[[#This Row],[Plans wto abbr]]) - 1)</f>
        <v>#VALUE!</v>
      </c>
      <c r="H584" s="3">
        <v>0.27</v>
      </c>
      <c r="I58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4" t="s">
        <v>121</v>
      </c>
      <c r="K584"/>
    </row>
    <row r="585" spans="1:11" x14ac:dyDescent="0.3">
      <c r="A585" s="6">
        <v>44774</v>
      </c>
      <c r="B585" s="6" t="str">
        <f>_xlfn.XLOOKUP($A:$A,Dim_Date!$A:$A,Dim_Date!C:C,,0,1)</f>
        <v>After 5G</v>
      </c>
      <c r="C585" s="4">
        <v>122001</v>
      </c>
      <c r="D585" s="4" t="str">
        <f>_xlfn.XLOOKUP(Tablo6[[#This Row],[city_code]],Tablo1[city_code],Tablo1[city_name])</f>
        <v>Gurgaon</v>
      </c>
      <c r="E585" t="s">
        <v>41</v>
      </c>
      <c r="F585" t="str">
        <f>_xlfn.XLOOKUP(Tablo6[[#This Row],[plans]],dim_plan!$A$3:$A$15,dim_plan!$B$3:$B$15,,0,1)</f>
        <v>Rs. 99 Full Talktime Combo Pack</v>
      </c>
      <c r="G585" t="e">
        <f>MID(Tablo6[[#This Row],[Plans wto abbr]], FIND(, Tablo6[[#This Row],[Plans wto abbr]]) + 1, FIND(")", Tablo6[[#This Row],[Plans wto abbr]]) - FIND(, Tablo6[[#This Row],[Plans wto abbr]]) - 1)</f>
        <v>#VALUE!</v>
      </c>
      <c r="H585" s="3">
        <v>0.28000000000000003</v>
      </c>
      <c r="I58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5" t="s">
        <v>121</v>
      </c>
      <c r="K585"/>
    </row>
    <row r="586" spans="1:11" x14ac:dyDescent="0.3">
      <c r="A586" s="6">
        <v>44774</v>
      </c>
      <c r="B586" s="6" t="str">
        <f>_xlfn.XLOOKUP($A:$A,Dim_Date!$A:$A,Dim_Date!C:C,,0,1)</f>
        <v>After 5G</v>
      </c>
      <c r="C586" s="4">
        <v>492001</v>
      </c>
      <c r="D586" s="4" t="str">
        <f>_xlfn.XLOOKUP(Tablo6[[#This Row],[city_code]],Tablo1[city_code],Tablo1[city_name])</f>
        <v>Raipur</v>
      </c>
      <c r="E586" t="s">
        <v>41</v>
      </c>
      <c r="F586" t="str">
        <f>_xlfn.XLOOKUP(Tablo6[[#This Row],[plans]],dim_plan!$A$3:$A$15,dim_plan!$B$3:$B$15,,0,1)</f>
        <v>Rs. 99 Full Talktime Combo Pack</v>
      </c>
      <c r="G586" t="e">
        <f>MID(Tablo6[[#This Row],[Plans wto abbr]], FIND(, Tablo6[[#This Row],[Plans wto abbr]]) + 1, FIND(")", Tablo6[[#This Row],[Plans wto abbr]]) - FIND(, Tablo6[[#This Row],[Plans wto abbr]]) - 1)</f>
        <v>#VALUE!</v>
      </c>
      <c r="H586" s="3">
        <v>0.13</v>
      </c>
      <c r="I58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6" t="s">
        <v>121</v>
      </c>
      <c r="K586"/>
    </row>
    <row r="587" spans="1:11" x14ac:dyDescent="0.3">
      <c r="A587" s="6">
        <v>44805</v>
      </c>
      <c r="B587" s="6" t="str">
        <f>_xlfn.XLOOKUP($A:$A,Dim_Date!$A:$A,Dim_Date!C:C,,0,1)</f>
        <v>After 5G</v>
      </c>
      <c r="C587" s="4">
        <v>400001</v>
      </c>
      <c r="D587" s="4" t="str">
        <f>_xlfn.XLOOKUP(Tablo6[[#This Row],[city_code]],Tablo1[city_code],Tablo1[city_name])</f>
        <v>Mumbai</v>
      </c>
      <c r="E587" t="s">
        <v>41</v>
      </c>
      <c r="F587" t="str">
        <f>_xlfn.XLOOKUP(Tablo6[[#This Row],[plans]],dim_plan!$A$3:$A$15,dim_plan!$B$3:$B$15,,0,1)</f>
        <v>Rs. 99 Full Talktime Combo Pack</v>
      </c>
      <c r="G587" t="e">
        <f>MID(Tablo6[[#This Row],[Plans wto abbr]], FIND(, Tablo6[[#This Row],[Plans wto abbr]]) + 1, FIND(")", Tablo6[[#This Row],[Plans wto abbr]]) - FIND(, Tablo6[[#This Row],[Plans wto abbr]]) - 1)</f>
        <v>#VALUE!</v>
      </c>
      <c r="H587" s="3">
        <v>2.61</v>
      </c>
      <c r="I58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7" t="s">
        <v>121</v>
      </c>
      <c r="K587"/>
    </row>
    <row r="588" spans="1:11" x14ac:dyDescent="0.3">
      <c r="A588" s="6">
        <v>44805</v>
      </c>
      <c r="B588" s="6" t="str">
        <f>_xlfn.XLOOKUP($A:$A,Dim_Date!$A:$A,Dim_Date!C:C,,0,1)</f>
        <v>After 5G</v>
      </c>
      <c r="C588" s="4">
        <v>110001</v>
      </c>
      <c r="D588" s="4" t="str">
        <f>_xlfn.XLOOKUP(Tablo6[[#This Row],[city_code]],Tablo1[city_code],Tablo1[city_name])</f>
        <v>Delhi</v>
      </c>
      <c r="E588" t="s">
        <v>41</v>
      </c>
      <c r="F588" t="str">
        <f>_xlfn.XLOOKUP(Tablo6[[#This Row],[plans]],dim_plan!$A$3:$A$15,dim_plan!$B$3:$B$15,,0,1)</f>
        <v>Rs. 99 Full Talktime Combo Pack</v>
      </c>
      <c r="G588" t="e">
        <f>MID(Tablo6[[#This Row],[Plans wto abbr]], FIND(, Tablo6[[#This Row],[Plans wto abbr]]) + 1, FIND(")", Tablo6[[#This Row],[Plans wto abbr]]) - FIND(, Tablo6[[#This Row],[Plans wto abbr]]) - 1)</f>
        <v>#VALUE!</v>
      </c>
      <c r="H588" s="3">
        <v>2.0299999999999998</v>
      </c>
      <c r="I58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8" t="s">
        <v>121</v>
      </c>
      <c r="K588"/>
    </row>
    <row r="589" spans="1:11" x14ac:dyDescent="0.3">
      <c r="A589" s="6">
        <v>44805</v>
      </c>
      <c r="B589" s="6" t="str">
        <f>_xlfn.XLOOKUP($A:$A,Dim_Date!$A:$A,Dim_Date!C:C,,0,1)</f>
        <v>After 5G</v>
      </c>
      <c r="C589" s="4">
        <v>700001</v>
      </c>
      <c r="D589" s="4" t="str">
        <f>_xlfn.XLOOKUP(Tablo6[[#This Row],[city_code]],Tablo1[city_code],Tablo1[city_name])</f>
        <v>Kolkata</v>
      </c>
      <c r="E589" t="s">
        <v>41</v>
      </c>
      <c r="F589" t="str">
        <f>_xlfn.XLOOKUP(Tablo6[[#This Row],[plans]],dim_plan!$A$3:$A$15,dim_plan!$B$3:$B$15,,0,1)</f>
        <v>Rs. 99 Full Talktime Combo Pack</v>
      </c>
      <c r="G589" t="e">
        <f>MID(Tablo6[[#This Row],[Plans wto abbr]], FIND(, Tablo6[[#This Row],[Plans wto abbr]]) + 1, FIND(")", Tablo6[[#This Row],[Plans wto abbr]]) - FIND(, Tablo6[[#This Row],[Plans wto abbr]]) - 1)</f>
        <v>#VALUE!</v>
      </c>
      <c r="H589" s="3">
        <v>1.73</v>
      </c>
      <c r="I58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89" t="s">
        <v>121</v>
      </c>
      <c r="K589"/>
    </row>
    <row r="590" spans="1:11" x14ac:dyDescent="0.3">
      <c r="A590" s="6">
        <v>44805</v>
      </c>
      <c r="B590" s="6" t="str">
        <f>_xlfn.XLOOKUP($A:$A,Dim_Date!$A:$A,Dim_Date!C:C,,0,1)</f>
        <v>After 5G</v>
      </c>
      <c r="C590" s="4">
        <v>560001</v>
      </c>
      <c r="D590" s="4" t="str">
        <f>_xlfn.XLOOKUP(Tablo6[[#This Row],[city_code]],Tablo1[city_code],Tablo1[city_name])</f>
        <v>Bangalore</v>
      </c>
      <c r="E590" t="s">
        <v>41</v>
      </c>
      <c r="F590" t="str">
        <f>_xlfn.XLOOKUP(Tablo6[[#This Row],[plans]],dim_plan!$A$3:$A$15,dim_plan!$B$3:$B$15,,0,1)</f>
        <v>Rs. 99 Full Talktime Combo Pack</v>
      </c>
      <c r="G590" t="e">
        <f>MID(Tablo6[[#This Row],[Plans wto abbr]], FIND(, Tablo6[[#This Row],[Plans wto abbr]]) + 1, FIND(")", Tablo6[[#This Row],[Plans wto abbr]]) - FIND(, Tablo6[[#This Row],[Plans wto abbr]]) - 1)</f>
        <v>#VALUE!</v>
      </c>
      <c r="H590" s="3">
        <v>1.33</v>
      </c>
      <c r="I59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0" t="s">
        <v>121</v>
      </c>
      <c r="K590"/>
    </row>
    <row r="591" spans="1:11" x14ac:dyDescent="0.3">
      <c r="A591" s="6">
        <v>44805</v>
      </c>
      <c r="B591" s="6" t="str">
        <f>_xlfn.XLOOKUP($A:$A,Dim_Date!$A:$A,Dim_Date!C:C,,0,1)</f>
        <v>After 5G</v>
      </c>
      <c r="C591" s="4">
        <v>600001</v>
      </c>
      <c r="D591" s="4" t="str">
        <f>_xlfn.XLOOKUP(Tablo6[[#This Row],[city_code]],Tablo1[city_code],Tablo1[city_name])</f>
        <v>Chennai</v>
      </c>
      <c r="E591" t="s">
        <v>41</v>
      </c>
      <c r="F591" t="str">
        <f>_xlfn.XLOOKUP(Tablo6[[#This Row],[plans]],dim_plan!$A$3:$A$15,dim_plan!$B$3:$B$15,,0,1)</f>
        <v>Rs. 99 Full Talktime Combo Pack</v>
      </c>
      <c r="G591" t="e">
        <f>MID(Tablo6[[#This Row],[Plans wto abbr]], FIND(, Tablo6[[#This Row],[Plans wto abbr]]) + 1, FIND(")", Tablo6[[#This Row],[Plans wto abbr]]) - FIND(, Tablo6[[#This Row],[Plans wto abbr]]) - 1)</f>
        <v>#VALUE!</v>
      </c>
      <c r="H591" s="3">
        <v>1.24</v>
      </c>
      <c r="I59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1" t="s">
        <v>121</v>
      </c>
      <c r="K591"/>
    </row>
    <row r="592" spans="1:11" x14ac:dyDescent="0.3">
      <c r="A592" s="6">
        <v>44805</v>
      </c>
      <c r="B592" s="6" t="str">
        <f>_xlfn.XLOOKUP($A:$A,Dim_Date!$A:$A,Dim_Date!C:C,,0,1)</f>
        <v>After 5G</v>
      </c>
      <c r="C592" s="4">
        <v>500001</v>
      </c>
      <c r="D592" s="4" t="str">
        <f>_xlfn.XLOOKUP(Tablo6[[#This Row],[city_code]],Tablo1[city_code],Tablo1[city_name])</f>
        <v>Hyderabad</v>
      </c>
      <c r="E592" t="s">
        <v>41</v>
      </c>
      <c r="F592" t="str">
        <f>_xlfn.XLOOKUP(Tablo6[[#This Row],[plans]],dim_plan!$A$3:$A$15,dim_plan!$B$3:$B$15,,0,1)</f>
        <v>Rs. 99 Full Talktime Combo Pack</v>
      </c>
      <c r="G592" t="e">
        <f>MID(Tablo6[[#This Row],[Plans wto abbr]], FIND(, Tablo6[[#This Row],[Plans wto abbr]]) + 1, FIND(")", Tablo6[[#This Row],[Plans wto abbr]]) - FIND(, Tablo6[[#This Row],[Plans wto abbr]]) - 1)</f>
        <v>#VALUE!</v>
      </c>
      <c r="H592" s="3">
        <v>0.94</v>
      </c>
      <c r="I592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2" t="s">
        <v>121</v>
      </c>
      <c r="K592"/>
    </row>
    <row r="593" spans="1:11" x14ac:dyDescent="0.3">
      <c r="A593" s="6">
        <v>44805</v>
      </c>
      <c r="B593" s="6" t="str">
        <f>_xlfn.XLOOKUP($A:$A,Dim_Date!$A:$A,Dim_Date!C:C,,0,1)</f>
        <v>After 5G</v>
      </c>
      <c r="C593" s="4">
        <v>411001</v>
      </c>
      <c r="D593" s="4" t="str">
        <f>_xlfn.XLOOKUP(Tablo6[[#This Row],[city_code]],Tablo1[city_code],Tablo1[city_name])</f>
        <v>Pune</v>
      </c>
      <c r="E593" t="s">
        <v>41</v>
      </c>
      <c r="F593" t="str">
        <f>_xlfn.XLOOKUP(Tablo6[[#This Row],[plans]],dim_plan!$A$3:$A$15,dim_plan!$B$3:$B$15,,0,1)</f>
        <v>Rs. 99 Full Talktime Combo Pack</v>
      </c>
      <c r="G593" t="e">
        <f>MID(Tablo6[[#This Row],[Plans wto abbr]], FIND(, Tablo6[[#This Row],[Plans wto abbr]]) + 1, FIND(")", Tablo6[[#This Row],[Plans wto abbr]]) - FIND(, Tablo6[[#This Row],[Plans wto abbr]]) - 1)</f>
        <v>#VALUE!</v>
      </c>
      <c r="H593" s="3">
        <v>1.63</v>
      </c>
      <c r="I593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3" t="s">
        <v>121</v>
      </c>
      <c r="K593"/>
    </row>
    <row r="594" spans="1:11" x14ac:dyDescent="0.3">
      <c r="A594" s="6">
        <v>44805</v>
      </c>
      <c r="B594" s="6" t="str">
        <f>_xlfn.XLOOKUP($A:$A,Dim_Date!$A:$A,Dim_Date!C:C,,0,1)</f>
        <v>After 5G</v>
      </c>
      <c r="C594" s="4">
        <v>380001</v>
      </c>
      <c r="D594" s="4" t="str">
        <f>_xlfn.XLOOKUP(Tablo6[[#This Row],[city_code]],Tablo1[city_code],Tablo1[city_name])</f>
        <v>Ahmedabad</v>
      </c>
      <c r="E594" t="s">
        <v>41</v>
      </c>
      <c r="F594" t="str">
        <f>_xlfn.XLOOKUP(Tablo6[[#This Row],[plans]],dim_plan!$A$3:$A$15,dim_plan!$B$3:$B$15,,0,1)</f>
        <v>Rs. 99 Full Talktime Combo Pack</v>
      </c>
      <c r="G594" t="e">
        <f>MID(Tablo6[[#This Row],[Plans wto abbr]], FIND(, Tablo6[[#This Row],[Plans wto abbr]]) + 1, FIND(")", Tablo6[[#This Row],[Plans wto abbr]]) - FIND(, Tablo6[[#This Row],[Plans wto abbr]]) - 1)</f>
        <v>#VALUE!</v>
      </c>
      <c r="H594" s="3">
        <v>0.87</v>
      </c>
      <c r="I594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4" t="s">
        <v>121</v>
      </c>
      <c r="K594"/>
    </row>
    <row r="595" spans="1:11" x14ac:dyDescent="0.3">
      <c r="A595" s="6">
        <v>44805</v>
      </c>
      <c r="B595" s="6" t="str">
        <f>_xlfn.XLOOKUP($A:$A,Dim_Date!$A:$A,Dim_Date!C:C,,0,1)</f>
        <v>After 5G</v>
      </c>
      <c r="C595" s="4">
        <v>302001</v>
      </c>
      <c r="D595" s="4" t="str">
        <f>_xlfn.XLOOKUP(Tablo6[[#This Row],[city_code]],Tablo1[city_code],Tablo1[city_name])</f>
        <v>Jaipur</v>
      </c>
      <c r="E595" t="s">
        <v>41</v>
      </c>
      <c r="F595" t="str">
        <f>_xlfn.XLOOKUP(Tablo6[[#This Row],[plans]],dim_plan!$A$3:$A$15,dim_plan!$B$3:$B$15,,0,1)</f>
        <v>Rs. 99 Full Talktime Combo Pack</v>
      </c>
      <c r="G595" t="e">
        <f>MID(Tablo6[[#This Row],[Plans wto abbr]], FIND(, Tablo6[[#This Row],[Plans wto abbr]]) + 1, FIND(")", Tablo6[[#This Row],[Plans wto abbr]]) - FIND(, Tablo6[[#This Row],[Plans wto abbr]]) - 1)</f>
        <v>#VALUE!</v>
      </c>
      <c r="H595" s="3">
        <v>0.77</v>
      </c>
      <c r="I595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5" t="s">
        <v>121</v>
      </c>
      <c r="K595"/>
    </row>
    <row r="596" spans="1:11" x14ac:dyDescent="0.3">
      <c r="A596" s="6">
        <v>44805</v>
      </c>
      <c r="B596" s="6" t="str">
        <f>_xlfn.XLOOKUP($A:$A,Dim_Date!$A:$A,Dim_Date!C:C,,0,1)</f>
        <v>After 5G</v>
      </c>
      <c r="C596" s="4">
        <v>226001</v>
      </c>
      <c r="D596" s="4" t="str">
        <f>_xlfn.XLOOKUP(Tablo6[[#This Row],[city_code]],Tablo1[city_code],Tablo1[city_name])</f>
        <v>Lucknow</v>
      </c>
      <c r="E596" t="s">
        <v>41</v>
      </c>
      <c r="F596" t="str">
        <f>_xlfn.XLOOKUP(Tablo6[[#This Row],[plans]],dim_plan!$A$3:$A$15,dim_plan!$B$3:$B$15,,0,1)</f>
        <v>Rs. 99 Full Talktime Combo Pack</v>
      </c>
      <c r="G596" t="e">
        <f>MID(Tablo6[[#This Row],[Plans wto abbr]], FIND(, Tablo6[[#This Row],[Plans wto abbr]]) + 1, FIND(")", Tablo6[[#This Row],[Plans wto abbr]]) - FIND(, Tablo6[[#This Row],[Plans wto abbr]]) - 1)</f>
        <v>#VALUE!</v>
      </c>
      <c r="H596" s="3">
        <v>0.56999999999999995</v>
      </c>
      <c r="I596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6" t="s">
        <v>121</v>
      </c>
      <c r="K596"/>
    </row>
    <row r="597" spans="1:11" x14ac:dyDescent="0.3">
      <c r="A597" s="6">
        <v>44805</v>
      </c>
      <c r="B597" s="6" t="str">
        <f>_xlfn.XLOOKUP($A:$A,Dim_Date!$A:$A,Dim_Date!C:C,,0,1)</f>
        <v>After 5G</v>
      </c>
      <c r="C597" s="4">
        <v>800008</v>
      </c>
      <c r="D597" s="4" t="str">
        <f>_xlfn.XLOOKUP(Tablo6[[#This Row],[city_code]],Tablo1[city_code],Tablo1[city_name])</f>
        <v>Patna</v>
      </c>
      <c r="E597" t="s">
        <v>41</v>
      </c>
      <c r="F597" t="str">
        <f>_xlfn.XLOOKUP(Tablo6[[#This Row],[plans]],dim_plan!$A$3:$A$15,dim_plan!$B$3:$B$15,,0,1)</f>
        <v>Rs. 99 Full Talktime Combo Pack</v>
      </c>
      <c r="G597" t="e">
        <f>MID(Tablo6[[#This Row],[Plans wto abbr]], FIND(, Tablo6[[#This Row],[Plans wto abbr]]) + 1, FIND(")", Tablo6[[#This Row],[Plans wto abbr]]) - FIND(, Tablo6[[#This Row],[Plans wto abbr]]) - 1)</f>
        <v>#VALUE!</v>
      </c>
      <c r="H597" s="3">
        <v>0.57999999999999996</v>
      </c>
      <c r="I597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7" t="s">
        <v>121</v>
      </c>
      <c r="K597"/>
    </row>
    <row r="598" spans="1:11" x14ac:dyDescent="0.3">
      <c r="A598" s="6">
        <v>44805</v>
      </c>
      <c r="B598" s="6" t="str">
        <f>_xlfn.XLOOKUP($A:$A,Dim_Date!$A:$A,Dim_Date!C:C,,0,1)</f>
        <v>After 5G</v>
      </c>
      <c r="C598" s="4">
        <v>641001</v>
      </c>
      <c r="D598" s="4" t="str">
        <f>_xlfn.XLOOKUP(Tablo6[[#This Row],[city_code]],Tablo1[city_code],Tablo1[city_name])</f>
        <v>Coimbatore</v>
      </c>
      <c r="E598" t="s">
        <v>41</v>
      </c>
      <c r="F598" t="str">
        <f>_xlfn.XLOOKUP(Tablo6[[#This Row],[plans]],dim_plan!$A$3:$A$15,dim_plan!$B$3:$B$15,,0,1)</f>
        <v>Rs. 99 Full Talktime Combo Pack</v>
      </c>
      <c r="G598" t="e">
        <f>MID(Tablo6[[#This Row],[Plans wto abbr]], FIND(, Tablo6[[#This Row],[Plans wto abbr]]) + 1, FIND(")", Tablo6[[#This Row],[Plans wto abbr]]) - FIND(, Tablo6[[#This Row],[Plans wto abbr]]) - 1)</f>
        <v>#VALUE!</v>
      </c>
      <c r="H598" s="3">
        <v>0.43</v>
      </c>
      <c r="I598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8" t="s">
        <v>121</v>
      </c>
      <c r="K598"/>
    </row>
    <row r="599" spans="1:11" x14ac:dyDescent="0.3">
      <c r="A599" s="6">
        <v>44805</v>
      </c>
      <c r="B599" s="6" t="str">
        <f>_xlfn.XLOOKUP($A:$A,Dim_Date!$A:$A,Dim_Date!C:C,,0,1)</f>
        <v>After 5G</v>
      </c>
      <c r="C599" s="4">
        <v>160017</v>
      </c>
      <c r="D599" s="4" t="str">
        <f>_xlfn.XLOOKUP(Tablo6[[#This Row],[city_code]],Tablo1[city_code],Tablo1[city_name])</f>
        <v>Chandigarh</v>
      </c>
      <c r="E599" t="s">
        <v>41</v>
      </c>
      <c r="F599" t="str">
        <f>_xlfn.XLOOKUP(Tablo6[[#This Row],[plans]],dim_plan!$A$3:$A$15,dim_plan!$B$3:$B$15,,0,1)</f>
        <v>Rs. 99 Full Talktime Combo Pack</v>
      </c>
      <c r="G599" t="e">
        <f>MID(Tablo6[[#This Row],[Plans wto abbr]], FIND(, Tablo6[[#This Row],[Plans wto abbr]]) + 1, FIND(")", Tablo6[[#This Row],[Plans wto abbr]]) - FIND(, Tablo6[[#This Row],[Plans wto abbr]]) - 1)</f>
        <v>#VALUE!</v>
      </c>
      <c r="H599" s="3">
        <v>0.5</v>
      </c>
      <c r="I599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599" t="s">
        <v>121</v>
      </c>
      <c r="K599"/>
    </row>
    <row r="600" spans="1:11" x14ac:dyDescent="0.3">
      <c r="A600" s="6">
        <v>44805</v>
      </c>
      <c r="B600" s="6" t="str">
        <f>_xlfn.XLOOKUP($A:$A,Dim_Date!$A:$A,Dim_Date!C:C,,0,1)</f>
        <v>After 5G</v>
      </c>
      <c r="C600" s="4">
        <v>122001</v>
      </c>
      <c r="D600" s="4" t="str">
        <f>_xlfn.XLOOKUP(Tablo6[[#This Row],[city_code]],Tablo1[city_code],Tablo1[city_name])</f>
        <v>Gurgaon</v>
      </c>
      <c r="E600" t="s">
        <v>41</v>
      </c>
      <c r="F600" t="str">
        <f>_xlfn.XLOOKUP(Tablo6[[#This Row],[plans]],dim_plan!$A$3:$A$15,dim_plan!$B$3:$B$15,,0,1)</f>
        <v>Rs. 99 Full Talktime Combo Pack</v>
      </c>
      <c r="G600" t="e">
        <f>MID(Tablo6[[#This Row],[Plans wto abbr]], FIND(, Tablo6[[#This Row],[Plans wto abbr]]) + 1, FIND(")", Tablo6[[#This Row],[Plans wto abbr]]) - FIND(, Tablo6[[#This Row],[Plans wto abbr]]) - 1)</f>
        <v>#VALUE!</v>
      </c>
      <c r="H600" s="3">
        <v>0.26</v>
      </c>
      <c r="I600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600" t="s">
        <v>121</v>
      </c>
      <c r="K600"/>
    </row>
    <row r="601" spans="1:11" x14ac:dyDescent="0.3">
      <c r="A601" s="6">
        <v>44805</v>
      </c>
      <c r="B601" s="6" t="str">
        <f>_xlfn.XLOOKUP($A:$A,Dim_Date!$A:$A,Dim_Date!C:C,,0,1)</f>
        <v>After 5G</v>
      </c>
      <c r="C601" s="4">
        <v>492001</v>
      </c>
      <c r="D601" s="4" t="str">
        <f>_xlfn.XLOOKUP(Tablo6[[#This Row],[city_code]],Tablo1[city_code],Tablo1[city_name])</f>
        <v>Raipur</v>
      </c>
      <c r="E601" t="s">
        <v>41</v>
      </c>
      <c r="F601" t="str">
        <f>_xlfn.XLOOKUP(Tablo6[[#This Row],[plans]],dim_plan!$A$3:$A$15,dim_plan!$B$3:$B$15,,0,1)</f>
        <v>Rs. 99 Full Talktime Combo Pack</v>
      </c>
      <c r="G601" t="e">
        <f>MID(Tablo6[[#This Row],[Plans wto abbr]], FIND(, Tablo6[[#This Row],[Plans wto abbr]]) + 1, FIND(")", Tablo6[[#This Row],[Plans wto abbr]]) - FIND(, Tablo6[[#This Row],[Plans wto abbr]]) - 1)</f>
        <v>#VALUE!</v>
      </c>
      <c r="H601" s="3">
        <v>0.18</v>
      </c>
      <c r="I601" s="3" t="str">
        <f>IFERROR(MID(Tablo6[[#This Row],[Plans wto abbr]],(FIND("GB",Tablo6[[#This Row],[Plans wto abbr]],1)-3),5),IFERROR(MID(Tablo6[[#This Row],[Plans wto abbr]],(FIND("MB",Tablo6[[#This Row],[Plans wto abbr]],1)-4),6),""))</f>
        <v/>
      </c>
      <c r="J601" t="s">
        <v>121</v>
      </c>
      <c r="K601"/>
    </row>
    <row r="602" spans="1:11" x14ac:dyDescent="0.3">
      <c r="A602" s="6">
        <v>44562</v>
      </c>
      <c r="B602" s="6" t="str">
        <f>_xlfn.XLOOKUP($A:$A,Dim_Date!$A:$A,Dim_Date!C:C,,0,1)</f>
        <v>Before 5G</v>
      </c>
      <c r="C602" s="4">
        <v>400001</v>
      </c>
      <c r="D602" s="4" t="str">
        <f>_xlfn.XLOOKUP(Tablo6[[#This Row],[city_code]],Tablo1[city_code],Tablo1[city_name])</f>
        <v>Mumbai</v>
      </c>
      <c r="E602" t="s">
        <v>43</v>
      </c>
      <c r="F602" t="str">
        <f>_xlfn.XLOOKUP(Tablo6[[#This Row],[plans]],dim_plan!$A$3:$A$15,dim_plan!$B$3:$B$15,,0,1)</f>
        <v>Xstream Mobile Data Pack: 15GB Data | 28 days</v>
      </c>
      <c r="G602" t="e">
        <f>MID(Tablo6[[#This Row],[Plans wto abbr]], FIND(, Tablo6[[#This Row],[Plans wto abbr]]) + 1, FIND(")", Tablo6[[#This Row],[Plans wto abbr]]) - FIND(, Tablo6[[#This Row],[Plans wto abbr]]) - 1)</f>
        <v>#VALUE!</v>
      </c>
      <c r="H602" s="3">
        <v>2.2599999999999998</v>
      </c>
      <c r="I60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2" t="s">
        <v>117</v>
      </c>
      <c r="K602"/>
    </row>
    <row r="603" spans="1:11" x14ac:dyDescent="0.3">
      <c r="A603" s="6">
        <v>44562</v>
      </c>
      <c r="B603" s="6" t="str">
        <f>_xlfn.XLOOKUP($A:$A,Dim_Date!$A:$A,Dim_Date!C:C,,0,1)</f>
        <v>Before 5G</v>
      </c>
      <c r="C603" s="4">
        <v>110001</v>
      </c>
      <c r="D603" s="4" t="str">
        <f>_xlfn.XLOOKUP(Tablo6[[#This Row],[city_code]],Tablo1[city_code],Tablo1[city_name])</f>
        <v>Delhi</v>
      </c>
      <c r="E603" t="s">
        <v>43</v>
      </c>
      <c r="F603" t="str">
        <f>_xlfn.XLOOKUP(Tablo6[[#This Row],[plans]],dim_plan!$A$3:$A$15,dim_plan!$B$3:$B$15,,0,1)</f>
        <v>Xstream Mobile Data Pack: 15GB Data | 28 days</v>
      </c>
      <c r="G603" t="e">
        <f>MID(Tablo6[[#This Row],[Plans wto abbr]], FIND(, Tablo6[[#This Row],[Plans wto abbr]]) + 1, FIND(")", Tablo6[[#This Row],[Plans wto abbr]]) - FIND(, Tablo6[[#This Row],[Plans wto abbr]]) - 1)</f>
        <v>#VALUE!</v>
      </c>
      <c r="H603" s="3">
        <v>2</v>
      </c>
      <c r="I60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3" t="s">
        <v>117</v>
      </c>
      <c r="K603"/>
    </row>
    <row r="604" spans="1:11" x14ac:dyDescent="0.3">
      <c r="A604" s="6">
        <v>44562</v>
      </c>
      <c r="B604" s="6" t="str">
        <f>_xlfn.XLOOKUP($A:$A,Dim_Date!$A:$A,Dim_Date!C:C,,0,1)</f>
        <v>Before 5G</v>
      </c>
      <c r="C604" s="4">
        <v>700001</v>
      </c>
      <c r="D604" s="4" t="str">
        <f>_xlfn.XLOOKUP(Tablo6[[#This Row],[city_code]],Tablo1[city_code],Tablo1[city_name])</f>
        <v>Kolkata</v>
      </c>
      <c r="E604" t="s">
        <v>43</v>
      </c>
      <c r="F604" t="str">
        <f>_xlfn.XLOOKUP(Tablo6[[#This Row],[plans]],dim_plan!$A$3:$A$15,dim_plan!$B$3:$B$15,,0,1)</f>
        <v>Xstream Mobile Data Pack: 15GB Data | 28 days</v>
      </c>
      <c r="G604" t="e">
        <f>MID(Tablo6[[#This Row],[Plans wto abbr]], FIND(, Tablo6[[#This Row],[Plans wto abbr]]) + 1, FIND(")", Tablo6[[#This Row],[Plans wto abbr]]) - FIND(, Tablo6[[#This Row],[Plans wto abbr]]) - 1)</f>
        <v>#VALUE!</v>
      </c>
      <c r="H604" s="3">
        <v>1.94</v>
      </c>
      <c r="I60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4" t="s">
        <v>117</v>
      </c>
      <c r="K604"/>
    </row>
    <row r="605" spans="1:11" x14ac:dyDescent="0.3">
      <c r="A605" s="6">
        <v>44562</v>
      </c>
      <c r="B605" s="6" t="str">
        <f>_xlfn.XLOOKUP($A:$A,Dim_Date!$A:$A,Dim_Date!C:C,,0,1)</f>
        <v>Before 5G</v>
      </c>
      <c r="C605" s="4">
        <v>560001</v>
      </c>
      <c r="D605" s="4" t="str">
        <f>_xlfn.XLOOKUP(Tablo6[[#This Row],[city_code]],Tablo1[city_code],Tablo1[city_name])</f>
        <v>Bangalore</v>
      </c>
      <c r="E605" t="s">
        <v>43</v>
      </c>
      <c r="F605" t="str">
        <f>_xlfn.XLOOKUP(Tablo6[[#This Row],[plans]],dim_plan!$A$3:$A$15,dim_plan!$B$3:$B$15,,0,1)</f>
        <v>Xstream Mobile Data Pack: 15GB Data | 28 days</v>
      </c>
      <c r="G605" t="e">
        <f>MID(Tablo6[[#This Row],[Plans wto abbr]], FIND(, Tablo6[[#This Row],[Plans wto abbr]]) + 1, FIND(")", Tablo6[[#This Row],[Plans wto abbr]]) - FIND(, Tablo6[[#This Row],[Plans wto abbr]]) - 1)</f>
        <v>#VALUE!</v>
      </c>
      <c r="H605" s="3">
        <v>1.88</v>
      </c>
      <c r="I60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5" t="s">
        <v>117</v>
      </c>
      <c r="K605"/>
    </row>
    <row r="606" spans="1:11" x14ac:dyDescent="0.3">
      <c r="A606" s="6">
        <v>44562</v>
      </c>
      <c r="B606" s="6" t="str">
        <f>_xlfn.XLOOKUP($A:$A,Dim_Date!$A:$A,Dim_Date!C:C,,0,1)</f>
        <v>Before 5G</v>
      </c>
      <c r="C606" s="4">
        <v>600001</v>
      </c>
      <c r="D606" s="4" t="str">
        <f>_xlfn.XLOOKUP(Tablo6[[#This Row],[city_code]],Tablo1[city_code],Tablo1[city_name])</f>
        <v>Chennai</v>
      </c>
      <c r="E606" t="s">
        <v>43</v>
      </c>
      <c r="F606" t="str">
        <f>_xlfn.XLOOKUP(Tablo6[[#This Row],[plans]],dim_plan!$A$3:$A$15,dim_plan!$B$3:$B$15,,0,1)</f>
        <v>Xstream Mobile Data Pack: 15GB Data | 28 days</v>
      </c>
      <c r="G606" t="e">
        <f>MID(Tablo6[[#This Row],[Plans wto abbr]], FIND(, Tablo6[[#This Row],[Plans wto abbr]]) + 1, FIND(")", Tablo6[[#This Row],[Plans wto abbr]]) - FIND(, Tablo6[[#This Row],[Plans wto abbr]]) - 1)</f>
        <v>#VALUE!</v>
      </c>
      <c r="H606" s="3">
        <v>1.56</v>
      </c>
      <c r="I60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6" t="s">
        <v>117</v>
      </c>
      <c r="K606"/>
    </row>
    <row r="607" spans="1:11" x14ac:dyDescent="0.3">
      <c r="A607" s="6">
        <v>44562</v>
      </c>
      <c r="B607" s="6" t="str">
        <f>_xlfn.XLOOKUP($A:$A,Dim_Date!$A:$A,Dim_Date!C:C,,0,1)</f>
        <v>Before 5G</v>
      </c>
      <c r="C607" s="4">
        <v>500001</v>
      </c>
      <c r="D607" s="4" t="str">
        <f>_xlfn.XLOOKUP(Tablo6[[#This Row],[city_code]],Tablo1[city_code],Tablo1[city_name])</f>
        <v>Hyderabad</v>
      </c>
      <c r="E607" t="s">
        <v>43</v>
      </c>
      <c r="F607" t="str">
        <f>_xlfn.XLOOKUP(Tablo6[[#This Row],[plans]],dim_plan!$A$3:$A$15,dim_plan!$B$3:$B$15,,0,1)</f>
        <v>Xstream Mobile Data Pack: 15GB Data | 28 days</v>
      </c>
      <c r="G607" t="e">
        <f>MID(Tablo6[[#This Row],[Plans wto abbr]], FIND(, Tablo6[[#This Row],[Plans wto abbr]]) + 1, FIND(")", Tablo6[[#This Row],[Plans wto abbr]]) - FIND(, Tablo6[[#This Row],[Plans wto abbr]]) - 1)</f>
        <v>#VALUE!</v>
      </c>
      <c r="H607" s="3">
        <v>1.34</v>
      </c>
      <c r="I60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7" t="s">
        <v>117</v>
      </c>
      <c r="K607"/>
    </row>
    <row r="608" spans="1:11" x14ac:dyDescent="0.3">
      <c r="A608" s="6">
        <v>44562</v>
      </c>
      <c r="B608" s="6" t="str">
        <f>_xlfn.XLOOKUP($A:$A,Dim_Date!$A:$A,Dim_Date!C:C,,0,1)</f>
        <v>Before 5G</v>
      </c>
      <c r="C608" s="4">
        <v>411001</v>
      </c>
      <c r="D608" s="4" t="str">
        <f>_xlfn.XLOOKUP(Tablo6[[#This Row],[city_code]],Tablo1[city_code],Tablo1[city_name])</f>
        <v>Pune</v>
      </c>
      <c r="E608" t="s">
        <v>43</v>
      </c>
      <c r="F608" t="str">
        <f>_xlfn.XLOOKUP(Tablo6[[#This Row],[plans]],dim_plan!$A$3:$A$15,dim_plan!$B$3:$B$15,,0,1)</f>
        <v>Xstream Mobile Data Pack: 15GB Data | 28 days</v>
      </c>
      <c r="G608" t="e">
        <f>MID(Tablo6[[#This Row],[Plans wto abbr]], FIND(, Tablo6[[#This Row],[Plans wto abbr]]) + 1, FIND(")", Tablo6[[#This Row],[Plans wto abbr]]) - FIND(, Tablo6[[#This Row],[Plans wto abbr]]) - 1)</f>
        <v>#VALUE!</v>
      </c>
      <c r="H608" s="3">
        <v>0.95</v>
      </c>
      <c r="I60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8" t="s">
        <v>117</v>
      </c>
      <c r="K608"/>
    </row>
    <row r="609" spans="1:11" x14ac:dyDescent="0.3">
      <c r="A609" s="6">
        <v>44562</v>
      </c>
      <c r="B609" s="6" t="str">
        <f>_xlfn.XLOOKUP($A:$A,Dim_Date!$A:$A,Dim_Date!C:C,,0,1)</f>
        <v>Before 5G</v>
      </c>
      <c r="C609" s="4">
        <v>380001</v>
      </c>
      <c r="D609" s="4" t="str">
        <f>_xlfn.XLOOKUP(Tablo6[[#This Row],[city_code]],Tablo1[city_code],Tablo1[city_name])</f>
        <v>Ahmedabad</v>
      </c>
      <c r="E609" t="s">
        <v>43</v>
      </c>
      <c r="F609" t="str">
        <f>_xlfn.XLOOKUP(Tablo6[[#This Row],[plans]],dim_plan!$A$3:$A$15,dim_plan!$B$3:$B$15,,0,1)</f>
        <v>Xstream Mobile Data Pack: 15GB Data | 28 days</v>
      </c>
      <c r="G609" t="e">
        <f>MID(Tablo6[[#This Row],[Plans wto abbr]], FIND(, Tablo6[[#This Row],[Plans wto abbr]]) + 1, FIND(")", Tablo6[[#This Row],[Plans wto abbr]]) - FIND(, Tablo6[[#This Row],[Plans wto abbr]]) - 1)</f>
        <v>#VALUE!</v>
      </c>
      <c r="H609" s="3">
        <v>1.17</v>
      </c>
      <c r="I60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09" t="s">
        <v>117</v>
      </c>
      <c r="K609"/>
    </row>
    <row r="610" spans="1:11" x14ac:dyDescent="0.3">
      <c r="A610" s="6">
        <v>44562</v>
      </c>
      <c r="B610" s="6" t="str">
        <f>_xlfn.XLOOKUP($A:$A,Dim_Date!$A:$A,Dim_Date!C:C,,0,1)</f>
        <v>Before 5G</v>
      </c>
      <c r="C610" s="4">
        <v>302001</v>
      </c>
      <c r="D610" s="4" t="str">
        <f>_xlfn.XLOOKUP(Tablo6[[#This Row],[city_code]],Tablo1[city_code],Tablo1[city_name])</f>
        <v>Jaipur</v>
      </c>
      <c r="E610" t="s">
        <v>43</v>
      </c>
      <c r="F610" t="str">
        <f>_xlfn.XLOOKUP(Tablo6[[#This Row],[plans]],dim_plan!$A$3:$A$15,dim_plan!$B$3:$B$15,,0,1)</f>
        <v>Xstream Mobile Data Pack: 15GB Data | 28 days</v>
      </c>
      <c r="G610" t="e">
        <f>MID(Tablo6[[#This Row],[Plans wto abbr]], FIND(, Tablo6[[#This Row],[Plans wto abbr]]) + 1, FIND(")", Tablo6[[#This Row],[Plans wto abbr]]) - FIND(, Tablo6[[#This Row],[Plans wto abbr]]) - 1)</f>
        <v>#VALUE!</v>
      </c>
      <c r="H610" s="3">
        <v>1.03</v>
      </c>
      <c r="I61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0" t="s">
        <v>117</v>
      </c>
      <c r="K610"/>
    </row>
    <row r="611" spans="1:11" x14ac:dyDescent="0.3">
      <c r="A611" s="6">
        <v>44562</v>
      </c>
      <c r="B611" s="6" t="str">
        <f>_xlfn.XLOOKUP($A:$A,Dim_Date!$A:$A,Dim_Date!C:C,,0,1)</f>
        <v>Before 5G</v>
      </c>
      <c r="C611" s="4">
        <v>226001</v>
      </c>
      <c r="D611" s="4" t="str">
        <f>_xlfn.XLOOKUP(Tablo6[[#This Row],[city_code]],Tablo1[city_code],Tablo1[city_name])</f>
        <v>Lucknow</v>
      </c>
      <c r="E611" t="s">
        <v>43</v>
      </c>
      <c r="F611" t="str">
        <f>_xlfn.XLOOKUP(Tablo6[[#This Row],[plans]],dim_plan!$A$3:$A$15,dim_plan!$B$3:$B$15,,0,1)</f>
        <v>Xstream Mobile Data Pack: 15GB Data | 28 days</v>
      </c>
      <c r="G611" t="e">
        <f>MID(Tablo6[[#This Row],[Plans wto abbr]], FIND(, Tablo6[[#This Row],[Plans wto abbr]]) + 1, FIND(")", Tablo6[[#This Row],[Plans wto abbr]]) - FIND(, Tablo6[[#This Row],[Plans wto abbr]]) - 1)</f>
        <v>#VALUE!</v>
      </c>
      <c r="H611" s="3">
        <v>0.67</v>
      </c>
      <c r="I61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1" t="s">
        <v>117</v>
      </c>
      <c r="K611"/>
    </row>
    <row r="612" spans="1:11" x14ac:dyDescent="0.3">
      <c r="A612" s="6">
        <v>44562</v>
      </c>
      <c r="B612" s="6" t="str">
        <f>_xlfn.XLOOKUP($A:$A,Dim_Date!$A:$A,Dim_Date!C:C,,0,1)</f>
        <v>Before 5G</v>
      </c>
      <c r="C612" s="4">
        <v>800008</v>
      </c>
      <c r="D612" s="4" t="str">
        <f>_xlfn.XLOOKUP(Tablo6[[#This Row],[city_code]],Tablo1[city_code],Tablo1[city_name])</f>
        <v>Patna</v>
      </c>
      <c r="E612" t="s">
        <v>43</v>
      </c>
      <c r="F612" t="str">
        <f>_xlfn.XLOOKUP(Tablo6[[#This Row],[plans]],dim_plan!$A$3:$A$15,dim_plan!$B$3:$B$15,,0,1)</f>
        <v>Xstream Mobile Data Pack: 15GB Data | 28 days</v>
      </c>
      <c r="G612" t="e">
        <f>MID(Tablo6[[#This Row],[Plans wto abbr]], FIND(, Tablo6[[#This Row],[Plans wto abbr]]) + 1, FIND(")", Tablo6[[#This Row],[Plans wto abbr]]) - FIND(, Tablo6[[#This Row],[Plans wto abbr]]) - 1)</f>
        <v>#VALUE!</v>
      </c>
      <c r="H612" s="3">
        <v>0.9</v>
      </c>
      <c r="I61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2" t="s">
        <v>117</v>
      </c>
      <c r="K612"/>
    </row>
    <row r="613" spans="1:11" x14ac:dyDescent="0.3">
      <c r="A613" s="6">
        <v>44562</v>
      </c>
      <c r="B613" s="6" t="str">
        <f>_xlfn.XLOOKUP($A:$A,Dim_Date!$A:$A,Dim_Date!C:C,,0,1)</f>
        <v>Before 5G</v>
      </c>
      <c r="C613" s="4">
        <v>641001</v>
      </c>
      <c r="D613" s="4" t="str">
        <f>_xlfn.XLOOKUP(Tablo6[[#This Row],[city_code]],Tablo1[city_code],Tablo1[city_name])</f>
        <v>Coimbatore</v>
      </c>
      <c r="E613" t="s">
        <v>43</v>
      </c>
      <c r="F613" t="str">
        <f>_xlfn.XLOOKUP(Tablo6[[#This Row],[plans]],dim_plan!$A$3:$A$15,dim_plan!$B$3:$B$15,,0,1)</f>
        <v>Xstream Mobile Data Pack: 15GB Data | 28 days</v>
      </c>
      <c r="G613" t="e">
        <f>MID(Tablo6[[#This Row],[Plans wto abbr]], FIND(, Tablo6[[#This Row],[Plans wto abbr]]) + 1, FIND(")", Tablo6[[#This Row],[Plans wto abbr]]) - FIND(, Tablo6[[#This Row],[Plans wto abbr]]) - 1)</f>
        <v>#VALUE!</v>
      </c>
      <c r="H613" s="3">
        <v>0.34</v>
      </c>
      <c r="I61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3" t="s">
        <v>117</v>
      </c>
      <c r="K613"/>
    </row>
    <row r="614" spans="1:11" x14ac:dyDescent="0.3">
      <c r="A614" s="6">
        <v>44562</v>
      </c>
      <c r="B614" s="6" t="str">
        <f>_xlfn.XLOOKUP($A:$A,Dim_Date!$A:$A,Dim_Date!C:C,,0,1)</f>
        <v>Before 5G</v>
      </c>
      <c r="C614" s="4">
        <v>160017</v>
      </c>
      <c r="D614" s="4" t="str">
        <f>_xlfn.XLOOKUP(Tablo6[[#This Row],[city_code]],Tablo1[city_code],Tablo1[city_name])</f>
        <v>Chandigarh</v>
      </c>
      <c r="E614" t="s">
        <v>43</v>
      </c>
      <c r="F614" t="str">
        <f>_xlfn.XLOOKUP(Tablo6[[#This Row],[plans]],dim_plan!$A$3:$A$15,dim_plan!$B$3:$B$15,,0,1)</f>
        <v>Xstream Mobile Data Pack: 15GB Data | 28 days</v>
      </c>
      <c r="G614" t="e">
        <f>MID(Tablo6[[#This Row],[Plans wto abbr]], FIND(, Tablo6[[#This Row],[Plans wto abbr]]) + 1, FIND(")", Tablo6[[#This Row],[Plans wto abbr]]) - FIND(, Tablo6[[#This Row],[Plans wto abbr]]) - 1)</f>
        <v>#VALUE!</v>
      </c>
      <c r="H614" s="3">
        <v>0.26</v>
      </c>
      <c r="I61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4" t="s">
        <v>117</v>
      </c>
      <c r="K614"/>
    </row>
    <row r="615" spans="1:11" x14ac:dyDescent="0.3">
      <c r="A615" s="6">
        <v>44562</v>
      </c>
      <c r="B615" s="6" t="str">
        <f>_xlfn.XLOOKUP($A:$A,Dim_Date!$A:$A,Dim_Date!C:C,,0,1)</f>
        <v>Before 5G</v>
      </c>
      <c r="C615" s="4">
        <v>122001</v>
      </c>
      <c r="D615" s="4" t="str">
        <f>_xlfn.XLOOKUP(Tablo6[[#This Row],[city_code]],Tablo1[city_code],Tablo1[city_name])</f>
        <v>Gurgaon</v>
      </c>
      <c r="E615" t="s">
        <v>43</v>
      </c>
      <c r="F615" t="str">
        <f>_xlfn.XLOOKUP(Tablo6[[#This Row],[plans]],dim_plan!$A$3:$A$15,dim_plan!$B$3:$B$15,,0,1)</f>
        <v>Xstream Mobile Data Pack: 15GB Data | 28 days</v>
      </c>
      <c r="G615" t="e">
        <f>MID(Tablo6[[#This Row],[Plans wto abbr]], FIND(, Tablo6[[#This Row],[Plans wto abbr]]) + 1, FIND(")", Tablo6[[#This Row],[Plans wto abbr]]) - FIND(, Tablo6[[#This Row],[Plans wto abbr]]) - 1)</f>
        <v>#VALUE!</v>
      </c>
      <c r="H615" s="3">
        <v>0.2</v>
      </c>
      <c r="I61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5" t="s">
        <v>117</v>
      </c>
      <c r="K615"/>
    </row>
    <row r="616" spans="1:11" x14ac:dyDescent="0.3">
      <c r="A616" s="6">
        <v>44562</v>
      </c>
      <c r="B616" s="6" t="str">
        <f>_xlfn.XLOOKUP($A:$A,Dim_Date!$A:$A,Dim_Date!C:C,,0,1)</f>
        <v>Before 5G</v>
      </c>
      <c r="C616" s="4">
        <v>492001</v>
      </c>
      <c r="D616" s="4" t="str">
        <f>_xlfn.XLOOKUP(Tablo6[[#This Row],[city_code]],Tablo1[city_code],Tablo1[city_name])</f>
        <v>Raipur</v>
      </c>
      <c r="E616" t="s">
        <v>43</v>
      </c>
      <c r="F616" t="str">
        <f>_xlfn.XLOOKUP(Tablo6[[#This Row],[plans]],dim_plan!$A$3:$A$15,dim_plan!$B$3:$B$15,,0,1)</f>
        <v>Xstream Mobile Data Pack: 15GB Data | 28 days</v>
      </c>
      <c r="G616" t="e">
        <f>MID(Tablo6[[#This Row],[Plans wto abbr]], FIND(, Tablo6[[#This Row],[Plans wto abbr]]) + 1, FIND(")", Tablo6[[#This Row],[Plans wto abbr]]) - FIND(, Tablo6[[#This Row],[Plans wto abbr]]) - 1)</f>
        <v>#VALUE!</v>
      </c>
      <c r="H616" s="3">
        <v>0.19</v>
      </c>
      <c r="I61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6" t="s">
        <v>117</v>
      </c>
      <c r="K616"/>
    </row>
    <row r="617" spans="1:11" x14ac:dyDescent="0.3">
      <c r="A617" s="6">
        <v>44593</v>
      </c>
      <c r="B617" s="6" t="str">
        <f>_xlfn.XLOOKUP($A:$A,Dim_Date!$A:$A,Dim_Date!C:C,,0,1)</f>
        <v>Before 5G</v>
      </c>
      <c r="C617" s="4">
        <v>400001</v>
      </c>
      <c r="D617" s="4" t="str">
        <f>_xlfn.XLOOKUP(Tablo6[[#This Row],[city_code]],Tablo1[city_code],Tablo1[city_name])</f>
        <v>Mumbai</v>
      </c>
      <c r="E617" t="s">
        <v>43</v>
      </c>
      <c r="F617" t="str">
        <f>_xlfn.XLOOKUP(Tablo6[[#This Row],[plans]],dim_plan!$A$3:$A$15,dim_plan!$B$3:$B$15,,0,1)</f>
        <v>Xstream Mobile Data Pack: 15GB Data | 28 days</v>
      </c>
      <c r="G617" t="e">
        <f>MID(Tablo6[[#This Row],[Plans wto abbr]], FIND(, Tablo6[[#This Row],[Plans wto abbr]]) + 1, FIND(")", Tablo6[[#This Row],[Plans wto abbr]]) - FIND(, Tablo6[[#This Row],[Plans wto abbr]]) - 1)</f>
        <v>#VALUE!</v>
      </c>
      <c r="H617" s="3">
        <v>2.62</v>
      </c>
      <c r="I61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7" t="s">
        <v>117</v>
      </c>
      <c r="K617"/>
    </row>
    <row r="618" spans="1:11" x14ac:dyDescent="0.3">
      <c r="A618" s="6">
        <v>44593</v>
      </c>
      <c r="B618" s="6" t="str">
        <f>_xlfn.XLOOKUP($A:$A,Dim_Date!$A:$A,Dim_Date!C:C,,0,1)</f>
        <v>Before 5G</v>
      </c>
      <c r="C618" s="4">
        <v>110001</v>
      </c>
      <c r="D618" s="4" t="str">
        <f>_xlfn.XLOOKUP(Tablo6[[#This Row],[city_code]],Tablo1[city_code],Tablo1[city_name])</f>
        <v>Delhi</v>
      </c>
      <c r="E618" t="s">
        <v>43</v>
      </c>
      <c r="F618" t="str">
        <f>_xlfn.XLOOKUP(Tablo6[[#This Row],[plans]],dim_plan!$A$3:$A$15,dim_plan!$B$3:$B$15,,0,1)</f>
        <v>Xstream Mobile Data Pack: 15GB Data | 28 days</v>
      </c>
      <c r="G618" t="e">
        <f>MID(Tablo6[[#This Row],[Plans wto abbr]], FIND(, Tablo6[[#This Row],[Plans wto abbr]]) + 1, FIND(")", Tablo6[[#This Row],[Plans wto abbr]]) - FIND(, Tablo6[[#This Row],[Plans wto abbr]]) - 1)</f>
        <v>#VALUE!</v>
      </c>
      <c r="H618" s="3">
        <v>2.14</v>
      </c>
      <c r="I61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8" t="s">
        <v>117</v>
      </c>
      <c r="K618"/>
    </row>
    <row r="619" spans="1:11" x14ac:dyDescent="0.3">
      <c r="A619" s="6">
        <v>44593</v>
      </c>
      <c r="B619" s="6" t="str">
        <f>_xlfn.XLOOKUP($A:$A,Dim_Date!$A:$A,Dim_Date!C:C,,0,1)</f>
        <v>Before 5G</v>
      </c>
      <c r="C619" s="4">
        <v>700001</v>
      </c>
      <c r="D619" s="4" t="str">
        <f>_xlfn.XLOOKUP(Tablo6[[#This Row],[city_code]],Tablo1[city_code],Tablo1[city_name])</f>
        <v>Kolkata</v>
      </c>
      <c r="E619" t="s">
        <v>43</v>
      </c>
      <c r="F619" t="str">
        <f>_xlfn.XLOOKUP(Tablo6[[#This Row],[plans]],dim_plan!$A$3:$A$15,dim_plan!$B$3:$B$15,,0,1)</f>
        <v>Xstream Mobile Data Pack: 15GB Data | 28 days</v>
      </c>
      <c r="G619" t="e">
        <f>MID(Tablo6[[#This Row],[Plans wto abbr]], FIND(, Tablo6[[#This Row],[Plans wto abbr]]) + 1, FIND(")", Tablo6[[#This Row],[Plans wto abbr]]) - FIND(, Tablo6[[#This Row],[Plans wto abbr]]) - 1)</f>
        <v>#VALUE!</v>
      </c>
      <c r="H619" s="3">
        <v>1.99</v>
      </c>
      <c r="I61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19" t="s">
        <v>117</v>
      </c>
      <c r="K619"/>
    </row>
    <row r="620" spans="1:11" x14ac:dyDescent="0.3">
      <c r="A620" s="6">
        <v>44593</v>
      </c>
      <c r="B620" s="6" t="str">
        <f>_xlfn.XLOOKUP($A:$A,Dim_Date!$A:$A,Dim_Date!C:C,,0,1)</f>
        <v>Before 5G</v>
      </c>
      <c r="C620" s="4">
        <v>560001</v>
      </c>
      <c r="D620" s="4" t="str">
        <f>_xlfn.XLOOKUP(Tablo6[[#This Row],[city_code]],Tablo1[city_code],Tablo1[city_name])</f>
        <v>Bangalore</v>
      </c>
      <c r="E620" t="s">
        <v>43</v>
      </c>
      <c r="F620" t="str">
        <f>_xlfn.XLOOKUP(Tablo6[[#This Row],[plans]],dim_plan!$A$3:$A$15,dim_plan!$B$3:$B$15,,0,1)</f>
        <v>Xstream Mobile Data Pack: 15GB Data | 28 days</v>
      </c>
      <c r="G620" t="e">
        <f>MID(Tablo6[[#This Row],[Plans wto abbr]], FIND(, Tablo6[[#This Row],[Plans wto abbr]]) + 1, FIND(")", Tablo6[[#This Row],[Plans wto abbr]]) - FIND(, Tablo6[[#This Row],[Plans wto abbr]]) - 1)</f>
        <v>#VALUE!</v>
      </c>
      <c r="H620" s="3">
        <v>2.65</v>
      </c>
      <c r="I62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0" t="s">
        <v>117</v>
      </c>
      <c r="K620"/>
    </row>
    <row r="621" spans="1:11" x14ac:dyDescent="0.3">
      <c r="A621" s="6">
        <v>44593</v>
      </c>
      <c r="B621" s="6" t="str">
        <f>_xlfn.XLOOKUP($A:$A,Dim_Date!$A:$A,Dim_Date!C:C,,0,1)</f>
        <v>Before 5G</v>
      </c>
      <c r="C621" s="4">
        <v>600001</v>
      </c>
      <c r="D621" s="4" t="str">
        <f>_xlfn.XLOOKUP(Tablo6[[#This Row],[city_code]],Tablo1[city_code],Tablo1[city_name])</f>
        <v>Chennai</v>
      </c>
      <c r="E621" t="s">
        <v>43</v>
      </c>
      <c r="F621" t="str">
        <f>_xlfn.XLOOKUP(Tablo6[[#This Row],[plans]],dim_plan!$A$3:$A$15,dim_plan!$B$3:$B$15,,0,1)</f>
        <v>Xstream Mobile Data Pack: 15GB Data | 28 days</v>
      </c>
      <c r="G621" t="e">
        <f>MID(Tablo6[[#This Row],[Plans wto abbr]], FIND(, Tablo6[[#This Row],[Plans wto abbr]]) + 1, FIND(")", Tablo6[[#This Row],[Plans wto abbr]]) - FIND(, Tablo6[[#This Row],[Plans wto abbr]]) - 1)</f>
        <v>#VALUE!</v>
      </c>
      <c r="H621" s="3">
        <v>2.5499999999999998</v>
      </c>
      <c r="I62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1" t="s">
        <v>117</v>
      </c>
      <c r="K621"/>
    </row>
    <row r="622" spans="1:11" x14ac:dyDescent="0.3">
      <c r="A622" s="6">
        <v>44593</v>
      </c>
      <c r="B622" s="6" t="str">
        <f>_xlfn.XLOOKUP($A:$A,Dim_Date!$A:$A,Dim_Date!C:C,,0,1)</f>
        <v>Before 5G</v>
      </c>
      <c r="C622" s="4">
        <v>500001</v>
      </c>
      <c r="D622" s="4" t="str">
        <f>_xlfn.XLOOKUP(Tablo6[[#This Row],[city_code]],Tablo1[city_code],Tablo1[city_name])</f>
        <v>Hyderabad</v>
      </c>
      <c r="E622" t="s">
        <v>43</v>
      </c>
      <c r="F622" t="str">
        <f>_xlfn.XLOOKUP(Tablo6[[#This Row],[plans]],dim_plan!$A$3:$A$15,dim_plan!$B$3:$B$15,,0,1)</f>
        <v>Xstream Mobile Data Pack: 15GB Data | 28 days</v>
      </c>
      <c r="G622" t="e">
        <f>MID(Tablo6[[#This Row],[Plans wto abbr]], FIND(, Tablo6[[#This Row],[Plans wto abbr]]) + 1, FIND(")", Tablo6[[#This Row],[Plans wto abbr]]) - FIND(, Tablo6[[#This Row],[Plans wto abbr]]) - 1)</f>
        <v>#VALUE!</v>
      </c>
      <c r="H622" s="3">
        <v>1.5</v>
      </c>
      <c r="I62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2" t="s">
        <v>117</v>
      </c>
      <c r="K622"/>
    </row>
    <row r="623" spans="1:11" x14ac:dyDescent="0.3">
      <c r="A623" s="6">
        <v>44593</v>
      </c>
      <c r="B623" s="6" t="str">
        <f>_xlfn.XLOOKUP($A:$A,Dim_Date!$A:$A,Dim_Date!C:C,,0,1)</f>
        <v>Before 5G</v>
      </c>
      <c r="C623" s="4">
        <v>411001</v>
      </c>
      <c r="D623" s="4" t="str">
        <f>_xlfn.XLOOKUP(Tablo6[[#This Row],[city_code]],Tablo1[city_code],Tablo1[city_name])</f>
        <v>Pune</v>
      </c>
      <c r="E623" t="s">
        <v>43</v>
      </c>
      <c r="F623" t="str">
        <f>_xlfn.XLOOKUP(Tablo6[[#This Row],[plans]],dim_plan!$A$3:$A$15,dim_plan!$B$3:$B$15,,0,1)</f>
        <v>Xstream Mobile Data Pack: 15GB Data | 28 days</v>
      </c>
      <c r="G623" t="e">
        <f>MID(Tablo6[[#This Row],[Plans wto abbr]], FIND(, Tablo6[[#This Row],[Plans wto abbr]]) + 1, FIND(")", Tablo6[[#This Row],[Plans wto abbr]]) - FIND(, Tablo6[[#This Row],[Plans wto abbr]]) - 1)</f>
        <v>#VALUE!</v>
      </c>
      <c r="H623" s="3">
        <v>1.28</v>
      </c>
      <c r="I62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3" t="s">
        <v>117</v>
      </c>
      <c r="K623"/>
    </row>
    <row r="624" spans="1:11" x14ac:dyDescent="0.3">
      <c r="A624" s="6">
        <v>44593</v>
      </c>
      <c r="B624" s="6" t="str">
        <f>_xlfn.XLOOKUP($A:$A,Dim_Date!$A:$A,Dim_Date!C:C,,0,1)</f>
        <v>Before 5G</v>
      </c>
      <c r="C624" s="4">
        <v>380001</v>
      </c>
      <c r="D624" s="4" t="str">
        <f>_xlfn.XLOOKUP(Tablo6[[#This Row],[city_code]],Tablo1[city_code],Tablo1[city_name])</f>
        <v>Ahmedabad</v>
      </c>
      <c r="E624" t="s">
        <v>43</v>
      </c>
      <c r="F624" t="str">
        <f>_xlfn.XLOOKUP(Tablo6[[#This Row],[plans]],dim_plan!$A$3:$A$15,dim_plan!$B$3:$B$15,,0,1)</f>
        <v>Xstream Mobile Data Pack: 15GB Data | 28 days</v>
      </c>
      <c r="G624" t="e">
        <f>MID(Tablo6[[#This Row],[Plans wto abbr]], FIND(, Tablo6[[#This Row],[Plans wto abbr]]) + 1, FIND(")", Tablo6[[#This Row],[Plans wto abbr]]) - FIND(, Tablo6[[#This Row],[Plans wto abbr]]) - 1)</f>
        <v>#VALUE!</v>
      </c>
      <c r="H624" s="3">
        <v>0.9</v>
      </c>
      <c r="I62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4" t="s">
        <v>117</v>
      </c>
      <c r="K624"/>
    </row>
    <row r="625" spans="1:11" x14ac:dyDescent="0.3">
      <c r="A625" s="6">
        <v>44593</v>
      </c>
      <c r="B625" s="6" t="str">
        <f>_xlfn.XLOOKUP($A:$A,Dim_Date!$A:$A,Dim_Date!C:C,,0,1)</f>
        <v>Before 5G</v>
      </c>
      <c r="C625" s="4">
        <v>302001</v>
      </c>
      <c r="D625" s="4" t="str">
        <f>_xlfn.XLOOKUP(Tablo6[[#This Row],[city_code]],Tablo1[city_code],Tablo1[city_name])</f>
        <v>Jaipur</v>
      </c>
      <c r="E625" t="s">
        <v>43</v>
      </c>
      <c r="F625" t="str">
        <f>_xlfn.XLOOKUP(Tablo6[[#This Row],[plans]],dim_plan!$A$3:$A$15,dim_plan!$B$3:$B$15,,0,1)</f>
        <v>Xstream Mobile Data Pack: 15GB Data | 28 days</v>
      </c>
      <c r="G625" t="e">
        <f>MID(Tablo6[[#This Row],[Plans wto abbr]], FIND(, Tablo6[[#This Row],[Plans wto abbr]]) + 1, FIND(")", Tablo6[[#This Row],[Plans wto abbr]]) - FIND(, Tablo6[[#This Row],[Plans wto abbr]]) - 1)</f>
        <v>#VALUE!</v>
      </c>
      <c r="H625" s="3">
        <v>0.69</v>
      </c>
      <c r="I62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5" t="s">
        <v>117</v>
      </c>
      <c r="K625"/>
    </row>
    <row r="626" spans="1:11" x14ac:dyDescent="0.3">
      <c r="A626" s="6">
        <v>44593</v>
      </c>
      <c r="B626" s="6" t="str">
        <f>_xlfn.XLOOKUP($A:$A,Dim_Date!$A:$A,Dim_Date!C:C,,0,1)</f>
        <v>Before 5G</v>
      </c>
      <c r="C626" s="4">
        <v>226001</v>
      </c>
      <c r="D626" s="4" t="str">
        <f>_xlfn.XLOOKUP(Tablo6[[#This Row],[city_code]],Tablo1[city_code],Tablo1[city_name])</f>
        <v>Lucknow</v>
      </c>
      <c r="E626" t="s">
        <v>43</v>
      </c>
      <c r="F626" t="str">
        <f>_xlfn.XLOOKUP(Tablo6[[#This Row],[plans]],dim_plan!$A$3:$A$15,dim_plan!$B$3:$B$15,,0,1)</f>
        <v>Xstream Mobile Data Pack: 15GB Data | 28 days</v>
      </c>
      <c r="G626" t="e">
        <f>MID(Tablo6[[#This Row],[Plans wto abbr]], FIND(, Tablo6[[#This Row],[Plans wto abbr]]) + 1, FIND(")", Tablo6[[#This Row],[Plans wto abbr]]) - FIND(, Tablo6[[#This Row],[Plans wto abbr]]) - 1)</f>
        <v>#VALUE!</v>
      </c>
      <c r="H626" s="3">
        <v>1.49</v>
      </c>
      <c r="I62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6" t="s">
        <v>117</v>
      </c>
      <c r="K626"/>
    </row>
    <row r="627" spans="1:11" x14ac:dyDescent="0.3">
      <c r="A627" s="6">
        <v>44593</v>
      </c>
      <c r="B627" s="6" t="str">
        <f>_xlfn.XLOOKUP($A:$A,Dim_Date!$A:$A,Dim_Date!C:C,,0,1)</f>
        <v>Before 5G</v>
      </c>
      <c r="C627" s="4">
        <v>800008</v>
      </c>
      <c r="D627" s="4" t="str">
        <f>_xlfn.XLOOKUP(Tablo6[[#This Row],[city_code]],Tablo1[city_code],Tablo1[city_name])</f>
        <v>Patna</v>
      </c>
      <c r="E627" t="s">
        <v>43</v>
      </c>
      <c r="F627" t="str">
        <f>_xlfn.XLOOKUP(Tablo6[[#This Row],[plans]],dim_plan!$A$3:$A$15,dim_plan!$B$3:$B$15,,0,1)</f>
        <v>Xstream Mobile Data Pack: 15GB Data | 28 days</v>
      </c>
      <c r="G627" t="e">
        <f>MID(Tablo6[[#This Row],[Plans wto abbr]], FIND(, Tablo6[[#This Row],[Plans wto abbr]]) + 1, FIND(")", Tablo6[[#This Row],[Plans wto abbr]]) - FIND(, Tablo6[[#This Row],[Plans wto abbr]]) - 1)</f>
        <v>#VALUE!</v>
      </c>
      <c r="H627" s="3">
        <v>0.53</v>
      </c>
      <c r="I62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7" t="s">
        <v>117</v>
      </c>
      <c r="K627"/>
    </row>
    <row r="628" spans="1:11" x14ac:dyDescent="0.3">
      <c r="A628" s="6">
        <v>44593</v>
      </c>
      <c r="B628" s="6" t="str">
        <f>_xlfn.XLOOKUP($A:$A,Dim_Date!$A:$A,Dim_Date!C:C,,0,1)</f>
        <v>Before 5G</v>
      </c>
      <c r="C628" s="4">
        <v>641001</v>
      </c>
      <c r="D628" s="4" t="str">
        <f>_xlfn.XLOOKUP(Tablo6[[#This Row],[city_code]],Tablo1[city_code],Tablo1[city_name])</f>
        <v>Coimbatore</v>
      </c>
      <c r="E628" t="s">
        <v>43</v>
      </c>
      <c r="F628" t="str">
        <f>_xlfn.XLOOKUP(Tablo6[[#This Row],[plans]],dim_plan!$A$3:$A$15,dim_plan!$B$3:$B$15,,0,1)</f>
        <v>Xstream Mobile Data Pack: 15GB Data | 28 days</v>
      </c>
      <c r="G628" t="e">
        <f>MID(Tablo6[[#This Row],[Plans wto abbr]], FIND(, Tablo6[[#This Row],[Plans wto abbr]]) + 1, FIND(")", Tablo6[[#This Row],[Plans wto abbr]]) - FIND(, Tablo6[[#This Row],[Plans wto abbr]]) - 1)</f>
        <v>#VALUE!</v>
      </c>
      <c r="H628" s="3">
        <v>0.52</v>
      </c>
      <c r="I62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8" t="s">
        <v>117</v>
      </c>
      <c r="K628"/>
    </row>
    <row r="629" spans="1:11" x14ac:dyDescent="0.3">
      <c r="A629" s="6">
        <v>44593</v>
      </c>
      <c r="B629" s="6" t="str">
        <f>_xlfn.XLOOKUP($A:$A,Dim_Date!$A:$A,Dim_Date!C:C,,0,1)</f>
        <v>Before 5G</v>
      </c>
      <c r="C629" s="4">
        <v>160017</v>
      </c>
      <c r="D629" s="4" t="str">
        <f>_xlfn.XLOOKUP(Tablo6[[#This Row],[city_code]],Tablo1[city_code],Tablo1[city_name])</f>
        <v>Chandigarh</v>
      </c>
      <c r="E629" t="s">
        <v>43</v>
      </c>
      <c r="F629" t="str">
        <f>_xlfn.XLOOKUP(Tablo6[[#This Row],[plans]],dim_plan!$A$3:$A$15,dim_plan!$B$3:$B$15,,0,1)</f>
        <v>Xstream Mobile Data Pack: 15GB Data | 28 days</v>
      </c>
      <c r="G629" t="e">
        <f>MID(Tablo6[[#This Row],[Plans wto abbr]], FIND(, Tablo6[[#This Row],[Plans wto abbr]]) + 1, FIND(")", Tablo6[[#This Row],[Plans wto abbr]]) - FIND(, Tablo6[[#This Row],[Plans wto abbr]]) - 1)</f>
        <v>#VALUE!</v>
      </c>
      <c r="H629" s="3">
        <v>0.27</v>
      </c>
      <c r="I62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29" t="s">
        <v>117</v>
      </c>
      <c r="K629"/>
    </row>
    <row r="630" spans="1:11" x14ac:dyDescent="0.3">
      <c r="A630" s="6">
        <v>44593</v>
      </c>
      <c r="B630" s="6" t="str">
        <f>_xlfn.XLOOKUP($A:$A,Dim_Date!$A:$A,Dim_Date!C:C,,0,1)</f>
        <v>Before 5G</v>
      </c>
      <c r="C630" s="4">
        <v>122001</v>
      </c>
      <c r="D630" s="4" t="str">
        <f>_xlfn.XLOOKUP(Tablo6[[#This Row],[city_code]],Tablo1[city_code],Tablo1[city_name])</f>
        <v>Gurgaon</v>
      </c>
      <c r="E630" t="s">
        <v>43</v>
      </c>
      <c r="F630" t="str">
        <f>_xlfn.XLOOKUP(Tablo6[[#This Row],[plans]],dim_plan!$A$3:$A$15,dim_plan!$B$3:$B$15,,0,1)</f>
        <v>Xstream Mobile Data Pack: 15GB Data | 28 days</v>
      </c>
      <c r="G630" t="e">
        <f>MID(Tablo6[[#This Row],[Plans wto abbr]], FIND(, Tablo6[[#This Row],[Plans wto abbr]]) + 1, FIND(")", Tablo6[[#This Row],[Plans wto abbr]]) - FIND(, Tablo6[[#This Row],[Plans wto abbr]]) - 1)</f>
        <v>#VALUE!</v>
      </c>
      <c r="H630" s="3">
        <v>0.34</v>
      </c>
      <c r="I63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0" t="s">
        <v>117</v>
      </c>
      <c r="K630"/>
    </row>
    <row r="631" spans="1:11" x14ac:dyDescent="0.3">
      <c r="A631" s="6">
        <v>44593</v>
      </c>
      <c r="B631" s="6" t="str">
        <f>_xlfn.XLOOKUP($A:$A,Dim_Date!$A:$A,Dim_Date!C:C,,0,1)</f>
        <v>Before 5G</v>
      </c>
      <c r="C631" s="4">
        <v>492001</v>
      </c>
      <c r="D631" s="4" t="str">
        <f>_xlfn.XLOOKUP(Tablo6[[#This Row],[city_code]],Tablo1[city_code],Tablo1[city_name])</f>
        <v>Raipur</v>
      </c>
      <c r="E631" t="s">
        <v>43</v>
      </c>
      <c r="F631" t="str">
        <f>_xlfn.XLOOKUP(Tablo6[[#This Row],[plans]],dim_plan!$A$3:$A$15,dim_plan!$B$3:$B$15,,0,1)</f>
        <v>Xstream Mobile Data Pack: 15GB Data | 28 days</v>
      </c>
      <c r="G631" t="e">
        <f>MID(Tablo6[[#This Row],[Plans wto abbr]], FIND(, Tablo6[[#This Row],[Plans wto abbr]]) + 1, FIND(")", Tablo6[[#This Row],[Plans wto abbr]]) - FIND(, Tablo6[[#This Row],[Plans wto abbr]]) - 1)</f>
        <v>#VALUE!</v>
      </c>
      <c r="H631" s="3">
        <v>0.22</v>
      </c>
      <c r="I63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1" t="s">
        <v>117</v>
      </c>
      <c r="K631"/>
    </row>
    <row r="632" spans="1:11" x14ac:dyDescent="0.3">
      <c r="A632" s="6">
        <v>44621</v>
      </c>
      <c r="B632" s="6" t="str">
        <f>_xlfn.XLOOKUP($A:$A,Dim_Date!$A:$A,Dim_Date!C:C,,0,1)</f>
        <v>Before 5G</v>
      </c>
      <c r="C632" s="4">
        <v>400001</v>
      </c>
      <c r="D632" s="4" t="str">
        <f>_xlfn.XLOOKUP(Tablo6[[#This Row],[city_code]],Tablo1[city_code],Tablo1[city_name])</f>
        <v>Mumbai</v>
      </c>
      <c r="E632" t="s">
        <v>43</v>
      </c>
      <c r="F632" t="str">
        <f>_xlfn.XLOOKUP(Tablo6[[#This Row],[plans]],dim_plan!$A$3:$A$15,dim_plan!$B$3:$B$15,,0,1)</f>
        <v>Xstream Mobile Data Pack: 15GB Data | 28 days</v>
      </c>
      <c r="G632" t="e">
        <f>MID(Tablo6[[#This Row],[Plans wto abbr]], FIND(, Tablo6[[#This Row],[Plans wto abbr]]) + 1, FIND(")", Tablo6[[#This Row],[Plans wto abbr]]) - FIND(, Tablo6[[#This Row],[Plans wto abbr]]) - 1)</f>
        <v>#VALUE!</v>
      </c>
      <c r="H632" s="3">
        <v>2.74</v>
      </c>
      <c r="I63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2" t="s">
        <v>117</v>
      </c>
      <c r="K632"/>
    </row>
    <row r="633" spans="1:11" x14ac:dyDescent="0.3">
      <c r="A633" s="1">
        <v>44621</v>
      </c>
      <c r="B633" s="1" t="str">
        <f>_xlfn.XLOOKUP($A:$A,Dim_Date!$A:$A,Dim_Date!C:C,,0,1)</f>
        <v>Before 5G</v>
      </c>
      <c r="C633" s="4">
        <v>110001</v>
      </c>
      <c r="D633" s="4" t="str">
        <f>_xlfn.XLOOKUP(Tablo6[[#This Row],[city_code]],Tablo1[city_code],Tablo1[city_name])</f>
        <v>Delhi</v>
      </c>
      <c r="E633" t="s">
        <v>43</v>
      </c>
      <c r="F633" t="str">
        <f>_xlfn.XLOOKUP(Tablo6[[#This Row],[plans]],dim_plan!$A$3:$A$15,dim_plan!$B$3:$B$15,,0,1)</f>
        <v>Xstream Mobile Data Pack: 15GB Data | 28 days</v>
      </c>
      <c r="G633" t="e">
        <f>MID(Tablo6[[#This Row],[Plans wto abbr]], FIND(, Tablo6[[#This Row],[Plans wto abbr]]) + 1, FIND(")", Tablo6[[#This Row],[Plans wto abbr]]) - FIND(, Tablo6[[#This Row],[Plans wto abbr]]) - 1)</f>
        <v>#VALUE!</v>
      </c>
      <c r="H633" s="3">
        <v>1.95</v>
      </c>
      <c r="I63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3" t="s">
        <v>117</v>
      </c>
      <c r="K633"/>
    </row>
    <row r="634" spans="1:11" x14ac:dyDescent="0.3">
      <c r="A634" s="1">
        <v>44621</v>
      </c>
      <c r="B634" s="1" t="str">
        <f>_xlfn.XLOOKUP($A:$A,Dim_Date!$A:$A,Dim_Date!C:C,,0,1)</f>
        <v>Before 5G</v>
      </c>
      <c r="C634" s="4">
        <v>700001</v>
      </c>
      <c r="D634" s="4" t="str">
        <f>_xlfn.XLOOKUP(Tablo6[[#This Row],[city_code]],Tablo1[city_code],Tablo1[city_name])</f>
        <v>Kolkata</v>
      </c>
      <c r="E634" t="s">
        <v>43</v>
      </c>
      <c r="F634" t="str">
        <f>_xlfn.XLOOKUP(Tablo6[[#This Row],[plans]],dim_plan!$A$3:$A$15,dim_plan!$B$3:$B$15,,0,1)</f>
        <v>Xstream Mobile Data Pack: 15GB Data | 28 days</v>
      </c>
      <c r="G634" t="e">
        <f>MID(Tablo6[[#This Row],[Plans wto abbr]], FIND(, Tablo6[[#This Row],[Plans wto abbr]]) + 1, FIND(")", Tablo6[[#This Row],[Plans wto abbr]]) - FIND(, Tablo6[[#This Row],[Plans wto abbr]]) - 1)</f>
        <v>#VALUE!</v>
      </c>
      <c r="H634" s="3">
        <v>3.55</v>
      </c>
      <c r="I63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4" t="s">
        <v>117</v>
      </c>
      <c r="K634"/>
    </row>
    <row r="635" spans="1:11" x14ac:dyDescent="0.3">
      <c r="A635" s="1">
        <v>44621</v>
      </c>
      <c r="B635" s="1" t="str">
        <f>_xlfn.XLOOKUP($A:$A,Dim_Date!$A:$A,Dim_Date!C:C,,0,1)</f>
        <v>Before 5G</v>
      </c>
      <c r="C635" s="4">
        <v>560001</v>
      </c>
      <c r="D635" s="4" t="str">
        <f>_xlfn.XLOOKUP(Tablo6[[#This Row],[city_code]],Tablo1[city_code],Tablo1[city_name])</f>
        <v>Bangalore</v>
      </c>
      <c r="E635" t="s">
        <v>43</v>
      </c>
      <c r="F635" t="str">
        <f>_xlfn.XLOOKUP(Tablo6[[#This Row],[plans]],dim_plan!$A$3:$A$15,dim_plan!$B$3:$B$15,,0,1)</f>
        <v>Xstream Mobile Data Pack: 15GB Data | 28 days</v>
      </c>
      <c r="G635" t="e">
        <f>MID(Tablo6[[#This Row],[Plans wto abbr]], FIND(, Tablo6[[#This Row],[Plans wto abbr]]) + 1, FIND(")", Tablo6[[#This Row],[Plans wto abbr]]) - FIND(, Tablo6[[#This Row],[Plans wto abbr]]) - 1)</f>
        <v>#VALUE!</v>
      </c>
      <c r="H635" s="3">
        <v>2.02</v>
      </c>
      <c r="I63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5" t="s">
        <v>117</v>
      </c>
      <c r="K635"/>
    </row>
    <row r="636" spans="1:11" x14ac:dyDescent="0.3">
      <c r="A636" s="1">
        <v>44621</v>
      </c>
      <c r="B636" s="1" t="str">
        <f>_xlfn.XLOOKUP($A:$A,Dim_Date!$A:$A,Dim_Date!C:C,,0,1)</f>
        <v>Before 5G</v>
      </c>
      <c r="C636" s="4">
        <v>600001</v>
      </c>
      <c r="D636" s="4" t="str">
        <f>_xlfn.XLOOKUP(Tablo6[[#This Row],[city_code]],Tablo1[city_code],Tablo1[city_name])</f>
        <v>Chennai</v>
      </c>
      <c r="E636" t="s">
        <v>43</v>
      </c>
      <c r="F636" t="str">
        <f>_xlfn.XLOOKUP(Tablo6[[#This Row],[plans]],dim_plan!$A$3:$A$15,dim_plan!$B$3:$B$15,,0,1)</f>
        <v>Xstream Mobile Data Pack: 15GB Data | 28 days</v>
      </c>
      <c r="G636" t="e">
        <f>MID(Tablo6[[#This Row],[Plans wto abbr]], FIND(, Tablo6[[#This Row],[Plans wto abbr]]) + 1, FIND(")", Tablo6[[#This Row],[Plans wto abbr]]) - FIND(, Tablo6[[#This Row],[Plans wto abbr]]) - 1)</f>
        <v>#VALUE!</v>
      </c>
      <c r="H636" s="3">
        <v>1.39</v>
      </c>
      <c r="I63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6" t="s">
        <v>117</v>
      </c>
      <c r="K636"/>
    </row>
    <row r="637" spans="1:11" x14ac:dyDescent="0.3">
      <c r="A637" s="1">
        <v>44621</v>
      </c>
      <c r="B637" s="1" t="str">
        <f>_xlfn.XLOOKUP($A:$A,Dim_Date!$A:$A,Dim_Date!C:C,,0,1)</f>
        <v>Before 5G</v>
      </c>
      <c r="C637" s="4">
        <v>500001</v>
      </c>
      <c r="D637" s="4" t="str">
        <f>_xlfn.XLOOKUP(Tablo6[[#This Row],[city_code]],Tablo1[city_code],Tablo1[city_name])</f>
        <v>Hyderabad</v>
      </c>
      <c r="E637" t="s">
        <v>43</v>
      </c>
      <c r="F637" t="str">
        <f>_xlfn.XLOOKUP(Tablo6[[#This Row],[plans]],dim_plan!$A$3:$A$15,dim_plan!$B$3:$B$15,,0,1)</f>
        <v>Xstream Mobile Data Pack: 15GB Data | 28 days</v>
      </c>
      <c r="G637" t="e">
        <f>MID(Tablo6[[#This Row],[Plans wto abbr]], FIND(, Tablo6[[#This Row],[Plans wto abbr]]) + 1, FIND(")", Tablo6[[#This Row],[Plans wto abbr]]) - FIND(, Tablo6[[#This Row],[Plans wto abbr]]) - 1)</f>
        <v>#VALUE!</v>
      </c>
      <c r="H637" s="3">
        <v>1.64</v>
      </c>
      <c r="I63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7" t="s">
        <v>117</v>
      </c>
      <c r="K637"/>
    </row>
    <row r="638" spans="1:11" x14ac:dyDescent="0.3">
      <c r="A638" s="1">
        <v>44621</v>
      </c>
      <c r="B638" s="1" t="str">
        <f>_xlfn.XLOOKUP($A:$A,Dim_Date!$A:$A,Dim_Date!C:C,,0,1)</f>
        <v>Before 5G</v>
      </c>
      <c r="C638" s="4">
        <v>411001</v>
      </c>
      <c r="D638" s="4" t="str">
        <f>_xlfn.XLOOKUP(Tablo6[[#This Row],[city_code]],Tablo1[city_code],Tablo1[city_name])</f>
        <v>Pune</v>
      </c>
      <c r="E638" t="s">
        <v>43</v>
      </c>
      <c r="F638" t="str">
        <f>_xlfn.XLOOKUP(Tablo6[[#This Row],[plans]],dim_plan!$A$3:$A$15,dim_plan!$B$3:$B$15,,0,1)</f>
        <v>Xstream Mobile Data Pack: 15GB Data | 28 days</v>
      </c>
      <c r="G638" t="e">
        <f>MID(Tablo6[[#This Row],[Plans wto abbr]], FIND(, Tablo6[[#This Row],[Plans wto abbr]]) + 1, FIND(")", Tablo6[[#This Row],[Plans wto abbr]]) - FIND(, Tablo6[[#This Row],[Plans wto abbr]]) - 1)</f>
        <v>#VALUE!</v>
      </c>
      <c r="H638" s="3">
        <v>1.43</v>
      </c>
      <c r="I63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8" t="s">
        <v>117</v>
      </c>
      <c r="K638"/>
    </row>
    <row r="639" spans="1:11" x14ac:dyDescent="0.3">
      <c r="A639" s="1">
        <v>44621</v>
      </c>
      <c r="B639" s="1" t="str">
        <f>_xlfn.XLOOKUP($A:$A,Dim_Date!$A:$A,Dim_Date!C:C,,0,1)</f>
        <v>Before 5G</v>
      </c>
      <c r="C639" s="4">
        <v>380001</v>
      </c>
      <c r="D639" s="4" t="str">
        <f>_xlfn.XLOOKUP(Tablo6[[#This Row],[city_code]],Tablo1[city_code],Tablo1[city_name])</f>
        <v>Ahmedabad</v>
      </c>
      <c r="E639" t="s">
        <v>43</v>
      </c>
      <c r="F639" t="str">
        <f>_xlfn.XLOOKUP(Tablo6[[#This Row],[plans]],dim_plan!$A$3:$A$15,dim_plan!$B$3:$B$15,,0,1)</f>
        <v>Xstream Mobile Data Pack: 15GB Data | 28 days</v>
      </c>
      <c r="G639" t="e">
        <f>MID(Tablo6[[#This Row],[Plans wto abbr]], FIND(, Tablo6[[#This Row],[Plans wto abbr]]) + 1, FIND(")", Tablo6[[#This Row],[Plans wto abbr]]) - FIND(, Tablo6[[#This Row],[Plans wto abbr]]) - 1)</f>
        <v>#VALUE!</v>
      </c>
      <c r="H639" s="3">
        <v>1.64</v>
      </c>
      <c r="I63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39" t="s">
        <v>117</v>
      </c>
      <c r="K639"/>
    </row>
    <row r="640" spans="1:11" x14ac:dyDescent="0.3">
      <c r="A640" s="1">
        <v>44621</v>
      </c>
      <c r="B640" s="1" t="str">
        <f>_xlfn.XLOOKUP($A:$A,Dim_Date!$A:$A,Dim_Date!C:C,,0,1)</f>
        <v>Before 5G</v>
      </c>
      <c r="C640" s="4">
        <v>302001</v>
      </c>
      <c r="D640" s="4" t="str">
        <f>_xlfn.XLOOKUP(Tablo6[[#This Row],[city_code]],Tablo1[city_code],Tablo1[city_name])</f>
        <v>Jaipur</v>
      </c>
      <c r="E640" t="s">
        <v>43</v>
      </c>
      <c r="F640" t="str">
        <f>_xlfn.XLOOKUP(Tablo6[[#This Row],[plans]],dim_plan!$A$3:$A$15,dim_plan!$B$3:$B$15,,0,1)</f>
        <v>Xstream Mobile Data Pack: 15GB Data | 28 days</v>
      </c>
      <c r="G640" t="e">
        <f>MID(Tablo6[[#This Row],[Plans wto abbr]], FIND(, Tablo6[[#This Row],[Plans wto abbr]]) + 1, FIND(")", Tablo6[[#This Row],[Plans wto abbr]]) - FIND(, Tablo6[[#This Row],[Plans wto abbr]]) - 1)</f>
        <v>#VALUE!</v>
      </c>
      <c r="H640" s="3">
        <v>0.68</v>
      </c>
      <c r="I64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0" t="s">
        <v>117</v>
      </c>
      <c r="K640"/>
    </row>
    <row r="641" spans="1:13" x14ac:dyDescent="0.3">
      <c r="A641" s="1">
        <v>44621</v>
      </c>
      <c r="B641" s="1" t="str">
        <f>_xlfn.XLOOKUP($A:$A,Dim_Date!$A:$A,Dim_Date!C:C,,0,1)</f>
        <v>Before 5G</v>
      </c>
      <c r="C641" s="4">
        <v>226001</v>
      </c>
      <c r="D641" s="4" t="str">
        <f>_xlfn.XLOOKUP(Tablo6[[#This Row],[city_code]],Tablo1[city_code],Tablo1[city_name])</f>
        <v>Lucknow</v>
      </c>
      <c r="E641" t="s">
        <v>43</v>
      </c>
      <c r="F641" t="str">
        <f>_xlfn.XLOOKUP(Tablo6[[#This Row],[plans]],dim_plan!$A$3:$A$15,dim_plan!$B$3:$B$15,,0,1)</f>
        <v>Xstream Mobile Data Pack: 15GB Data | 28 days</v>
      </c>
      <c r="G641" t="e">
        <f>MID(Tablo6[[#This Row],[Plans wto abbr]], FIND(, Tablo6[[#This Row],[Plans wto abbr]]) + 1, FIND(")", Tablo6[[#This Row],[Plans wto abbr]]) - FIND(, Tablo6[[#This Row],[Plans wto abbr]]) - 1)</f>
        <v>#VALUE!</v>
      </c>
      <c r="H641" s="3">
        <v>0.8</v>
      </c>
      <c r="I64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1" t="s">
        <v>117</v>
      </c>
      <c r="K641"/>
    </row>
    <row r="642" spans="1:13" x14ac:dyDescent="0.3">
      <c r="A642" s="1">
        <v>44621</v>
      </c>
      <c r="B642" s="1" t="str">
        <f>_xlfn.XLOOKUP($A:$A,Dim_Date!$A:$A,Dim_Date!C:C,,0,1)</f>
        <v>Before 5G</v>
      </c>
      <c r="C642" s="4">
        <v>800008</v>
      </c>
      <c r="D642" s="4" t="str">
        <f>_xlfn.XLOOKUP(Tablo6[[#This Row],[city_code]],Tablo1[city_code],Tablo1[city_name])</f>
        <v>Patna</v>
      </c>
      <c r="E642" t="s">
        <v>43</v>
      </c>
      <c r="F642" t="str">
        <f>_xlfn.XLOOKUP(Tablo6[[#This Row],[plans]],dim_plan!$A$3:$A$15,dim_plan!$B$3:$B$15,,0,1)</f>
        <v>Xstream Mobile Data Pack: 15GB Data | 28 days</v>
      </c>
      <c r="G642" t="e">
        <f>MID(Tablo6[[#This Row],[Plans wto abbr]], FIND(, Tablo6[[#This Row],[Plans wto abbr]]) + 1, FIND(")", Tablo6[[#This Row],[Plans wto abbr]]) - FIND(, Tablo6[[#This Row],[Plans wto abbr]]) - 1)</f>
        <v>#VALUE!</v>
      </c>
      <c r="H642" s="3">
        <v>0.37</v>
      </c>
      <c r="I64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2" t="s">
        <v>117</v>
      </c>
      <c r="K642"/>
    </row>
    <row r="643" spans="1:13" x14ac:dyDescent="0.3">
      <c r="A643" s="1">
        <v>44621</v>
      </c>
      <c r="B643" s="1" t="str">
        <f>_xlfn.XLOOKUP($A:$A,Dim_Date!$A:$A,Dim_Date!C:C,,0,1)</f>
        <v>Before 5G</v>
      </c>
      <c r="C643" s="4">
        <v>641001</v>
      </c>
      <c r="D643" s="4" t="str">
        <f>_xlfn.XLOOKUP(Tablo6[[#This Row],[city_code]],Tablo1[city_code],Tablo1[city_name])</f>
        <v>Coimbatore</v>
      </c>
      <c r="E643" t="s">
        <v>43</v>
      </c>
      <c r="F643" t="str">
        <f>_xlfn.XLOOKUP(Tablo6[[#This Row],[plans]],dim_plan!$A$3:$A$15,dim_plan!$B$3:$B$15,,0,1)</f>
        <v>Xstream Mobile Data Pack: 15GB Data | 28 days</v>
      </c>
      <c r="G643" t="e">
        <f>MID(Tablo6[[#This Row],[Plans wto abbr]], FIND(, Tablo6[[#This Row],[Plans wto abbr]]) + 1, FIND(")", Tablo6[[#This Row],[Plans wto abbr]]) - FIND(, Tablo6[[#This Row],[Plans wto abbr]]) - 1)</f>
        <v>#VALUE!</v>
      </c>
      <c r="H643" s="3">
        <v>0.77</v>
      </c>
      <c r="I64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3" t="s">
        <v>117</v>
      </c>
      <c r="K643"/>
    </row>
    <row r="644" spans="1:13" x14ac:dyDescent="0.3">
      <c r="A644" s="1">
        <v>44621</v>
      </c>
      <c r="B644" s="1" t="str">
        <f>_xlfn.XLOOKUP($A:$A,Dim_Date!$A:$A,Dim_Date!C:C,,0,1)</f>
        <v>Before 5G</v>
      </c>
      <c r="C644" s="4">
        <v>160017</v>
      </c>
      <c r="D644" s="4" t="str">
        <f>_xlfn.XLOOKUP(Tablo6[[#This Row],[city_code]],Tablo1[city_code],Tablo1[city_name])</f>
        <v>Chandigarh</v>
      </c>
      <c r="E644" t="s">
        <v>43</v>
      </c>
      <c r="F644" t="str">
        <f>_xlfn.XLOOKUP(Tablo6[[#This Row],[plans]],dim_plan!$A$3:$A$15,dim_plan!$B$3:$B$15,,0,1)</f>
        <v>Xstream Mobile Data Pack: 15GB Data | 28 days</v>
      </c>
      <c r="G644" t="e">
        <f>MID(Tablo6[[#This Row],[Plans wto abbr]], FIND(, Tablo6[[#This Row],[Plans wto abbr]]) + 1, FIND(")", Tablo6[[#This Row],[Plans wto abbr]]) - FIND(, Tablo6[[#This Row],[Plans wto abbr]]) - 1)</f>
        <v>#VALUE!</v>
      </c>
      <c r="H644" s="3">
        <v>0.43</v>
      </c>
      <c r="I64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4" t="s">
        <v>117</v>
      </c>
      <c r="K644"/>
    </row>
    <row r="645" spans="1:13" x14ac:dyDescent="0.3">
      <c r="A645" s="1">
        <v>44621</v>
      </c>
      <c r="B645" s="1" t="str">
        <f>_xlfn.XLOOKUP($A:$A,Dim_Date!$A:$A,Dim_Date!C:C,,0,1)</f>
        <v>Before 5G</v>
      </c>
      <c r="C645" s="4">
        <v>122001</v>
      </c>
      <c r="D645" s="4" t="str">
        <f>_xlfn.XLOOKUP(Tablo6[[#This Row],[city_code]],Tablo1[city_code],Tablo1[city_name])</f>
        <v>Gurgaon</v>
      </c>
      <c r="E645" t="s">
        <v>43</v>
      </c>
      <c r="F645" t="str">
        <f>_xlfn.XLOOKUP(Tablo6[[#This Row],[plans]],dim_plan!$A$3:$A$15,dim_plan!$B$3:$B$15,,0,1)</f>
        <v>Xstream Mobile Data Pack: 15GB Data | 28 days</v>
      </c>
      <c r="G645" t="e">
        <f>MID(Tablo6[[#This Row],[Plans wto abbr]], FIND(, Tablo6[[#This Row],[Plans wto abbr]]) + 1, FIND(")", Tablo6[[#This Row],[Plans wto abbr]]) - FIND(, Tablo6[[#This Row],[Plans wto abbr]]) - 1)</f>
        <v>#VALUE!</v>
      </c>
      <c r="H645" s="3">
        <v>0.25</v>
      </c>
      <c r="I64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5" t="s">
        <v>117</v>
      </c>
      <c r="K645"/>
    </row>
    <row r="646" spans="1:13" x14ac:dyDescent="0.3">
      <c r="A646" s="1">
        <v>44621</v>
      </c>
      <c r="B646" s="1" t="str">
        <f>_xlfn.XLOOKUP($A:$A,Dim_Date!$A:$A,Dim_Date!C:C,,0,1)</f>
        <v>Before 5G</v>
      </c>
      <c r="C646" s="4">
        <v>492001</v>
      </c>
      <c r="D646" s="4" t="str">
        <f>_xlfn.XLOOKUP(Tablo6[[#This Row],[city_code]],Tablo1[city_code],Tablo1[city_name])</f>
        <v>Raipur</v>
      </c>
      <c r="E646" t="s">
        <v>43</v>
      </c>
      <c r="F646" t="str">
        <f>_xlfn.XLOOKUP(Tablo6[[#This Row],[plans]],dim_plan!$A$3:$A$15,dim_plan!$B$3:$B$15,,0,1)</f>
        <v>Xstream Mobile Data Pack: 15GB Data | 28 days</v>
      </c>
      <c r="G646" t="e">
        <f>MID(Tablo6[[#This Row],[Plans wto abbr]], FIND(, Tablo6[[#This Row],[Plans wto abbr]]) + 1, FIND(")", Tablo6[[#This Row],[Plans wto abbr]]) - FIND(, Tablo6[[#This Row],[Plans wto abbr]]) - 1)</f>
        <v>#VALUE!</v>
      </c>
      <c r="H646" s="3">
        <v>0.19</v>
      </c>
      <c r="I64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6" t="s">
        <v>117</v>
      </c>
      <c r="K646"/>
      <c r="M646" t="s">
        <v>44</v>
      </c>
    </row>
    <row r="647" spans="1:13" x14ac:dyDescent="0.3">
      <c r="A647" s="6">
        <v>44652</v>
      </c>
      <c r="B647" s="6" t="str">
        <f>_xlfn.XLOOKUP($A:$A,Dim_Date!$A:$A,Dim_Date!C:C,,0,1)</f>
        <v>Before 5G</v>
      </c>
      <c r="C647" s="4">
        <v>400001</v>
      </c>
      <c r="D647" s="4" t="str">
        <f>_xlfn.XLOOKUP(Tablo6[[#This Row],[city_code]],Tablo1[city_code],Tablo1[city_name])</f>
        <v>Mumbai</v>
      </c>
      <c r="E647" t="s">
        <v>43</v>
      </c>
      <c r="F647" t="str">
        <f>_xlfn.XLOOKUP(Tablo6[[#This Row],[plans]],dim_plan!$A$3:$A$15,dim_plan!$B$3:$B$15,,0,1)</f>
        <v>Xstream Mobile Data Pack: 15GB Data | 28 days</v>
      </c>
      <c r="G647" t="e">
        <f>MID(Tablo6[[#This Row],[Plans wto abbr]], FIND(, Tablo6[[#This Row],[Plans wto abbr]]) + 1, FIND(")", Tablo6[[#This Row],[Plans wto abbr]]) - FIND(, Tablo6[[#This Row],[Plans wto abbr]]) - 1)</f>
        <v>#VALUE!</v>
      </c>
      <c r="H647" s="3">
        <v>2.72</v>
      </c>
      <c r="I64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7" t="s">
        <v>117</v>
      </c>
      <c r="K647"/>
    </row>
    <row r="648" spans="1:13" x14ac:dyDescent="0.3">
      <c r="A648" s="6">
        <v>44652</v>
      </c>
      <c r="B648" s="6" t="str">
        <f>_xlfn.XLOOKUP($A:$A,Dim_Date!$A:$A,Dim_Date!C:C,,0,1)</f>
        <v>Before 5G</v>
      </c>
      <c r="C648" s="4">
        <v>110001</v>
      </c>
      <c r="D648" s="4" t="str">
        <f>_xlfn.XLOOKUP(Tablo6[[#This Row],[city_code]],Tablo1[city_code],Tablo1[city_name])</f>
        <v>Delhi</v>
      </c>
      <c r="E648" t="s">
        <v>43</v>
      </c>
      <c r="F648" t="str">
        <f>_xlfn.XLOOKUP(Tablo6[[#This Row],[plans]],dim_plan!$A$3:$A$15,dim_plan!$B$3:$B$15,,0,1)</f>
        <v>Xstream Mobile Data Pack: 15GB Data | 28 days</v>
      </c>
      <c r="G648" t="e">
        <f>MID(Tablo6[[#This Row],[Plans wto abbr]], FIND(, Tablo6[[#This Row],[Plans wto abbr]]) + 1, FIND(")", Tablo6[[#This Row],[Plans wto abbr]]) - FIND(, Tablo6[[#This Row],[Plans wto abbr]]) - 1)</f>
        <v>#VALUE!</v>
      </c>
      <c r="H648" s="3">
        <v>1.64</v>
      </c>
      <c r="I64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8" t="s">
        <v>117</v>
      </c>
      <c r="K648"/>
    </row>
    <row r="649" spans="1:13" x14ac:dyDescent="0.3">
      <c r="A649" s="6">
        <v>44652</v>
      </c>
      <c r="B649" s="6" t="str">
        <f>_xlfn.XLOOKUP($A:$A,Dim_Date!$A:$A,Dim_Date!C:C,,0,1)</f>
        <v>Before 5G</v>
      </c>
      <c r="C649" s="4">
        <v>700001</v>
      </c>
      <c r="D649" s="4" t="str">
        <f>_xlfn.XLOOKUP(Tablo6[[#This Row],[city_code]],Tablo1[city_code],Tablo1[city_name])</f>
        <v>Kolkata</v>
      </c>
      <c r="E649" t="s">
        <v>43</v>
      </c>
      <c r="F649" t="str">
        <f>_xlfn.XLOOKUP(Tablo6[[#This Row],[plans]],dim_plan!$A$3:$A$15,dim_plan!$B$3:$B$15,,0,1)</f>
        <v>Xstream Mobile Data Pack: 15GB Data | 28 days</v>
      </c>
      <c r="G649" t="e">
        <f>MID(Tablo6[[#This Row],[Plans wto abbr]], FIND(, Tablo6[[#This Row],[Plans wto abbr]]) + 1, FIND(")", Tablo6[[#This Row],[Plans wto abbr]]) - FIND(, Tablo6[[#This Row],[Plans wto abbr]]) - 1)</f>
        <v>#VALUE!</v>
      </c>
      <c r="H649" s="3">
        <v>2.33</v>
      </c>
      <c r="I64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49" t="s">
        <v>117</v>
      </c>
      <c r="K649"/>
    </row>
    <row r="650" spans="1:13" x14ac:dyDescent="0.3">
      <c r="A650" s="6">
        <v>44652</v>
      </c>
      <c r="B650" s="6" t="str">
        <f>_xlfn.XLOOKUP($A:$A,Dim_Date!$A:$A,Dim_Date!C:C,,0,1)</f>
        <v>Before 5G</v>
      </c>
      <c r="C650" s="4">
        <v>560001</v>
      </c>
      <c r="D650" s="4" t="str">
        <f>_xlfn.XLOOKUP(Tablo6[[#This Row],[city_code]],Tablo1[city_code],Tablo1[city_name])</f>
        <v>Bangalore</v>
      </c>
      <c r="E650" t="s">
        <v>43</v>
      </c>
      <c r="F650" t="str">
        <f>_xlfn.XLOOKUP(Tablo6[[#This Row],[plans]],dim_plan!$A$3:$A$15,dim_plan!$B$3:$B$15,,0,1)</f>
        <v>Xstream Mobile Data Pack: 15GB Data | 28 days</v>
      </c>
      <c r="G650" t="e">
        <f>MID(Tablo6[[#This Row],[Plans wto abbr]], FIND(, Tablo6[[#This Row],[Plans wto abbr]]) + 1, FIND(")", Tablo6[[#This Row],[Plans wto abbr]]) - FIND(, Tablo6[[#This Row],[Plans wto abbr]]) - 1)</f>
        <v>#VALUE!</v>
      </c>
      <c r="H650" s="3">
        <v>2.56</v>
      </c>
      <c r="I65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0" t="s">
        <v>117</v>
      </c>
      <c r="K650"/>
    </row>
    <row r="651" spans="1:13" x14ac:dyDescent="0.3">
      <c r="A651" s="6">
        <v>44652</v>
      </c>
      <c r="B651" s="6" t="str">
        <f>_xlfn.XLOOKUP($A:$A,Dim_Date!$A:$A,Dim_Date!C:C,,0,1)</f>
        <v>Before 5G</v>
      </c>
      <c r="C651" s="4">
        <v>600001</v>
      </c>
      <c r="D651" s="4" t="str">
        <f>_xlfn.XLOOKUP(Tablo6[[#This Row],[city_code]],Tablo1[city_code],Tablo1[city_name])</f>
        <v>Chennai</v>
      </c>
      <c r="E651" t="s">
        <v>43</v>
      </c>
      <c r="F651" t="str">
        <f>_xlfn.XLOOKUP(Tablo6[[#This Row],[plans]],dim_plan!$A$3:$A$15,dim_plan!$B$3:$B$15,,0,1)</f>
        <v>Xstream Mobile Data Pack: 15GB Data | 28 days</v>
      </c>
      <c r="G651" t="e">
        <f>MID(Tablo6[[#This Row],[Plans wto abbr]], FIND(, Tablo6[[#This Row],[Plans wto abbr]]) + 1, FIND(")", Tablo6[[#This Row],[Plans wto abbr]]) - FIND(, Tablo6[[#This Row],[Plans wto abbr]]) - 1)</f>
        <v>#VALUE!</v>
      </c>
      <c r="H651" s="3">
        <v>1.84</v>
      </c>
      <c r="I65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1" t="s">
        <v>117</v>
      </c>
      <c r="K651"/>
    </row>
    <row r="652" spans="1:13" x14ac:dyDescent="0.3">
      <c r="A652" s="6">
        <v>44652</v>
      </c>
      <c r="B652" s="6" t="str">
        <f>_xlfn.XLOOKUP($A:$A,Dim_Date!$A:$A,Dim_Date!C:C,,0,1)</f>
        <v>Before 5G</v>
      </c>
      <c r="C652" s="4">
        <v>500001</v>
      </c>
      <c r="D652" s="4" t="str">
        <f>_xlfn.XLOOKUP(Tablo6[[#This Row],[city_code]],Tablo1[city_code],Tablo1[city_name])</f>
        <v>Hyderabad</v>
      </c>
      <c r="E652" t="s">
        <v>43</v>
      </c>
      <c r="F652" t="str">
        <f>_xlfn.XLOOKUP(Tablo6[[#This Row],[plans]],dim_plan!$A$3:$A$15,dim_plan!$B$3:$B$15,,0,1)</f>
        <v>Xstream Mobile Data Pack: 15GB Data | 28 days</v>
      </c>
      <c r="G652" t="e">
        <f>MID(Tablo6[[#This Row],[Plans wto abbr]], FIND(, Tablo6[[#This Row],[Plans wto abbr]]) + 1, FIND(")", Tablo6[[#This Row],[Plans wto abbr]]) - FIND(, Tablo6[[#This Row],[Plans wto abbr]]) - 1)</f>
        <v>#VALUE!</v>
      </c>
      <c r="H652" s="3">
        <v>1.03</v>
      </c>
      <c r="I65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2" t="s">
        <v>117</v>
      </c>
      <c r="K652"/>
    </row>
    <row r="653" spans="1:13" x14ac:dyDescent="0.3">
      <c r="A653" s="6">
        <v>44652</v>
      </c>
      <c r="B653" s="6" t="str">
        <f>_xlfn.XLOOKUP($A:$A,Dim_Date!$A:$A,Dim_Date!C:C,,0,1)</f>
        <v>Before 5G</v>
      </c>
      <c r="C653" s="4">
        <v>411001</v>
      </c>
      <c r="D653" s="4" t="str">
        <f>_xlfn.XLOOKUP(Tablo6[[#This Row],[city_code]],Tablo1[city_code],Tablo1[city_name])</f>
        <v>Pune</v>
      </c>
      <c r="E653" t="s">
        <v>43</v>
      </c>
      <c r="F653" t="str">
        <f>_xlfn.XLOOKUP(Tablo6[[#This Row],[plans]],dim_plan!$A$3:$A$15,dim_plan!$B$3:$B$15,,0,1)</f>
        <v>Xstream Mobile Data Pack: 15GB Data | 28 days</v>
      </c>
      <c r="G653" t="e">
        <f>MID(Tablo6[[#This Row],[Plans wto abbr]], FIND(, Tablo6[[#This Row],[Plans wto abbr]]) + 1, FIND(")", Tablo6[[#This Row],[Plans wto abbr]]) - FIND(, Tablo6[[#This Row],[Plans wto abbr]]) - 1)</f>
        <v>#VALUE!</v>
      </c>
      <c r="H653" s="3">
        <v>1.95</v>
      </c>
      <c r="I65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3" t="s">
        <v>117</v>
      </c>
      <c r="K653"/>
    </row>
    <row r="654" spans="1:13" x14ac:dyDescent="0.3">
      <c r="A654" s="6">
        <v>44652</v>
      </c>
      <c r="B654" s="6" t="str">
        <f>_xlfn.XLOOKUP($A:$A,Dim_Date!$A:$A,Dim_Date!C:C,,0,1)</f>
        <v>Before 5G</v>
      </c>
      <c r="C654" s="4">
        <v>380001</v>
      </c>
      <c r="D654" s="4" t="str">
        <f>_xlfn.XLOOKUP(Tablo6[[#This Row],[city_code]],Tablo1[city_code],Tablo1[city_name])</f>
        <v>Ahmedabad</v>
      </c>
      <c r="E654" t="s">
        <v>43</v>
      </c>
      <c r="F654" t="str">
        <f>_xlfn.XLOOKUP(Tablo6[[#This Row],[plans]],dim_plan!$A$3:$A$15,dim_plan!$B$3:$B$15,,0,1)</f>
        <v>Xstream Mobile Data Pack: 15GB Data | 28 days</v>
      </c>
      <c r="G654" t="e">
        <f>MID(Tablo6[[#This Row],[Plans wto abbr]], FIND(, Tablo6[[#This Row],[Plans wto abbr]]) + 1, FIND(")", Tablo6[[#This Row],[Plans wto abbr]]) - FIND(, Tablo6[[#This Row],[Plans wto abbr]]) - 1)</f>
        <v>#VALUE!</v>
      </c>
      <c r="H654" s="3">
        <v>1.33</v>
      </c>
      <c r="I65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4" t="s">
        <v>117</v>
      </c>
      <c r="K654"/>
    </row>
    <row r="655" spans="1:13" x14ac:dyDescent="0.3">
      <c r="A655" s="6">
        <v>44652</v>
      </c>
      <c r="B655" s="6" t="str">
        <f>_xlfn.XLOOKUP($A:$A,Dim_Date!$A:$A,Dim_Date!C:C,,0,1)</f>
        <v>Before 5G</v>
      </c>
      <c r="C655" s="4">
        <v>302001</v>
      </c>
      <c r="D655" s="4" t="str">
        <f>_xlfn.XLOOKUP(Tablo6[[#This Row],[city_code]],Tablo1[city_code],Tablo1[city_name])</f>
        <v>Jaipur</v>
      </c>
      <c r="E655" t="s">
        <v>43</v>
      </c>
      <c r="F655" t="str">
        <f>_xlfn.XLOOKUP(Tablo6[[#This Row],[plans]],dim_plan!$A$3:$A$15,dim_plan!$B$3:$B$15,,0,1)</f>
        <v>Xstream Mobile Data Pack: 15GB Data | 28 days</v>
      </c>
      <c r="G655" t="e">
        <f>MID(Tablo6[[#This Row],[Plans wto abbr]], FIND(, Tablo6[[#This Row],[Plans wto abbr]]) + 1, FIND(")", Tablo6[[#This Row],[Plans wto abbr]]) - FIND(, Tablo6[[#This Row],[Plans wto abbr]]) - 1)</f>
        <v>#VALUE!</v>
      </c>
      <c r="H655" s="3">
        <v>0.7</v>
      </c>
      <c r="I65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5" t="s">
        <v>117</v>
      </c>
      <c r="K655"/>
    </row>
    <row r="656" spans="1:13" x14ac:dyDescent="0.3">
      <c r="A656" s="6">
        <v>44652</v>
      </c>
      <c r="B656" s="6" t="str">
        <f>_xlfn.XLOOKUP($A:$A,Dim_Date!$A:$A,Dim_Date!C:C,,0,1)</f>
        <v>Before 5G</v>
      </c>
      <c r="C656" s="4">
        <v>226001</v>
      </c>
      <c r="D656" s="4" t="str">
        <f>_xlfn.XLOOKUP(Tablo6[[#This Row],[city_code]],Tablo1[city_code],Tablo1[city_name])</f>
        <v>Lucknow</v>
      </c>
      <c r="E656" t="s">
        <v>43</v>
      </c>
      <c r="F656" t="str">
        <f>_xlfn.XLOOKUP(Tablo6[[#This Row],[plans]],dim_plan!$A$3:$A$15,dim_plan!$B$3:$B$15,,0,1)</f>
        <v>Xstream Mobile Data Pack: 15GB Data | 28 days</v>
      </c>
      <c r="G656" t="e">
        <f>MID(Tablo6[[#This Row],[Plans wto abbr]], FIND(, Tablo6[[#This Row],[Plans wto abbr]]) + 1, FIND(")", Tablo6[[#This Row],[Plans wto abbr]]) - FIND(, Tablo6[[#This Row],[Plans wto abbr]]) - 1)</f>
        <v>#VALUE!</v>
      </c>
      <c r="H656" s="3">
        <v>0.72</v>
      </c>
      <c r="I65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6" t="s">
        <v>117</v>
      </c>
      <c r="K656"/>
    </row>
    <row r="657" spans="1:11" x14ac:dyDescent="0.3">
      <c r="A657" s="6">
        <v>44652</v>
      </c>
      <c r="B657" s="6" t="str">
        <f>_xlfn.XLOOKUP($A:$A,Dim_Date!$A:$A,Dim_Date!C:C,,0,1)</f>
        <v>Before 5G</v>
      </c>
      <c r="C657" s="4">
        <v>800008</v>
      </c>
      <c r="D657" s="4" t="str">
        <f>_xlfn.XLOOKUP(Tablo6[[#This Row],[city_code]],Tablo1[city_code],Tablo1[city_name])</f>
        <v>Patna</v>
      </c>
      <c r="E657" t="s">
        <v>43</v>
      </c>
      <c r="F657" t="str">
        <f>_xlfn.XLOOKUP(Tablo6[[#This Row],[plans]],dim_plan!$A$3:$A$15,dim_plan!$B$3:$B$15,,0,1)</f>
        <v>Xstream Mobile Data Pack: 15GB Data | 28 days</v>
      </c>
      <c r="G657" t="e">
        <f>MID(Tablo6[[#This Row],[Plans wto abbr]], FIND(, Tablo6[[#This Row],[Plans wto abbr]]) + 1, FIND(")", Tablo6[[#This Row],[Plans wto abbr]]) - FIND(, Tablo6[[#This Row],[Plans wto abbr]]) - 1)</f>
        <v>#VALUE!</v>
      </c>
      <c r="H657" s="3">
        <v>0.51</v>
      </c>
      <c r="I65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7" t="s">
        <v>117</v>
      </c>
      <c r="K657"/>
    </row>
    <row r="658" spans="1:11" x14ac:dyDescent="0.3">
      <c r="A658" s="6">
        <v>44652</v>
      </c>
      <c r="B658" s="6" t="str">
        <f>_xlfn.XLOOKUP($A:$A,Dim_Date!$A:$A,Dim_Date!C:C,,0,1)</f>
        <v>Before 5G</v>
      </c>
      <c r="C658" s="4">
        <v>641001</v>
      </c>
      <c r="D658" s="4" t="str">
        <f>_xlfn.XLOOKUP(Tablo6[[#This Row],[city_code]],Tablo1[city_code],Tablo1[city_name])</f>
        <v>Coimbatore</v>
      </c>
      <c r="E658" t="s">
        <v>43</v>
      </c>
      <c r="F658" t="str">
        <f>_xlfn.XLOOKUP(Tablo6[[#This Row],[plans]],dim_plan!$A$3:$A$15,dim_plan!$B$3:$B$15,,0,1)</f>
        <v>Xstream Mobile Data Pack: 15GB Data | 28 days</v>
      </c>
      <c r="G658" t="e">
        <f>MID(Tablo6[[#This Row],[Plans wto abbr]], FIND(, Tablo6[[#This Row],[Plans wto abbr]]) + 1, FIND(")", Tablo6[[#This Row],[Plans wto abbr]]) - FIND(, Tablo6[[#This Row],[Plans wto abbr]]) - 1)</f>
        <v>#VALUE!</v>
      </c>
      <c r="H658" s="3">
        <v>0.41</v>
      </c>
      <c r="I65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8" t="s">
        <v>117</v>
      </c>
      <c r="K658"/>
    </row>
    <row r="659" spans="1:11" x14ac:dyDescent="0.3">
      <c r="A659" s="6">
        <v>44652</v>
      </c>
      <c r="B659" s="6" t="str">
        <f>_xlfn.XLOOKUP($A:$A,Dim_Date!$A:$A,Dim_Date!C:C,,0,1)</f>
        <v>Before 5G</v>
      </c>
      <c r="C659" s="4">
        <v>160017</v>
      </c>
      <c r="D659" s="4" t="str">
        <f>_xlfn.XLOOKUP(Tablo6[[#This Row],[city_code]],Tablo1[city_code],Tablo1[city_name])</f>
        <v>Chandigarh</v>
      </c>
      <c r="E659" t="s">
        <v>43</v>
      </c>
      <c r="F659" t="str">
        <f>_xlfn.XLOOKUP(Tablo6[[#This Row],[plans]],dim_plan!$A$3:$A$15,dim_plan!$B$3:$B$15,,0,1)</f>
        <v>Xstream Mobile Data Pack: 15GB Data | 28 days</v>
      </c>
      <c r="G659" t="e">
        <f>MID(Tablo6[[#This Row],[Plans wto abbr]], FIND(, Tablo6[[#This Row],[Plans wto abbr]]) + 1, FIND(")", Tablo6[[#This Row],[Plans wto abbr]]) - FIND(, Tablo6[[#This Row],[Plans wto abbr]]) - 1)</f>
        <v>#VALUE!</v>
      </c>
      <c r="H659" s="3">
        <v>0.5</v>
      </c>
      <c r="I65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59" t="s">
        <v>117</v>
      </c>
      <c r="K659"/>
    </row>
    <row r="660" spans="1:11" x14ac:dyDescent="0.3">
      <c r="A660" s="6">
        <v>44652</v>
      </c>
      <c r="B660" s="6" t="str">
        <f>_xlfn.XLOOKUP($A:$A,Dim_Date!$A:$A,Dim_Date!C:C,,0,1)</f>
        <v>Before 5G</v>
      </c>
      <c r="C660" s="4">
        <v>122001</v>
      </c>
      <c r="D660" s="4" t="str">
        <f>_xlfn.XLOOKUP(Tablo6[[#This Row],[city_code]],Tablo1[city_code],Tablo1[city_name])</f>
        <v>Gurgaon</v>
      </c>
      <c r="E660" t="s">
        <v>43</v>
      </c>
      <c r="F660" t="str">
        <f>_xlfn.XLOOKUP(Tablo6[[#This Row],[plans]],dim_plan!$A$3:$A$15,dim_plan!$B$3:$B$15,,0,1)</f>
        <v>Xstream Mobile Data Pack: 15GB Data | 28 days</v>
      </c>
      <c r="G660" t="e">
        <f>MID(Tablo6[[#This Row],[Plans wto abbr]], FIND(, Tablo6[[#This Row],[Plans wto abbr]]) + 1, FIND(")", Tablo6[[#This Row],[Plans wto abbr]]) - FIND(, Tablo6[[#This Row],[Plans wto abbr]]) - 1)</f>
        <v>#VALUE!</v>
      </c>
      <c r="H660" s="3">
        <v>0.22</v>
      </c>
      <c r="I66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0" t="s">
        <v>117</v>
      </c>
      <c r="K660"/>
    </row>
    <row r="661" spans="1:11" x14ac:dyDescent="0.3">
      <c r="A661" s="6">
        <v>44652</v>
      </c>
      <c r="B661" s="6" t="str">
        <f>_xlfn.XLOOKUP($A:$A,Dim_Date!$A:$A,Dim_Date!C:C,,0,1)</f>
        <v>Before 5G</v>
      </c>
      <c r="C661" s="4">
        <v>492001</v>
      </c>
      <c r="D661" s="4" t="str">
        <f>_xlfn.XLOOKUP(Tablo6[[#This Row],[city_code]],Tablo1[city_code],Tablo1[city_name])</f>
        <v>Raipur</v>
      </c>
      <c r="E661" t="s">
        <v>43</v>
      </c>
      <c r="F661" t="str">
        <f>_xlfn.XLOOKUP(Tablo6[[#This Row],[plans]],dim_plan!$A$3:$A$15,dim_plan!$B$3:$B$15,,0,1)</f>
        <v>Xstream Mobile Data Pack: 15GB Data | 28 days</v>
      </c>
      <c r="G661" t="e">
        <f>MID(Tablo6[[#This Row],[Plans wto abbr]], FIND(, Tablo6[[#This Row],[Plans wto abbr]]) + 1, FIND(")", Tablo6[[#This Row],[Plans wto abbr]]) - FIND(, Tablo6[[#This Row],[Plans wto abbr]]) - 1)</f>
        <v>#VALUE!</v>
      </c>
      <c r="H661" s="3">
        <v>0.22</v>
      </c>
      <c r="I66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1" t="s">
        <v>117</v>
      </c>
      <c r="K661"/>
    </row>
    <row r="662" spans="1:11" x14ac:dyDescent="0.3">
      <c r="A662" s="6">
        <v>44713</v>
      </c>
      <c r="B662" s="6" t="str">
        <f>_xlfn.XLOOKUP($A:$A,Dim_Date!$A:$A,Dim_Date!C:C,,0,1)</f>
        <v>After 5G</v>
      </c>
      <c r="C662" s="4">
        <v>400001</v>
      </c>
      <c r="D662" s="4" t="str">
        <f>_xlfn.XLOOKUP(Tablo6[[#This Row],[city_code]],Tablo1[city_code],Tablo1[city_name])</f>
        <v>Mumbai</v>
      </c>
      <c r="E662" t="s">
        <v>43</v>
      </c>
      <c r="F662" t="str">
        <f>_xlfn.XLOOKUP(Tablo6[[#This Row],[plans]],dim_plan!$A$3:$A$15,dim_plan!$B$3:$B$15,,0,1)</f>
        <v>Xstream Mobile Data Pack: 15GB Data | 28 days</v>
      </c>
      <c r="G662" t="e">
        <f>MID(Tablo6[[#This Row],[Plans wto abbr]], FIND(, Tablo6[[#This Row],[Plans wto abbr]]) + 1, FIND(")", Tablo6[[#This Row],[Plans wto abbr]]) - FIND(, Tablo6[[#This Row],[Plans wto abbr]]) - 1)</f>
        <v>#VALUE!</v>
      </c>
      <c r="H662" s="3">
        <v>1.81</v>
      </c>
      <c r="I66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2" t="s">
        <v>117</v>
      </c>
      <c r="K662"/>
    </row>
    <row r="663" spans="1:11" x14ac:dyDescent="0.3">
      <c r="A663" s="6">
        <v>44713</v>
      </c>
      <c r="B663" s="6" t="str">
        <f>_xlfn.XLOOKUP($A:$A,Dim_Date!$A:$A,Dim_Date!C:C,,0,1)</f>
        <v>After 5G</v>
      </c>
      <c r="C663" s="4">
        <v>110001</v>
      </c>
      <c r="D663" s="4" t="str">
        <f>_xlfn.XLOOKUP(Tablo6[[#This Row],[city_code]],Tablo1[city_code],Tablo1[city_name])</f>
        <v>Delhi</v>
      </c>
      <c r="E663" t="s">
        <v>43</v>
      </c>
      <c r="F663" t="str">
        <f>_xlfn.XLOOKUP(Tablo6[[#This Row],[plans]],dim_plan!$A$3:$A$15,dim_plan!$B$3:$B$15,,0,1)</f>
        <v>Xstream Mobile Data Pack: 15GB Data | 28 days</v>
      </c>
      <c r="G663" t="e">
        <f>MID(Tablo6[[#This Row],[Plans wto abbr]], FIND(, Tablo6[[#This Row],[Plans wto abbr]]) + 1, FIND(")", Tablo6[[#This Row],[Plans wto abbr]]) - FIND(, Tablo6[[#This Row],[Plans wto abbr]]) - 1)</f>
        <v>#VALUE!</v>
      </c>
      <c r="H663" s="3">
        <v>1.18</v>
      </c>
      <c r="I66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3" t="s">
        <v>117</v>
      </c>
      <c r="K663"/>
    </row>
    <row r="664" spans="1:11" x14ac:dyDescent="0.3">
      <c r="A664" s="6">
        <v>44713</v>
      </c>
      <c r="B664" s="6" t="str">
        <f>_xlfn.XLOOKUP($A:$A,Dim_Date!$A:$A,Dim_Date!C:C,,0,1)</f>
        <v>After 5G</v>
      </c>
      <c r="C664" s="4">
        <v>700001</v>
      </c>
      <c r="D664" s="4" t="str">
        <f>_xlfn.XLOOKUP(Tablo6[[#This Row],[city_code]],Tablo1[city_code],Tablo1[city_name])</f>
        <v>Kolkata</v>
      </c>
      <c r="E664" t="s">
        <v>43</v>
      </c>
      <c r="F664" t="str">
        <f>_xlfn.XLOOKUP(Tablo6[[#This Row],[plans]],dim_plan!$A$3:$A$15,dim_plan!$B$3:$B$15,,0,1)</f>
        <v>Xstream Mobile Data Pack: 15GB Data | 28 days</v>
      </c>
      <c r="G664" t="e">
        <f>MID(Tablo6[[#This Row],[Plans wto abbr]], FIND(, Tablo6[[#This Row],[Plans wto abbr]]) + 1, FIND(")", Tablo6[[#This Row],[Plans wto abbr]]) - FIND(, Tablo6[[#This Row],[Plans wto abbr]]) - 1)</f>
        <v>#VALUE!</v>
      </c>
      <c r="H664" s="3">
        <v>1.07</v>
      </c>
      <c r="I66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4" t="s">
        <v>117</v>
      </c>
      <c r="K664"/>
    </row>
    <row r="665" spans="1:11" x14ac:dyDescent="0.3">
      <c r="A665" s="6">
        <v>44713</v>
      </c>
      <c r="B665" s="6" t="str">
        <f>_xlfn.XLOOKUP($A:$A,Dim_Date!$A:$A,Dim_Date!C:C,,0,1)</f>
        <v>After 5G</v>
      </c>
      <c r="C665" s="4">
        <v>560001</v>
      </c>
      <c r="D665" s="4" t="str">
        <f>_xlfn.XLOOKUP(Tablo6[[#This Row],[city_code]],Tablo1[city_code],Tablo1[city_name])</f>
        <v>Bangalore</v>
      </c>
      <c r="E665" t="s">
        <v>43</v>
      </c>
      <c r="F665" t="str">
        <f>_xlfn.XLOOKUP(Tablo6[[#This Row],[plans]],dim_plan!$A$3:$A$15,dim_plan!$B$3:$B$15,,0,1)</f>
        <v>Xstream Mobile Data Pack: 15GB Data | 28 days</v>
      </c>
      <c r="G665" t="e">
        <f>MID(Tablo6[[#This Row],[Plans wto abbr]], FIND(, Tablo6[[#This Row],[Plans wto abbr]]) + 1, FIND(")", Tablo6[[#This Row],[Plans wto abbr]]) - FIND(, Tablo6[[#This Row],[Plans wto abbr]]) - 1)</f>
        <v>#VALUE!</v>
      </c>
      <c r="H665" s="3">
        <v>1.29</v>
      </c>
      <c r="I66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5" t="s">
        <v>117</v>
      </c>
      <c r="K665"/>
    </row>
    <row r="666" spans="1:11" x14ac:dyDescent="0.3">
      <c r="A666" s="6">
        <v>44713</v>
      </c>
      <c r="B666" s="6" t="str">
        <f>_xlfn.XLOOKUP($A:$A,Dim_Date!$A:$A,Dim_Date!C:C,,0,1)</f>
        <v>After 5G</v>
      </c>
      <c r="C666" s="4">
        <v>600001</v>
      </c>
      <c r="D666" s="4" t="str">
        <f>_xlfn.XLOOKUP(Tablo6[[#This Row],[city_code]],Tablo1[city_code],Tablo1[city_name])</f>
        <v>Chennai</v>
      </c>
      <c r="E666" t="s">
        <v>43</v>
      </c>
      <c r="F666" t="str">
        <f>_xlfn.XLOOKUP(Tablo6[[#This Row],[plans]],dim_plan!$A$3:$A$15,dim_plan!$B$3:$B$15,,0,1)</f>
        <v>Xstream Mobile Data Pack: 15GB Data | 28 days</v>
      </c>
      <c r="G666" t="e">
        <f>MID(Tablo6[[#This Row],[Plans wto abbr]], FIND(, Tablo6[[#This Row],[Plans wto abbr]]) + 1, FIND(")", Tablo6[[#This Row],[Plans wto abbr]]) - FIND(, Tablo6[[#This Row],[Plans wto abbr]]) - 1)</f>
        <v>#VALUE!</v>
      </c>
      <c r="H666" s="3">
        <v>1.06</v>
      </c>
      <c r="I66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6" t="s">
        <v>117</v>
      </c>
      <c r="K666"/>
    </row>
    <row r="667" spans="1:11" x14ac:dyDescent="0.3">
      <c r="A667" s="6">
        <v>44713</v>
      </c>
      <c r="B667" s="6" t="str">
        <f>_xlfn.XLOOKUP($A:$A,Dim_Date!$A:$A,Dim_Date!C:C,,0,1)</f>
        <v>After 5G</v>
      </c>
      <c r="C667" s="4">
        <v>500001</v>
      </c>
      <c r="D667" s="4" t="str">
        <f>_xlfn.XLOOKUP(Tablo6[[#This Row],[city_code]],Tablo1[city_code],Tablo1[city_name])</f>
        <v>Hyderabad</v>
      </c>
      <c r="E667" t="s">
        <v>43</v>
      </c>
      <c r="F667" t="str">
        <f>_xlfn.XLOOKUP(Tablo6[[#This Row],[plans]],dim_plan!$A$3:$A$15,dim_plan!$B$3:$B$15,,0,1)</f>
        <v>Xstream Mobile Data Pack: 15GB Data | 28 days</v>
      </c>
      <c r="G667" t="e">
        <f>MID(Tablo6[[#This Row],[Plans wto abbr]], FIND(, Tablo6[[#This Row],[Plans wto abbr]]) + 1, FIND(")", Tablo6[[#This Row],[Plans wto abbr]]) - FIND(, Tablo6[[#This Row],[Plans wto abbr]]) - 1)</f>
        <v>#VALUE!</v>
      </c>
      <c r="H667" s="3">
        <v>0.99</v>
      </c>
      <c r="I66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7" t="s">
        <v>117</v>
      </c>
      <c r="K667"/>
    </row>
    <row r="668" spans="1:11" x14ac:dyDescent="0.3">
      <c r="A668" s="6">
        <v>44713</v>
      </c>
      <c r="B668" s="6" t="str">
        <f>_xlfn.XLOOKUP($A:$A,Dim_Date!$A:$A,Dim_Date!C:C,,0,1)</f>
        <v>After 5G</v>
      </c>
      <c r="C668" s="4">
        <v>411001</v>
      </c>
      <c r="D668" s="4" t="str">
        <f>_xlfn.XLOOKUP(Tablo6[[#This Row],[city_code]],Tablo1[city_code],Tablo1[city_name])</f>
        <v>Pune</v>
      </c>
      <c r="E668" t="s">
        <v>43</v>
      </c>
      <c r="F668" t="str">
        <f>_xlfn.XLOOKUP(Tablo6[[#This Row],[plans]],dim_plan!$A$3:$A$15,dim_plan!$B$3:$B$15,,0,1)</f>
        <v>Xstream Mobile Data Pack: 15GB Data | 28 days</v>
      </c>
      <c r="G668" t="e">
        <f>MID(Tablo6[[#This Row],[Plans wto abbr]], FIND(, Tablo6[[#This Row],[Plans wto abbr]]) + 1, FIND(")", Tablo6[[#This Row],[Plans wto abbr]]) - FIND(, Tablo6[[#This Row],[Plans wto abbr]]) - 1)</f>
        <v>#VALUE!</v>
      </c>
      <c r="H668" s="3">
        <v>0.63</v>
      </c>
      <c r="I66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8" t="s">
        <v>117</v>
      </c>
      <c r="K668"/>
    </row>
    <row r="669" spans="1:11" x14ac:dyDescent="0.3">
      <c r="A669" s="6">
        <v>44713</v>
      </c>
      <c r="B669" s="6" t="str">
        <f>_xlfn.XLOOKUP($A:$A,Dim_Date!$A:$A,Dim_Date!C:C,,0,1)</f>
        <v>After 5G</v>
      </c>
      <c r="C669" s="4">
        <v>380001</v>
      </c>
      <c r="D669" s="4" t="str">
        <f>_xlfn.XLOOKUP(Tablo6[[#This Row],[city_code]],Tablo1[city_code],Tablo1[city_name])</f>
        <v>Ahmedabad</v>
      </c>
      <c r="E669" t="s">
        <v>43</v>
      </c>
      <c r="F669" t="str">
        <f>_xlfn.XLOOKUP(Tablo6[[#This Row],[plans]],dim_plan!$A$3:$A$15,dim_plan!$B$3:$B$15,,0,1)</f>
        <v>Xstream Mobile Data Pack: 15GB Data | 28 days</v>
      </c>
      <c r="G669" t="e">
        <f>MID(Tablo6[[#This Row],[Plans wto abbr]], FIND(, Tablo6[[#This Row],[Plans wto abbr]]) + 1, FIND(")", Tablo6[[#This Row],[Plans wto abbr]]) - FIND(, Tablo6[[#This Row],[Plans wto abbr]]) - 1)</f>
        <v>#VALUE!</v>
      </c>
      <c r="H669" s="3">
        <v>0.73</v>
      </c>
      <c r="I66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69" t="s">
        <v>117</v>
      </c>
      <c r="K669"/>
    </row>
    <row r="670" spans="1:11" x14ac:dyDescent="0.3">
      <c r="A670" s="6">
        <v>44713</v>
      </c>
      <c r="B670" s="6" t="str">
        <f>_xlfn.XLOOKUP($A:$A,Dim_Date!$A:$A,Dim_Date!C:C,,0,1)</f>
        <v>After 5G</v>
      </c>
      <c r="C670" s="4">
        <v>302001</v>
      </c>
      <c r="D670" s="4" t="str">
        <f>_xlfn.XLOOKUP(Tablo6[[#This Row],[city_code]],Tablo1[city_code],Tablo1[city_name])</f>
        <v>Jaipur</v>
      </c>
      <c r="E670" t="s">
        <v>43</v>
      </c>
      <c r="F670" t="str">
        <f>_xlfn.XLOOKUP(Tablo6[[#This Row],[plans]],dim_plan!$A$3:$A$15,dim_plan!$B$3:$B$15,,0,1)</f>
        <v>Xstream Mobile Data Pack: 15GB Data | 28 days</v>
      </c>
      <c r="G670" t="e">
        <f>MID(Tablo6[[#This Row],[Plans wto abbr]], FIND(, Tablo6[[#This Row],[Plans wto abbr]]) + 1, FIND(")", Tablo6[[#This Row],[Plans wto abbr]]) - FIND(, Tablo6[[#This Row],[Plans wto abbr]]) - 1)</f>
        <v>#VALUE!</v>
      </c>
      <c r="H670" s="3">
        <v>0.65</v>
      </c>
      <c r="I67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0" t="s">
        <v>117</v>
      </c>
      <c r="K670"/>
    </row>
    <row r="671" spans="1:11" x14ac:dyDescent="0.3">
      <c r="A671" s="6">
        <v>44713</v>
      </c>
      <c r="B671" s="6" t="str">
        <f>_xlfn.XLOOKUP($A:$A,Dim_Date!$A:$A,Dim_Date!C:C,,0,1)</f>
        <v>After 5G</v>
      </c>
      <c r="C671" s="4">
        <v>226001</v>
      </c>
      <c r="D671" s="4" t="str">
        <f>_xlfn.XLOOKUP(Tablo6[[#This Row],[city_code]],Tablo1[city_code],Tablo1[city_name])</f>
        <v>Lucknow</v>
      </c>
      <c r="E671" t="s">
        <v>43</v>
      </c>
      <c r="F671" t="str">
        <f>_xlfn.XLOOKUP(Tablo6[[#This Row],[plans]],dim_plan!$A$3:$A$15,dim_plan!$B$3:$B$15,,0,1)</f>
        <v>Xstream Mobile Data Pack: 15GB Data | 28 days</v>
      </c>
      <c r="G671" t="e">
        <f>MID(Tablo6[[#This Row],[Plans wto abbr]], FIND(, Tablo6[[#This Row],[Plans wto abbr]]) + 1, FIND(")", Tablo6[[#This Row],[Plans wto abbr]]) - FIND(, Tablo6[[#This Row],[Plans wto abbr]]) - 1)</f>
        <v>#VALUE!</v>
      </c>
      <c r="H671" s="3">
        <v>0.28999999999999998</v>
      </c>
      <c r="I67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1" t="s">
        <v>117</v>
      </c>
      <c r="K671"/>
    </row>
    <row r="672" spans="1:11" x14ac:dyDescent="0.3">
      <c r="A672" s="6">
        <v>44713</v>
      </c>
      <c r="B672" s="6" t="str">
        <f>_xlfn.XLOOKUP($A:$A,Dim_Date!$A:$A,Dim_Date!C:C,,0,1)</f>
        <v>After 5G</v>
      </c>
      <c r="C672" s="4">
        <v>800008</v>
      </c>
      <c r="D672" s="4" t="str">
        <f>_xlfn.XLOOKUP(Tablo6[[#This Row],[city_code]],Tablo1[city_code],Tablo1[city_name])</f>
        <v>Patna</v>
      </c>
      <c r="E672" t="s">
        <v>43</v>
      </c>
      <c r="F672" t="str">
        <f>_xlfn.XLOOKUP(Tablo6[[#This Row],[plans]],dim_plan!$A$3:$A$15,dim_plan!$B$3:$B$15,,0,1)</f>
        <v>Xstream Mobile Data Pack: 15GB Data | 28 days</v>
      </c>
      <c r="G672" t="e">
        <f>MID(Tablo6[[#This Row],[Plans wto abbr]], FIND(, Tablo6[[#This Row],[Plans wto abbr]]) + 1, FIND(")", Tablo6[[#This Row],[Plans wto abbr]]) - FIND(, Tablo6[[#This Row],[Plans wto abbr]]) - 1)</f>
        <v>#VALUE!</v>
      </c>
      <c r="H672" s="3">
        <v>0.52</v>
      </c>
      <c r="I67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2" t="s">
        <v>117</v>
      </c>
      <c r="K672"/>
    </row>
    <row r="673" spans="1:11" x14ac:dyDescent="0.3">
      <c r="A673" s="6">
        <v>44713</v>
      </c>
      <c r="B673" s="6" t="str">
        <f>_xlfn.XLOOKUP($A:$A,Dim_Date!$A:$A,Dim_Date!C:C,,0,1)</f>
        <v>After 5G</v>
      </c>
      <c r="C673" s="4">
        <v>641001</v>
      </c>
      <c r="D673" s="4" t="str">
        <f>_xlfn.XLOOKUP(Tablo6[[#This Row],[city_code]],Tablo1[city_code],Tablo1[city_name])</f>
        <v>Coimbatore</v>
      </c>
      <c r="E673" t="s">
        <v>43</v>
      </c>
      <c r="F673" t="str">
        <f>_xlfn.XLOOKUP(Tablo6[[#This Row],[plans]],dim_plan!$A$3:$A$15,dim_plan!$B$3:$B$15,,0,1)</f>
        <v>Xstream Mobile Data Pack: 15GB Data | 28 days</v>
      </c>
      <c r="G673" t="e">
        <f>MID(Tablo6[[#This Row],[Plans wto abbr]], FIND(, Tablo6[[#This Row],[Plans wto abbr]]) + 1, FIND(")", Tablo6[[#This Row],[Plans wto abbr]]) - FIND(, Tablo6[[#This Row],[Plans wto abbr]]) - 1)</f>
        <v>#VALUE!</v>
      </c>
      <c r="H673" s="3">
        <v>0.19</v>
      </c>
      <c r="I67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3" t="s">
        <v>117</v>
      </c>
      <c r="K673"/>
    </row>
    <row r="674" spans="1:11" x14ac:dyDescent="0.3">
      <c r="A674" s="6">
        <v>44713</v>
      </c>
      <c r="B674" s="6" t="str">
        <f>_xlfn.XLOOKUP($A:$A,Dim_Date!$A:$A,Dim_Date!C:C,,0,1)</f>
        <v>After 5G</v>
      </c>
      <c r="C674" s="4">
        <v>160017</v>
      </c>
      <c r="D674" s="4" t="str">
        <f>_xlfn.XLOOKUP(Tablo6[[#This Row],[city_code]],Tablo1[city_code],Tablo1[city_name])</f>
        <v>Chandigarh</v>
      </c>
      <c r="E674" t="s">
        <v>43</v>
      </c>
      <c r="F674" t="str">
        <f>_xlfn.XLOOKUP(Tablo6[[#This Row],[plans]],dim_plan!$A$3:$A$15,dim_plan!$B$3:$B$15,,0,1)</f>
        <v>Xstream Mobile Data Pack: 15GB Data | 28 days</v>
      </c>
      <c r="G674" t="e">
        <f>MID(Tablo6[[#This Row],[Plans wto abbr]], FIND(, Tablo6[[#This Row],[Plans wto abbr]]) + 1, FIND(")", Tablo6[[#This Row],[Plans wto abbr]]) - FIND(, Tablo6[[#This Row],[Plans wto abbr]]) - 1)</f>
        <v>#VALUE!</v>
      </c>
      <c r="H674" s="3">
        <v>0.2</v>
      </c>
      <c r="I67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4" t="s">
        <v>117</v>
      </c>
      <c r="K674"/>
    </row>
    <row r="675" spans="1:11" x14ac:dyDescent="0.3">
      <c r="A675" s="6">
        <v>44713</v>
      </c>
      <c r="B675" s="6" t="str">
        <f>_xlfn.XLOOKUP($A:$A,Dim_Date!$A:$A,Dim_Date!C:C,,0,1)</f>
        <v>After 5G</v>
      </c>
      <c r="C675" s="4">
        <v>122001</v>
      </c>
      <c r="D675" s="4" t="str">
        <f>_xlfn.XLOOKUP(Tablo6[[#This Row],[city_code]],Tablo1[city_code],Tablo1[city_name])</f>
        <v>Gurgaon</v>
      </c>
      <c r="E675" t="s">
        <v>43</v>
      </c>
      <c r="F675" t="str">
        <f>_xlfn.XLOOKUP(Tablo6[[#This Row],[plans]],dim_plan!$A$3:$A$15,dim_plan!$B$3:$B$15,,0,1)</f>
        <v>Xstream Mobile Data Pack: 15GB Data | 28 days</v>
      </c>
      <c r="G675" t="e">
        <f>MID(Tablo6[[#This Row],[Plans wto abbr]], FIND(, Tablo6[[#This Row],[Plans wto abbr]]) + 1, FIND(")", Tablo6[[#This Row],[Plans wto abbr]]) - FIND(, Tablo6[[#This Row],[Plans wto abbr]]) - 1)</f>
        <v>#VALUE!</v>
      </c>
      <c r="H675" s="3">
        <v>0.16</v>
      </c>
      <c r="I67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5" t="s">
        <v>117</v>
      </c>
      <c r="K675"/>
    </row>
    <row r="676" spans="1:11" x14ac:dyDescent="0.3">
      <c r="A676" s="6">
        <v>44713</v>
      </c>
      <c r="B676" s="6" t="str">
        <f>_xlfn.XLOOKUP($A:$A,Dim_Date!$A:$A,Dim_Date!C:C,,0,1)</f>
        <v>After 5G</v>
      </c>
      <c r="C676" s="4">
        <v>492001</v>
      </c>
      <c r="D676" s="4" t="str">
        <f>_xlfn.XLOOKUP(Tablo6[[#This Row],[city_code]],Tablo1[city_code],Tablo1[city_name])</f>
        <v>Raipur</v>
      </c>
      <c r="E676" t="s">
        <v>43</v>
      </c>
      <c r="F676" t="str">
        <f>_xlfn.XLOOKUP(Tablo6[[#This Row],[plans]],dim_plan!$A$3:$A$15,dim_plan!$B$3:$B$15,,0,1)</f>
        <v>Xstream Mobile Data Pack: 15GB Data | 28 days</v>
      </c>
      <c r="G676" t="e">
        <f>MID(Tablo6[[#This Row],[Plans wto abbr]], FIND(, Tablo6[[#This Row],[Plans wto abbr]]) + 1, FIND(")", Tablo6[[#This Row],[Plans wto abbr]]) - FIND(, Tablo6[[#This Row],[Plans wto abbr]]) - 1)</f>
        <v>#VALUE!</v>
      </c>
      <c r="H676" s="3">
        <v>0.15</v>
      </c>
      <c r="I67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6" t="s">
        <v>117</v>
      </c>
      <c r="K676"/>
    </row>
    <row r="677" spans="1:11" x14ac:dyDescent="0.3">
      <c r="A677" s="6">
        <v>44743</v>
      </c>
      <c r="B677" s="6" t="str">
        <f>_xlfn.XLOOKUP($A:$A,Dim_Date!$A:$A,Dim_Date!C:C,,0,1)</f>
        <v>After 5G</v>
      </c>
      <c r="C677" s="4">
        <v>400001</v>
      </c>
      <c r="D677" s="4" t="str">
        <f>_xlfn.XLOOKUP(Tablo6[[#This Row],[city_code]],Tablo1[city_code],Tablo1[city_name])</f>
        <v>Mumbai</v>
      </c>
      <c r="E677" t="s">
        <v>43</v>
      </c>
      <c r="F677" t="str">
        <f>_xlfn.XLOOKUP(Tablo6[[#This Row],[plans]],dim_plan!$A$3:$A$15,dim_plan!$B$3:$B$15,,0,1)</f>
        <v>Xstream Mobile Data Pack: 15GB Data | 28 days</v>
      </c>
      <c r="G677" t="e">
        <f>MID(Tablo6[[#This Row],[Plans wto abbr]], FIND(, Tablo6[[#This Row],[Plans wto abbr]]) + 1, FIND(")", Tablo6[[#This Row],[Plans wto abbr]]) - FIND(, Tablo6[[#This Row],[Plans wto abbr]]) - 1)</f>
        <v>#VALUE!</v>
      </c>
      <c r="H677" s="3">
        <v>2.23</v>
      </c>
      <c r="I67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7" t="s">
        <v>117</v>
      </c>
      <c r="K677"/>
    </row>
    <row r="678" spans="1:11" x14ac:dyDescent="0.3">
      <c r="A678" s="6">
        <v>44743</v>
      </c>
      <c r="B678" s="6" t="str">
        <f>_xlfn.XLOOKUP($A:$A,Dim_Date!$A:$A,Dim_Date!C:C,,0,1)</f>
        <v>After 5G</v>
      </c>
      <c r="C678" s="4">
        <v>110001</v>
      </c>
      <c r="D678" s="4" t="str">
        <f>_xlfn.XLOOKUP(Tablo6[[#This Row],[city_code]],Tablo1[city_code],Tablo1[city_name])</f>
        <v>Delhi</v>
      </c>
      <c r="E678" t="s">
        <v>43</v>
      </c>
      <c r="F678" t="str">
        <f>_xlfn.XLOOKUP(Tablo6[[#This Row],[plans]],dim_plan!$A$3:$A$15,dim_plan!$B$3:$B$15,,0,1)</f>
        <v>Xstream Mobile Data Pack: 15GB Data | 28 days</v>
      </c>
      <c r="G678" t="e">
        <f>MID(Tablo6[[#This Row],[Plans wto abbr]], FIND(, Tablo6[[#This Row],[Plans wto abbr]]) + 1, FIND(")", Tablo6[[#This Row],[Plans wto abbr]]) - FIND(, Tablo6[[#This Row],[Plans wto abbr]]) - 1)</f>
        <v>#VALUE!</v>
      </c>
      <c r="H678" s="3">
        <v>1.46</v>
      </c>
      <c r="I67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8" t="s">
        <v>117</v>
      </c>
      <c r="K678"/>
    </row>
    <row r="679" spans="1:11" x14ac:dyDescent="0.3">
      <c r="A679" s="6">
        <v>44743</v>
      </c>
      <c r="B679" s="6" t="str">
        <f>_xlfn.XLOOKUP($A:$A,Dim_Date!$A:$A,Dim_Date!C:C,,0,1)</f>
        <v>After 5G</v>
      </c>
      <c r="C679" s="4">
        <v>700001</v>
      </c>
      <c r="D679" s="4" t="str">
        <f>_xlfn.XLOOKUP(Tablo6[[#This Row],[city_code]],Tablo1[city_code],Tablo1[city_name])</f>
        <v>Kolkata</v>
      </c>
      <c r="E679" t="s">
        <v>43</v>
      </c>
      <c r="F679" t="str">
        <f>_xlfn.XLOOKUP(Tablo6[[#This Row],[plans]],dim_plan!$A$3:$A$15,dim_plan!$B$3:$B$15,,0,1)</f>
        <v>Xstream Mobile Data Pack: 15GB Data | 28 days</v>
      </c>
      <c r="G679" t="e">
        <f>MID(Tablo6[[#This Row],[Plans wto abbr]], FIND(, Tablo6[[#This Row],[Plans wto abbr]]) + 1, FIND(")", Tablo6[[#This Row],[Plans wto abbr]]) - FIND(, Tablo6[[#This Row],[Plans wto abbr]]) - 1)</f>
        <v>#VALUE!</v>
      </c>
      <c r="H679" s="3">
        <v>1.23</v>
      </c>
      <c r="I67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79" t="s">
        <v>117</v>
      </c>
      <c r="K679"/>
    </row>
    <row r="680" spans="1:11" x14ac:dyDescent="0.3">
      <c r="A680" s="6">
        <v>44743</v>
      </c>
      <c r="B680" s="6" t="str">
        <f>_xlfn.XLOOKUP($A:$A,Dim_Date!$A:$A,Dim_Date!C:C,,0,1)</f>
        <v>After 5G</v>
      </c>
      <c r="C680" s="4">
        <v>560001</v>
      </c>
      <c r="D680" s="4" t="str">
        <f>_xlfn.XLOOKUP(Tablo6[[#This Row],[city_code]],Tablo1[city_code],Tablo1[city_name])</f>
        <v>Bangalore</v>
      </c>
      <c r="E680" t="s">
        <v>43</v>
      </c>
      <c r="F680" t="str">
        <f>_xlfn.XLOOKUP(Tablo6[[#This Row],[plans]],dim_plan!$A$3:$A$15,dim_plan!$B$3:$B$15,,0,1)</f>
        <v>Xstream Mobile Data Pack: 15GB Data | 28 days</v>
      </c>
      <c r="G680" t="e">
        <f>MID(Tablo6[[#This Row],[Plans wto abbr]], FIND(, Tablo6[[#This Row],[Plans wto abbr]]) + 1, FIND(")", Tablo6[[#This Row],[Plans wto abbr]]) - FIND(, Tablo6[[#This Row],[Plans wto abbr]]) - 1)</f>
        <v>#VALUE!</v>
      </c>
      <c r="H680" s="3">
        <v>1.46</v>
      </c>
      <c r="I68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0" t="s">
        <v>117</v>
      </c>
      <c r="K680"/>
    </row>
    <row r="681" spans="1:11" x14ac:dyDescent="0.3">
      <c r="A681" s="6">
        <v>44743</v>
      </c>
      <c r="B681" s="6" t="str">
        <f>_xlfn.XLOOKUP($A:$A,Dim_Date!$A:$A,Dim_Date!C:C,,0,1)</f>
        <v>After 5G</v>
      </c>
      <c r="C681" s="4">
        <v>600001</v>
      </c>
      <c r="D681" s="4" t="str">
        <f>_xlfn.XLOOKUP(Tablo6[[#This Row],[city_code]],Tablo1[city_code],Tablo1[city_name])</f>
        <v>Chennai</v>
      </c>
      <c r="E681" t="s">
        <v>43</v>
      </c>
      <c r="F681" t="str">
        <f>_xlfn.XLOOKUP(Tablo6[[#This Row],[plans]],dim_plan!$A$3:$A$15,dim_plan!$B$3:$B$15,,0,1)</f>
        <v>Xstream Mobile Data Pack: 15GB Data | 28 days</v>
      </c>
      <c r="G681" t="e">
        <f>MID(Tablo6[[#This Row],[Plans wto abbr]], FIND(, Tablo6[[#This Row],[Plans wto abbr]]) + 1, FIND(")", Tablo6[[#This Row],[Plans wto abbr]]) - FIND(, Tablo6[[#This Row],[Plans wto abbr]]) - 1)</f>
        <v>#VALUE!</v>
      </c>
      <c r="H681" s="3">
        <v>1.99</v>
      </c>
      <c r="I68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1" t="s">
        <v>117</v>
      </c>
      <c r="K681"/>
    </row>
    <row r="682" spans="1:11" x14ac:dyDescent="0.3">
      <c r="A682" s="6">
        <v>44743</v>
      </c>
      <c r="B682" s="6" t="str">
        <f>_xlfn.XLOOKUP($A:$A,Dim_Date!$A:$A,Dim_Date!C:C,,0,1)</f>
        <v>After 5G</v>
      </c>
      <c r="C682" s="4">
        <v>500001</v>
      </c>
      <c r="D682" s="4" t="str">
        <f>_xlfn.XLOOKUP(Tablo6[[#This Row],[city_code]],Tablo1[city_code],Tablo1[city_name])</f>
        <v>Hyderabad</v>
      </c>
      <c r="E682" t="s">
        <v>43</v>
      </c>
      <c r="F682" t="str">
        <f>_xlfn.XLOOKUP(Tablo6[[#This Row],[plans]],dim_plan!$A$3:$A$15,dim_plan!$B$3:$B$15,,0,1)</f>
        <v>Xstream Mobile Data Pack: 15GB Data | 28 days</v>
      </c>
      <c r="G682" t="e">
        <f>MID(Tablo6[[#This Row],[Plans wto abbr]], FIND(, Tablo6[[#This Row],[Plans wto abbr]]) + 1, FIND(")", Tablo6[[#This Row],[Plans wto abbr]]) - FIND(, Tablo6[[#This Row],[Plans wto abbr]]) - 1)</f>
        <v>#VALUE!</v>
      </c>
      <c r="H682" s="3">
        <v>1.22</v>
      </c>
      <c r="I68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2" t="s">
        <v>117</v>
      </c>
      <c r="K682"/>
    </row>
    <row r="683" spans="1:11" x14ac:dyDescent="0.3">
      <c r="A683" s="6">
        <v>44743</v>
      </c>
      <c r="B683" s="6" t="str">
        <f>_xlfn.XLOOKUP($A:$A,Dim_Date!$A:$A,Dim_Date!C:C,,0,1)</f>
        <v>After 5G</v>
      </c>
      <c r="C683" s="4">
        <v>411001</v>
      </c>
      <c r="D683" s="4" t="str">
        <f>_xlfn.XLOOKUP(Tablo6[[#This Row],[city_code]],Tablo1[city_code],Tablo1[city_name])</f>
        <v>Pune</v>
      </c>
      <c r="E683" t="s">
        <v>43</v>
      </c>
      <c r="F683" t="str">
        <f>_xlfn.XLOOKUP(Tablo6[[#This Row],[plans]],dim_plan!$A$3:$A$15,dim_plan!$B$3:$B$15,,0,1)</f>
        <v>Xstream Mobile Data Pack: 15GB Data | 28 days</v>
      </c>
      <c r="G683" t="e">
        <f>MID(Tablo6[[#This Row],[Plans wto abbr]], FIND(, Tablo6[[#This Row],[Plans wto abbr]]) + 1, FIND(")", Tablo6[[#This Row],[Plans wto abbr]]) - FIND(, Tablo6[[#This Row],[Plans wto abbr]]) - 1)</f>
        <v>#VALUE!</v>
      </c>
      <c r="H683" s="3">
        <v>0.81</v>
      </c>
      <c r="I68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3" t="s">
        <v>117</v>
      </c>
      <c r="K683"/>
    </row>
    <row r="684" spans="1:11" x14ac:dyDescent="0.3">
      <c r="A684" s="6">
        <v>44743</v>
      </c>
      <c r="B684" s="6" t="str">
        <f>_xlfn.XLOOKUP($A:$A,Dim_Date!$A:$A,Dim_Date!C:C,,0,1)</f>
        <v>After 5G</v>
      </c>
      <c r="C684" s="4">
        <v>380001</v>
      </c>
      <c r="D684" s="4" t="str">
        <f>_xlfn.XLOOKUP(Tablo6[[#This Row],[city_code]],Tablo1[city_code],Tablo1[city_name])</f>
        <v>Ahmedabad</v>
      </c>
      <c r="E684" t="s">
        <v>43</v>
      </c>
      <c r="F684" t="str">
        <f>_xlfn.XLOOKUP(Tablo6[[#This Row],[plans]],dim_plan!$A$3:$A$15,dim_plan!$B$3:$B$15,,0,1)</f>
        <v>Xstream Mobile Data Pack: 15GB Data | 28 days</v>
      </c>
      <c r="G684" t="e">
        <f>MID(Tablo6[[#This Row],[Plans wto abbr]], FIND(, Tablo6[[#This Row],[Plans wto abbr]]) + 1, FIND(")", Tablo6[[#This Row],[Plans wto abbr]]) - FIND(, Tablo6[[#This Row],[Plans wto abbr]]) - 1)</f>
        <v>#VALUE!</v>
      </c>
      <c r="H684" s="3">
        <v>0.56000000000000005</v>
      </c>
      <c r="I68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4" t="s">
        <v>117</v>
      </c>
      <c r="K684"/>
    </row>
    <row r="685" spans="1:11" x14ac:dyDescent="0.3">
      <c r="A685" s="6">
        <v>44743</v>
      </c>
      <c r="B685" s="6" t="str">
        <f>_xlfn.XLOOKUP($A:$A,Dim_Date!$A:$A,Dim_Date!C:C,,0,1)</f>
        <v>After 5G</v>
      </c>
      <c r="C685" s="4">
        <v>302001</v>
      </c>
      <c r="D685" s="4" t="str">
        <f>_xlfn.XLOOKUP(Tablo6[[#This Row],[city_code]],Tablo1[city_code],Tablo1[city_name])</f>
        <v>Jaipur</v>
      </c>
      <c r="E685" t="s">
        <v>43</v>
      </c>
      <c r="F685" t="str">
        <f>_xlfn.XLOOKUP(Tablo6[[#This Row],[plans]],dim_plan!$A$3:$A$15,dim_plan!$B$3:$B$15,,0,1)</f>
        <v>Xstream Mobile Data Pack: 15GB Data | 28 days</v>
      </c>
      <c r="G685" t="e">
        <f>MID(Tablo6[[#This Row],[Plans wto abbr]], FIND(, Tablo6[[#This Row],[Plans wto abbr]]) + 1, FIND(")", Tablo6[[#This Row],[Plans wto abbr]]) - FIND(, Tablo6[[#This Row],[Plans wto abbr]]) - 1)</f>
        <v>#VALUE!</v>
      </c>
      <c r="H685" s="3">
        <v>0.44</v>
      </c>
      <c r="I68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5" t="s">
        <v>117</v>
      </c>
      <c r="K685"/>
    </row>
    <row r="686" spans="1:11" x14ac:dyDescent="0.3">
      <c r="A686" s="6">
        <v>44743</v>
      </c>
      <c r="B686" s="6" t="str">
        <f>_xlfn.XLOOKUP($A:$A,Dim_Date!$A:$A,Dim_Date!C:C,,0,1)</f>
        <v>After 5G</v>
      </c>
      <c r="C686" s="4">
        <v>226001</v>
      </c>
      <c r="D686" s="4" t="str">
        <f>_xlfn.XLOOKUP(Tablo6[[#This Row],[city_code]],Tablo1[city_code],Tablo1[city_name])</f>
        <v>Lucknow</v>
      </c>
      <c r="E686" t="s">
        <v>43</v>
      </c>
      <c r="F686" t="str">
        <f>_xlfn.XLOOKUP(Tablo6[[#This Row],[plans]],dim_plan!$A$3:$A$15,dim_plan!$B$3:$B$15,,0,1)</f>
        <v>Xstream Mobile Data Pack: 15GB Data | 28 days</v>
      </c>
      <c r="G686" t="e">
        <f>MID(Tablo6[[#This Row],[Plans wto abbr]], FIND(, Tablo6[[#This Row],[Plans wto abbr]]) + 1, FIND(")", Tablo6[[#This Row],[Plans wto abbr]]) - FIND(, Tablo6[[#This Row],[Plans wto abbr]]) - 1)</f>
        <v>#VALUE!</v>
      </c>
      <c r="H686" s="3">
        <v>0.73</v>
      </c>
      <c r="I68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6" t="s">
        <v>117</v>
      </c>
      <c r="K686"/>
    </row>
    <row r="687" spans="1:11" x14ac:dyDescent="0.3">
      <c r="A687" s="6">
        <v>44743</v>
      </c>
      <c r="B687" s="6" t="str">
        <f>_xlfn.XLOOKUP($A:$A,Dim_Date!$A:$A,Dim_Date!C:C,,0,1)</f>
        <v>After 5G</v>
      </c>
      <c r="C687" s="4">
        <v>800008</v>
      </c>
      <c r="D687" s="4" t="str">
        <f>_xlfn.XLOOKUP(Tablo6[[#This Row],[city_code]],Tablo1[city_code],Tablo1[city_name])</f>
        <v>Patna</v>
      </c>
      <c r="E687" t="s">
        <v>43</v>
      </c>
      <c r="F687" t="str">
        <f>_xlfn.XLOOKUP(Tablo6[[#This Row],[plans]],dim_plan!$A$3:$A$15,dim_plan!$B$3:$B$15,,0,1)</f>
        <v>Xstream Mobile Data Pack: 15GB Data | 28 days</v>
      </c>
      <c r="G687" t="e">
        <f>MID(Tablo6[[#This Row],[Plans wto abbr]], FIND(, Tablo6[[#This Row],[Plans wto abbr]]) + 1, FIND(")", Tablo6[[#This Row],[Plans wto abbr]]) - FIND(, Tablo6[[#This Row],[Plans wto abbr]]) - 1)</f>
        <v>#VALUE!</v>
      </c>
      <c r="H687" s="3">
        <v>0.4</v>
      </c>
      <c r="I68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7" t="s">
        <v>117</v>
      </c>
      <c r="K687"/>
    </row>
    <row r="688" spans="1:11" x14ac:dyDescent="0.3">
      <c r="A688" s="6">
        <v>44743</v>
      </c>
      <c r="B688" s="6" t="str">
        <f>_xlfn.XLOOKUP($A:$A,Dim_Date!$A:$A,Dim_Date!C:C,,0,1)</f>
        <v>After 5G</v>
      </c>
      <c r="C688" s="4">
        <v>641001</v>
      </c>
      <c r="D688" s="4" t="str">
        <f>_xlfn.XLOOKUP(Tablo6[[#This Row],[city_code]],Tablo1[city_code],Tablo1[city_name])</f>
        <v>Coimbatore</v>
      </c>
      <c r="E688" t="s">
        <v>43</v>
      </c>
      <c r="F688" t="str">
        <f>_xlfn.XLOOKUP(Tablo6[[#This Row],[plans]],dim_plan!$A$3:$A$15,dim_plan!$B$3:$B$15,,0,1)</f>
        <v>Xstream Mobile Data Pack: 15GB Data | 28 days</v>
      </c>
      <c r="G688" t="e">
        <f>MID(Tablo6[[#This Row],[Plans wto abbr]], FIND(, Tablo6[[#This Row],[Plans wto abbr]]) + 1, FIND(")", Tablo6[[#This Row],[Plans wto abbr]]) - FIND(, Tablo6[[#This Row],[Plans wto abbr]]) - 1)</f>
        <v>#VALUE!</v>
      </c>
      <c r="H688" s="3">
        <v>0.33</v>
      </c>
      <c r="I68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8" t="s">
        <v>117</v>
      </c>
      <c r="K688"/>
    </row>
    <row r="689" spans="1:11" x14ac:dyDescent="0.3">
      <c r="A689" s="6">
        <v>44743</v>
      </c>
      <c r="B689" s="6" t="str">
        <f>_xlfn.XLOOKUP($A:$A,Dim_Date!$A:$A,Dim_Date!C:C,,0,1)</f>
        <v>After 5G</v>
      </c>
      <c r="C689" s="4">
        <v>160017</v>
      </c>
      <c r="D689" s="4" t="str">
        <f>_xlfn.XLOOKUP(Tablo6[[#This Row],[city_code]],Tablo1[city_code],Tablo1[city_name])</f>
        <v>Chandigarh</v>
      </c>
      <c r="E689" t="s">
        <v>43</v>
      </c>
      <c r="F689" t="str">
        <f>_xlfn.XLOOKUP(Tablo6[[#This Row],[plans]],dim_plan!$A$3:$A$15,dim_plan!$B$3:$B$15,,0,1)</f>
        <v>Xstream Mobile Data Pack: 15GB Data | 28 days</v>
      </c>
      <c r="G689" t="e">
        <f>MID(Tablo6[[#This Row],[Plans wto abbr]], FIND(, Tablo6[[#This Row],[Plans wto abbr]]) + 1, FIND(")", Tablo6[[#This Row],[Plans wto abbr]]) - FIND(, Tablo6[[#This Row],[Plans wto abbr]]) - 1)</f>
        <v>#VALUE!</v>
      </c>
      <c r="H689" s="3">
        <v>0.19</v>
      </c>
      <c r="I68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89" t="s">
        <v>117</v>
      </c>
      <c r="K689"/>
    </row>
    <row r="690" spans="1:11" x14ac:dyDescent="0.3">
      <c r="A690" s="6">
        <v>44743</v>
      </c>
      <c r="B690" s="6" t="str">
        <f>_xlfn.XLOOKUP($A:$A,Dim_Date!$A:$A,Dim_Date!C:C,,0,1)</f>
        <v>After 5G</v>
      </c>
      <c r="C690" s="4">
        <v>122001</v>
      </c>
      <c r="D690" s="4" t="str">
        <f>_xlfn.XLOOKUP(Tablo6[[#This Row],[city_code]],Tablo1[city_code],Tablo1[city_name])</f>
        <v>Gurgaon</v>
      </c>
      <c r="E690" t="s">
        <v>43</v>
      </c>
      <c r="F690" t="str">
        <f>_xlfn.XLOOKUP(Tablo6[[#This Row],[plans]],dim_plan!$A$3:$A$15,dim_plan!$B$3:$B$15,,0,1)</f>
        <v>Xstream Mobile Data Pack: 15GB Data | 28 days</v>
      </c>
      <c r="G690" t="e">
        <f>MID(Tablo6[[#This Row],[Plans wto abbr]], FIND(, Tablo6[[#This Row],[Plans wto abbr]]) + 1, FIND(")", Tablo6[[#This Row],[Plans wto abbr]]) - FIND(, Tablo6[[#This Row],[Plans wto abbr]]) - 1)</f>
        <v>#VALUE!</v>
      </c>
      <c r="H690" s="3">
        <v>0.26</v>
      </c>
      <c r="I69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0" t="s">
        <v>117</v>
      </c>
      <c r="K690"/>
    </row>
    <row r="691" spans="1:11" x14ac:dyDescent="0.3">
      <c r="A691" s="6">
        <v>44743</v>
      </c>
      <c r="B691" s="6" t="str">
        <f>_xlfn.XLOOKUP($A:$A,Dim_Date!$A:$A,Dim_Date!C:C,,0,1)</f>
        <v>After 5G</v>
      </c>
      <c r="C691" s="4">
        <v>492001</v>
      </c>
      <c r="D691" s="4" t="str">
        <f>_xlfn.XLOOKUP(Tablo6[[#This Row],[city_code]],Tablo1[city_code],Tablo1[city_name])</f>
        <v>Raipur</v>
      </c>
      <c r="E691" t="s">
        <v>43</v>
      </c>
      <c r="F691" t="str">
        <f>_xlfn.XLOOKUP(Tablo6[[#This Row],[plans]],dim_plan!$A$3:$A$15,dim_plan!$B$3:$B$15,,0,1)</f>
        <v>Xstream Mobile Data Pack: 15GB Data | 28 days</v>
      </c>
      <c r="G691" t="e">
        <f>MID(Tablo6[[#This Row],[Plans wto abbr]], FIND(, Tablo6[[#This Row],[Plans wto abbr]]) + 1, FIND(")", Tablo6[[#This Row],[Plans wto abbr]]) - FIND(, Tablo6[[#This Row],[Plans wto abbr]]) - 1)</f>
        <v>#VALUE!</v>
      </c>
      <c r="H691" s="3">
        <v>0.17</v>
      </c>
      <c r="I69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1" t="s">
        <v>117</v>
      </c>
      <c r="K691"/>
    </row>
    <row r="692" spans="1:11" x14ac:dyDescent="0.3">
      <c r="A692" s="6">
        <v>44774</v>
      </c>
      <c r="B692" s="6" t="str">
        <f>_xlfn.XLOOKUP($A:$A,Dim_Date!$A:$A,Dim_Date!C:C,,0,1)</f>
        <v>After 5G</v>
      </c>
      <c r="C692" s="4">
        <v>400001</v>
      </c>
      <c r="D692" s="4" t="str">
        <f>_xlfn.XLOOKUP(Tablo6[[#This Row],[city_code]],Tablo1[city_code],Tablo1[city_name])</f>
        <v>Mumbai</v>
      </c>
      <c r="E692" t="s">
        <v>43</v>
      </c>
      <c r="F692" t="str">
        <f>_xlfn.XLOOKUP(Tablo6[[#This Row],[plans]],dim_plan!$A$3:$A$15,dim_plan!$B$3:$B$15,,0,1)</f>
        <v>Xstream Mobile Data Pack: 15GB Data | 28 days</v>
      </c>
      <c r="G692" t="e">
        <f>MID(Tablo6[[#This Row],[Plans wto abbr]], FIND(, Tablo6[[#This Row],[Plans wto abbr]]) + 1, FIND(")", Tablo6[[#This Row],[Plans wto abbr]]) - FIND(, Tablo6[[#This Row],[Plans wto abbr]]) - 1)</f>
        <v>#VALUE!</v>
      </c>
      <c r="H692" s="3">
        <v>1.42</v>
      </c>
      <c r="I69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2" t="s">
        <v>117</v>
      </c>
      <c r="K692"/>
    </row>
    <row r="693" spans="1:11" x14ac:dyDescent="0.3">
      <c r="A693" s="6">
        <v>44774</v>
      </c>
      <c r="B693" s="6" t="str">
        <f>_xlfn.XLOOKUP($A:$A,Dim_Date!$A:$A,Dim_Date!C:C,,0,1)</f>
        <v>After 5G</v>
      </c>
      <c r="C693" s="4">
        <v>110001</v>
      </c>
      <c r="D693" s="4" t="str">
        <f>_xlfn.XLOOKUP(Tablo6[[#This Row],[city_code]],Tablo1[city_code],Tablo1[city_name])</f>
        <v>Delhi</v>
      </c>
      <c r="E693" t="s">
        <v>43</v>
      </c>
      <c r="F693" t="str">
        <f>_xlfn.XLOOKUP(Tablo6[[#This Row],[plans]],dim_plan!$A$3:$A$15,dim_plan!$B$3:$B$15,,0,1)</f>
        <v>Xstream Mobile Data Pack: 15GB Data | 28 days</v>
      </c>
      <c r="G693" t="e">
        <f>MID(Tablo6[[#This Row],[Plans wto abbr]], FIND(, Tablo6[[#This Row],[Plans wto abbr]]) + 1, FIND(")", Tablo6[[#This Row],[Plans wto abbr]]) - FIND(, Tablo6[[#This Row],[Plans wto abbr]]) - 1)</f>
        <v>#VALUE!</v>
      </c>
      <c r="H693" s="3">
        <v>1.31</v>
      </c>
      <c r="I69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3" t="s">
        <v>117</v>
      </c>
      <c r="K693"/>
    </row>
    <row r="694" spans="1:11" x14ac:dyDescent="0.3">
      <c r="A694" s="6">
        <v>44774</v>
      </c>
      <c r="B694" s="6" t="str">
        <f>_xlfn.XLOOKUP($A:$A,Dim_Date!$A:$A,Dim_Date!C:C,,0,1)</f>
        <v>After 5G</v>
      </c>
      <c r="C694" s="4">
        <v>700001</v>
      </c>
      <c r="D694" s="4" t="str">
        <f>_xlfn.XLOOKUP(Tablo6[[#This Row],[city_code]],Tablo1[city_code],Tablo1[city_name])</f>
        <v>Kolkata</v>
      </c>
      <c r="E694" t="s">
        <v>43</v>
      </c>
      <c r="F694" t="str">
        <f>_xlfn.XLOOKUP(Tablo6[[#This Row],[plans]],dim_plan!$A$3:$A$15,dim_plan!$B$3:$B$15,,0,1)</f>
        <v>Xstream Mobile Data Pack: 15GB Data | 28 days</v>
      </c>
      <c r="G694" t="e">
        <f>MID(Tablo6[[#This Row],[Plans wto abbr]], FIND(, Tablo6[[#This Row],[Plans wto abbr]]) + 1, FIND(")", Tablo6[[#This Row],[Plans wto abbr]]) - FIND(, Tablo6[[#This Row],[Plans wto abbr]]) - 1)</f>
        <v>#VALUE!</v>
      </c>
      <c r="H694" s="3">
        <v>2.1800000000000002</v>
      </c>
      <c r="I69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4" t="s">
        <v>117</v>
      </c>
      <c r="K694"/>
    </row>
    <row r="695" spans="1:11" x14ac:dyDescent="0.3">
      <c r="A695" s="6">
        <v>44774</v>
      </c>
      <c r="B695" s="6" t="str">
        <f>_xlfn.XLOOKUP($A:$A,Dim_Date!$A:$A,Dim_Date!C:C,,0,1)</f>
        <v>After 5G</v>
      </c>
      <c r="C695" s="4">
        <v>560001</v>
      </c>
      <c r="D695" s="4" t="str">
        <f>_xlfn.XLOOKUP(Tablo6[[#This Row],[city_code]],Tablo1[city_code],Tablo1[city_name])</f>
        <v>Bangalore</v>
      </c>
      <c r="E695" t="s">
        <v>43</v>
      </c>
      <c r="F695" t="str">
        <f>_xlfn.XLOOKUP(Tablo6[[#This Row],[plans]],dim_plan!$A$3:$A$15,dim_plan!$B$3:$B$15,,0,1)</f>
        <v>Xstream Mobile Data Pack: 15GB Data | 28 days</v>
      </c>
      <c r="G695" t="e">
        <f>MID(Tablo6[[#This Row],[Plans wto abbr]], FIND(, Tablo6[[#This Row],[Plans wto abbr]]) + 1, FIND(")", Tablo6[[#This Row],[Plans wto abbr]]) - FIND(, Tablo6[[#This Row],[Plans wto abbr]]) - 1)</f>
        <v>#VALUE!</v>
      </c>
      <c r="H695" s="3">
        <v>1.17</v>
      </c>
      <c r="I69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5" t="s">
        <v>117</v>
      </c>
      <c r="K695"/>
    </row>
    <row r="696" spans="1:11" x14ac:dyDescent="0.3">
      <c r="A696" s="6">
        <v>44774</v>
      </c>
      <c r="B696" s="6" t="str">
        <f>_xlfn.XLOOKUP($A:$A,Dim_Date!$A:$A,Dim_Date!C:C,,0,1)</f>
        <v>After 5G</v>
      </c>
      <c r="C696" s="4">
        <v>600001</v>
      </c>
      <c r="D696" s="4" t="str">
        <f>_xlfn.XLOOKUP(Tablo6[[#This Row],[city_code]],Tablo1[city_code],Tablo1[city_name])</f>
        <v>Chennai</v>
      </c>
      <c r="E696" t="s">
        <v>43</v>
      </c>
      <c r="F696" t="str">
        <f>_xlfn.XLOOKUP(Tablo6[[#This Row],[plans]],dim_plan!$A$3:$A$15,dim_plan!$B$3:$B$15,,0,1)</f>
        <v>Xstream Mobile Data Pack: 15GB Data | 28 days</v>
      </c>
      <c r="G696" t="e">
        <f>MID(Tablo6[[#This Row],[Plans wto abbr]], FIND(, Tablo6[[#This Row],[Plans wto abbr]]) + 1, FIND(")", Tablo6[[#This Row],[Plans wto abbr]]) - FIND(, Tablo6[[#This Row],[Plans wto abbr]]) - 1)</f>
        <v>#VALUE!</v>
      </c>
      <c r="H696" s="3">
        <v>0.97</v>
      </c>
      <c r="I69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6" t="s">
        <v>117</v>
      </c>
      <c r="K696"/>
    </row>
    <row r="697" spans="1:11" x14ac:dyDescent="0.3">
      <c r="A697" s="6">
        <v>44774</v>
      </c>
      <c r="B697" s="6" t="str">
        <f>_xlfn.XLOOKUP($A:$A,Dim_Date!$A:$A,Dim_Date!C:C,,0,1)</f>
        <v>After 5G</v>
      </c>
      <c r="C697" s="4">
        <v>500001</v>
      </c>
      <c r="D697" s="4" t="str">
        <f>_xlfn.XLOOKUP(Tablo6[[#This Row],[city_code]],Tablo1[city_code],Tablo1[city_name])</f>
        <v>Hyderabad</v>
      </c>
      <c r="E697" t="s">
        <v>43</v>
      </c>
      <c r="F697" t="str">
        <f>_xlfn.XLOOKUP(Tablo6[[#This Row],[plans]],dim_plan!$A$3:$A$15,dim_plan!$B$3:$B$15,,0,1)</f>
        <v>Xstream Mobile Data Pack: 15GB Data | 28 days</v>
      </c>
      <c r="G697" t="e">
        <f>MID(Tablo6[[#This Row],[Plans wto abbr]], FIND(, Tablo6[[#This Row],[Plans wto abbr]]) + 1, FIND(")", Tablo6[[#This Row],[Plans wto abbr]]) - FIND(, Tablo6[[#This Row],[Plans wto abbr]]) - 1)</f>
        <v>#VALUE!</v>
      </c>
      <c r="H697" s="3">
        <v>0.99</v>
      </c>
      <c r="I69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7" t="s">
        <v>117</v>
      </c>
      <c r="K697"/>
    </row>
    <row r="698" spans="1:11" x14ac:dyDescent="0.3">
      <c r="A698" s="6">
        <v>44774</v>
      </c>
      <c r="B698" s="6" t="str">
        <f>_xlfn.XLOOKUP($A:$A,Dim_Date!$A:$A,Dim_Date!C:C,,0,1)</f>
        <v>After 5G</v>
      </c>
      <c r="C698" s="4">
        <v>411001</v>
      </c>
      <c r="D698" s="4" t="str">
        <f>_xlfn.XLOOKUP(Tablo6[[#This Row],[city_code]],Tablo1[city_code],Tablo1[city_name])</f>
        <v>Pune</v>
      </c>
      <c r="E698" t="s">
        <v>43</v>
      </c>
      <c r="F698" t="str">
        <f>_xlfn.XLOOKUP(Tablo6[[#This Row],[plans]],dim_plan!$A$3:$A$15,dim_plan!$B$3:$B$15,,0,1)</f>
        <v>Xstream Mobile Data Pack: 15GB Data | 28 days</v>
      </c>
      <c r="G698" t="e">
        <f>MID(Tablo6[[#This Row],[Plans wto abbr]], FIND(, Tablo6[[#This Row],[Plans wto abbr]]) + 1, FIND(")", Tablo6[[#This Row],[Plans wto abbr]]) - FIND(, Tablo6[[#This Row],[Plans wto abbr]]) - 1)</f>
        <v>#VALUE!</v>
      </c>
      <c r="H698" s="3">
        <v>1.02</v>
      </c>
      <c r="I69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8" t="s">
        <v>117</v>
      </c>
      <c r="K698"/>
    </row>
    <row r="699" spans="1:11" x14ac:dyDescent="0.3">
      <c r="A699" s="6">
        <v>44774</v>
      </c>
      <c r="B699" s="6" t="str">
        <f>_xlfn.XLOOKUP($A:$A,Dim_Date!$A:$A,Dim_Date!C:C,,0,1)</f>
        <v>After 5G</v>
      </c>
      <c r="C699" s="4">
        <v>380001</v>
      </c>
      <c r="D699" s="4" t="str">
        <f>_xlfn.XLOOKUP(Tablo6[[#This Row],[city_code]],Tablo1[city_code],Tablo1[city_name])</f>
        <v>Ahmedabad</v>
      </c>
      <c r="E699" t="s">
        <v>43</v>
      </c>
      <c r="F699" t="str">
        <f>_xlfn.XLOOKUP(Tablo6[[#This Row],[plans]],dim_plan!$A$3:$A$15,dim_plan!$B$3:$B$15,,0,1)</f>
        <v>Xstream Mobile Data Pack: 15GB Data | 28 days</v>
      </c>
      <c r="G699" t="e">
        <f>MID(Tablo6[[#This Row],[Plans wto abbr]], FIND(, Tablo6[[#This Row],[Plans wto abbr]]) + 1, FIND(")", Tablo6[[#This Row],[Plans wto abbr]]) - FIND(, Tablo6[[#This Row],[Plans wto abbr]]) - 1)</f>
        <v>#VALUE!</v>
      </c>
      <c r="H699" s="3">
        <v>0.77</v>
      </c>
      <c r="I69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699" t="s">
        <v>117</v>
      </c>
      <c r="K699"/>
    </row>
    <row r="700" spans="1:11" x14ac:dyDescent="0.3">
      <c r="A700" s="6">
        <v>44774</v>
      </c>
      <c r="B700" s="6" t="str">
        <f>_xlfn.XLOOKUP($A:$A,Dim_Date!$A:$A,Dim_Date!C:C,,0,1)</f>
        <v>After 5G</v>
      </c>
      <c r="C700" s="4">
        <v>302001</v>
      </c>
      <c r="D700" s="4" t="str">
        <f>_xlfn.XLOOKUP(Tablo6[[#This Row],[city_code]],Tablo1[city_code],Tablo1[city_name])</f>
        <v>Jaipur</v>
      </c>
      <c r="E700" t="s">
        <v>43</v>
      </c>
      <c r="F700" t="str">
        <f>_xlfn.XLOOKUP(Tablo6[[#This Row],[plans]],dim_plan!$A$3:$A$15,dim_plan!$B$3:$B$15,,0,1)</f>
        <v>Xstream Mobile Data Pack: 15GB Data | 28 days</v>
      </c>
      <c r="G700" t="e">
        <f>MID(Tablo6[[#This Row],[Plans wto abbr]], FIND(, Tablo6[[#This Row],[Plans wto abbr]]) + 1, FIND(")", Tablo6[[#This Row],[Plans wto abbr]]) - FIND(, Tablo6[[#This Row],[Plans wto abbr]]) - 1)</f>
        <v>#VALUE!</v>
      </c>
      <c r="H700" s="3">
        <v>0.66</v>
      </c>
      <c r="I70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0" t="s">
        <v>117</v>
      </c>
      <c r="K700"/>
    </row>
    <row r="701" spans="1:11" x14ac:dyDescent="0.3">
      <c r="A701" s="6">
        <v>44774</v>
      </c>
      <c r="B701" s="6" t="str">
        <f>_xlfn.XLOOKUP($A:$A,Dim_Date!$A:$A,Dim_Date!C:C,,0,1)</f>
        <v>After 5G</v>
      </c>
      <c r="C701" s="4">
        <v>226001</v>
      </c>
      <c r="D701" s="4" t="str">
        <f>_xlfn.XLOOKUP(Tablo6[[#This Row],[city_code]],Tablo1[city_code],Tablo1[city_name])</f>
        <v>Lucknow</v>
      </c>
      <c r="E701" t="s">
        <v>43</v>
      </c>
      <c r="F701" t="str">
        <f>_xlfn.XLOOKUP(Tablo6[[#This Row],[plans]],dim_plan!$A$3:$A$15,dim_plan!$B$3:$B$15,,0,1)</f>
        <v>Xstream Mobile Data Pack: 15GB Data | 28 days</v>
      </c>
      <c r="G701" t="e">
        <f>MID(Tablo6[[#This Row],[Plans wto abbr]], FIND(, Tablo6[[#This Row],[Plans wto abbr]]) + 1, FIND(")", Tablo6[[#This Row],[Plans wto abbr]]) - FIND(, Tablo6[[#This Row],[Plans wto abbr]]) - 1)</f>
        <v>#VALUE!</v>
      </c>
      <c r="H701" s="3">
        <v>0.55000000000000004</v>
      </c>
      <c r="I70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1" t="s">
        <v>117</v>
      </c>
      <c r="K701"/>
    </row>
    <row r="702" spans="1:11" x14ac:dyDescent="0.3">
      <c r="A702" s="6">
        <v>44774</v>
      </c>
      <c r="B702" s="6" t="str">
        <f>_xlfn.XLOOKUP($A:$A,Dim_Date!$A:$A,Dim_Date!C:C,,0,1)</f>
        <v>After 5G</v>
      </c>
      <c r="C702" s="4">
        <v>800008</v>
      </c>
      <c r="D702" s="4" t="str">
        <f>_xlfn.XLOOKUP(Tablo6[[#This Row],[city_code]],Tablo1[city_code],Tablo1[city_name])</f>
        <v>Patna</v>
      </c>
      <c r="E702" t="s">
        <v>43</v>
      </c>
      <c r="F702" t="str">
        <f>_xlfn.XLOOKUP(Tablo6[[#This Row],[plans]],dim_plan!$A$3:$A$15,dim_plan!$B$3:$B$15,,0,1)</f>
        <v>Xstream Mobile Data Pack: 15GB Data | 28 days</v>
      </c>
      <c r="G702" t="e">
        <f>MID(Tablo6[[#This Row],[Plans wto abbr]], FIND(, Tablo6[[#This Row],[Plans wto abbr]]) + 1, FIND(")", Tablo6[[#This Row],[Plans wto abbr]]) - FIND(, Tablo6[[#This Row],[Plans wto abbr]]) - 1)</f>
        <v>#VALUE!</v>
      </c>
      <c r="H702" s="3">
        <v>0.34</v>
      </c>
      <c r="I70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2" t="s">
        <v>117</v>
      </c>
      <c r="K702"/>
    </row>
    <row r="703" spans="1:11" x14ac:dyDescent="0.3">
      <c r="A703" s="6">
        <v>44774</v>
      </c>
      <c r="B703" s="6" t="str">
        <f>_xlfn.XLOOKUP($A:$A,Dim_Date!$A:$A,Dim_Date!C:C,,0,1)</f>
        <v>After 5G</v>
      </c>
      <c r="C703" s="4">
        <v>641001</v>
      </c>
      <c r="D703" s="4" t="str">
        <f>_xlfn.XLOOKUP(Tablo6[[#This Row],[city_code]],Tablo1[city_code],Tablo1[city_name])</f>
        <v>Coimbatore</v>
      </c>
      <c r="E703" t="s">
        <v>43</v>
      </c>
      <c r="F703" t="str">
        <f>_xlfn.XLOOKUP(Tablo6[[#This Row],[plans]],dim_plan!$A$3:$A$15,dim_plan!$B$3:$B$15,,0,1)</f>
        <v>Xstream Mobile Data Pack: 15GB Data | 28 days</v>
      </c>
      <c r="G703" t="e">
        <f>MID(Tablo6[[#This Row],[Plans wto abbr]], FIND(, Tablo6[[#This Row],[Plans wto abbr]]) + 1, FIND(")", Tablo6[[#This Row],[Plans wto abbr]]) - FIND(, Tablo6[[#This Row],[Plans wto abbr]]) - 1)</f>
        <v>#VALUE!</v>
      </c>
      <c r="H703" s="3">
        <v>0.61</v>
      </c>
      <c r="I70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3" t="s">
        <v>117</v>
      </c>
      <c r="K703"/>
    </row>
    <row r="704" spans="1:11" x14ac:dyDescent="0.3">
      <c r="A704" s="6">
        <v>44774</v>
      </c>
      <c r="B704" s="6" t="str">
        <f>_xlfn.XLOOKUP($A:$A,Dim_Date!$A:$A,Dim_Date!C:C,,0,1)</f>
        <v>After 5G</v>
      </c>
      <c r="C704" s="4">
        <v>160017</v>
      </c>
      <c r="D704" s="4" t="str">
        <f>_xlfn.XLOOKUP(Tablo6[[#This Row],[city_code]],Tablo1[city_code],Tablo1[city_name])</f>
        <v>Chandigarh</v>
      </c>
      <c r="E704" t="s">
        <v>43</v>
      </c>
      <c r="F704" t="str">
        <f>_xlfn.XLOOKUP(Tablo6[[#This Row],[plans]],dim_plan!$A$3:$A$15,dim_plan!$B$3:$B$15,,0,1)</f>
        <v>Xstream Mobile Data Pack: 15GB Data | 28 days</v>
      </c>
      <c r="G704" t="e">
        <f>MID(Tablo6[[#This Row],[Plans wto abbr]], FIND(, Tablo6[[#This Row],[Plans wto abbr]]) + 1, FIND(")", Tablo6[[#This Row],[Plans wto abbr]]) - FIND(, Tablo6[[#This Row],[Plans wto abbr]]) - 1)</f>
        <v>#VALUE!</v>
      </c>
      <c r="H704" s="3">
        <v>0.27</v>
      </c>
      <c r="I70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4" t="s">
        <v>117</v>
      </c>
      <c r="K704"/>
    </row>
    <row r="705" spans="1:11" x14ac:dyDescent="0.3">
      <c r="A705" s="6">
        <v>44774</v>
      </c>
      <c r="B705" s="6" t="str">
        <f>_xlfn.XLOOKUP($A:$A,Dim_Date!$A:$A,Dim_Date!C:C,,0,1)</f>
        <v>After 5G</v>
      </c>
      <c r="C705" s="4">
        <v>122001</v>
      </c>
      <c r="D705" s="4" t="str">
        <f>_xlfn.XLOOKUP(Tablo6[[#This Row],[city_code]],Tablo1[city_code],Tablo1[city_name])</f>
        <v>Gurgaon</v>
      </c>
      <c r="E705" t="s">
        <v>43</v>
      </c>
      <c r="F705" t="str">
        <f>_xlfn.XLOOKUP(Tablo6[[#This Row],[plans]],dim_plan!$A$3:$A$15,dim_plan!$B$3:$B$15,,0,1)</f>
        <v>Xstream Mobile Data Pack: 15GB Data | 28 days</v>
      </c>
      <c r="G705" t="e">
        <f>MID(Tablo6[[#This Row],[Plans wto abbr]], FIND(, Tablo6[[#This Row],[Plans wto abbr]]) + 1, FIND(")", Tablo6[[#This Row],[Plans wto abbr]]) - FIND(, Tablo6[[#This Row],[Plans wto abbr]]) - 1)</f>
        <v>#VALUE!</v>
      </c>
      <c r="H705" s="3">
        <v>0.16</v>
      </c>
      <c r="I70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5" t="s">
        <v>117</v>
      </c>
      <c r="K705"/>
    </row>
    <row r="706" spans="1:11" x14ac:dyDescent="0.3">
      <c r="A706" s="6">
        <v>44774</v>
      </c>
      <c r="B706" s="6" t="str">
        <f>_xlfn.XLOOKUP($A:$A,Dim_Date!$A:$A,Dim_Date!C:C,,0,1)</f>
        <v>After 5G</v>
      </c>
      <c r="C706" s="4">
        <v>492001</v>
      </c>
      <c r="D706" s="4" t="str">
        <f>_xlfn.XLOOKUP(Tablo6[[#This Row],[city_code]],Tablo1[city_code],Tablo1[city_name])</f>
        <v>Raipur</v>
      </c>
      <c r="E706" t="s">
        <v>43</v>
      </c>
      <c r="F706" t="str">
        <f>_xlfn.XLOOKUP(Tablo6[[#This Row],[plans]],dim_plan!$A$3:$A$15,dim_plan!$B$3:$B$15,,0,1)</f>
        <v>Xstream Mobile Data Pack: 15GB Data | 28 days</v>
      </c>
      <c r="G706" t="e">
        <f>MID(Tablo6[[#This Row],[Plans wto abbr]], FIND(, Tablo6[[#This Row],[Plans wto abbr]]) + 1, FIND(")", Tablo6[[#This Row],[Plans wto abbr]]) - FIND(, Tablo6[[#This Row],[Plans wto abbr]]) - 1)</f>
        <v>#VALUE!</v>
      </c>
      <c r="H706" s="3">
        <v>0.13</v>
      </c>
      <c r="I70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6" t="s">
        <v>117</v>
      </c>
      <c r="K706"/>
    </row>
    <row r="707" spans="1:11" x14ac:dyDescent="0.3">
      <c r="A707" s="6">
        <v>44805</v>
      </c>
      <c r="B707" s="6" t="str">
        <f>_xlfn.XLOOKUP($A:$A,Dim_Date!$A:$A,Dim_Date!C:C,,0,1)</f>
        <v>After 5G</v>
      </c>
      <c r="C707" s="4">
        <v>400001</v>
      </c>
      <c r="D707" s="4" t="str">
        <f>_xlfn.XLOOKUP(Tablo6[[#This Row],[city_code]],Tablo1[city_code],Tablo1[city_name])</f>
        <v>Mumbai</v>
      </c>
      <c r="E707" t="s">
        <v>43</v>
      </c>
      <c r="F707" t="str">
        <f>_xlfn.XLOOKUP(Tablo6[[#This Row],[plans]],dim_plan!$A$3:$A$15,dim_plan!$B$3:$B$15,,0,1)</f>
        <v>Xstream Mobile Data Pack: 15GB Data | 28 days</v>
      </c>
      <c r="G707" t="e">
        <f>MID(Tablo6[[#This Row],[Plans wto abbr]], FIND(, Tablo6[[#This Row],[Plans wto abbr]]) + 1, FIND(")", Tablo6[[#This Row],[Plans wto abbr]]) - FIND(, Tablo6[[#This Row],[Plans wto abbr]]) - 1)</f>
        <v>#VALUE!</v>
      </c>
      <c r="H707" s="3">
        <v>1.9</v>
      </c>
      <c r="I70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7" t="s">
        <v>117</v>
      </c>
      <c r="K707"/>
    </row>
    <row r="708" spans="1:11" x14ac:dyDescent="0.3">
      <c r="A708" s="6">
        <v>44805</v>
      </c>
      <c r="B708" s="6" t="str">
        <f>_xlfn.XLOOKUP($A:$A,Dim_Date!$A:$A,Dim_Date!C:C,,0,1)</f>
        <v>After 5G</v>
      </c>
      <c r="C708" s="4">
        <v>110001</v>
      </c>
      <c r="D708" s="4" t="str">
        <f>_xlfn.XLOOKUP(Tablo6[[#This Row],[city_code]],Tablo1[city_code],Tablo1[city_name])</f>
        <v>Delhi</v>
      </c>
      <c r="E708" t="s">
        <v>43</v>
      </c>
      <c r="F708" t="str">
        <f>_xlfn.XLOOKUP(Tablo6[[#This Row],[plans]],dim_plan!$A$3:$A$15,dim_plan!$B$3:$B$15,,0,1)</f>
        <v>Xstream Mobile Data Pack: 15GB Data | 28 days</v>
      </c>
      <c r="G708" t="e">
        <f>MID(Tablo6[[#This Row],[Plans wto abbr]], FIND(, Tablo6[[#This Row],[Plans wto abbr]]) + 1, FIND(")", Tablo6[[#This Row],[Plans wto abbr]]) - FIND(, Tablo6[[#This Row],[Plans wto abbr]]) - 1)</f>
        <v>#VALUE!</v>
      </c>
      <c r="H708" s="3">
        <v>1.82</v>
      </c>
      <c r="I70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8" t="s">
        <v>117</v>
      </c>
      <c r="K708"/>
    </row>
    <row r="709" spans="1:11" x14ac:dyDescent="0.3">
      <c r="A709" s="6">
        <v>44805</v>
      </c>
      <c r="B709" s="6" t="str">
        <f>_xlfn.XLOOKUP($A:$A,Dim_Date!$A:$A,Dim_Date!C:C,,0,1)</f>
        <v>After 5G</v>
      </c>
      <c r="C709" s="4">
        <v>700001</v>
      </c>
      <c r="D709" s="4" t="str">
        <f>_xlfn.XLOOKUP(Tablo6[[#This Row],[city_code]],Tablo1[city_code],Tablo1[city_name])</f>
        <v>Kolkata</v>
      </c>
      <c r="E709" t="s">
        <v>43</v>
      </c>
      <c r="F709" t="str">
        <f>_xlfn.XLOOKUP(Tablo6[[#This Row],[plans]],dim_plan!$A$3:$A$15,dim_plan!$B$3:$B$15,,0,1)</f>
        <v>Xstream Mobile Data Pack: 15GB Data | 28 days</v>
      </c>
      <c r="G709" t="e">
        <f>MID(Tablo6[[#This Row],[Plans wto abbr]], FIND(, Tablo6[[#This Row],[Plans wto abbr]]) + 1, FIND(")", Tablo6[[#This Row],[Plans wto abbr]]) - FIND(, Tablo6[[#This Row],[Plans wto abbr]]) - 1)</f>
        <v>#VALUE!</v>
      </c>
      <c r="H709" s="3">
        <v>1.56</v>
      </c>
      <c r="I70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09" t="s">
        <v>117</v>
      </c>
      <c r="K709"/>
    </row>
    <row r="710" spans="1:11" x14ac:dyDescent="0.3">
      <c r="A710" s="6">
        <v>44805</v>
      </c>
      <c r="B710" s="6" t="str">
        <f>_xlfn.XLOOKUP($A:$A,Dim_Date!$A:$A,Dim_Date!C:C,,0,1)</f>
        <v>After 5G</v>
      </c>
      <c r="C710" s="4">
        <v>560001</v>
      </c>
      <c r="D710" s="4" t="str">
        <f>_xlfn.XLOOKUP(Tablo6[[#This Row],[city_code]],Tablo1[city_code],Tablo1[city_name])</f>
        <v>Bangalore</v>
      </c>
      <c r="E710" t="s">
        <v>43</v>
      </c>
      <c r="F710" t="str">
        <f>_xlfn.XLOOKUP(Tablo6[[#This Row],[plans]],dim_plan!$A$3:$A$15,dim_plan!$B$3:$B$15,,0,1)</f>
        <v>Xstream Mobile Data Pack: 15GB Data | 28 days</v>
      </c>
      <c r="G710" t="e">
        <f>MID(Tablo6[[#This Row],[Plans wto abbr]], FIND(, Tablo6[[#This Row],[Plans wto abbr]]) + 1, FIND(")", Tablo6[[#This Row],[Plans wto abbr]]) - FIND(, Tablo6[[#This Row],[Plans wto abbr]]) - 1)</f>
        <v>#VALUE!</v>
      </c>
      <c r="H710" s="3">
        <v>1.18</v>
      </c>
      <c r="I71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0" t="s">
        <v>117</v>
      </c>
      <c r="K710"/>
    </row>
    <row r="711" spans="1:11" x14ac:dyDescent="0.3">
      <c r="A711" s="6">
        <v>44805</v>
      </c>
      <c r="B711" s="6" t="str">
        <f>_xlfn.XLOOKUP($A:$A,Dim_Date!$A:$A,Dim_Date!C:C,,0,1)</f>
        <v>After 5G</v>
      </c>
      <c r="C711" s="4">
        <v>600001</v>
      </c>
      <c r="D711" s="4" t="str">
        <f>_xlfn.XLOOKUP(Tablo6[[#This Row],[city_code]],Tablo1[city_code],Tablo1[city_name])</f>
        <v>Chennai</v>
      </c>
      <c r="E711" t="s">
        <v>43</v>
      </c>
      <c r="F711" t="str">
        <f>_xlfn.XLOOKUP(Tablo6[[#This Row],[plans]],dim_plan!$A$3:$A$15,dim_plan!$B$3:$B$15,,0,1)</f>
        <v>Xstream Mobile Data Pack: 15GB Data | 28 days</v>
      </c>
      <c r="G711" t="e">
        <f>MID(Tablo6[[#This Row],[Plans wto abbr]], FIND(, Tablo6[[#This Row],[Plans wto abbr]]) + 1, FIND(")", Tablo6[[#This Row],[Plans wto abbr]]) - FIND(, Tablo6[[#This Row],[Plans wto abbr]]) - 1)</f>
        <v>#VALUE!</v>
      </c>
      <c r="H711" s="3">
        <v>0.79</v>
      </c>
      <c r="I71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1" t="s">
        <v>117</v>
      </c>
      <c r="K711"/>
    </row>
    <row r="712" spans="1:11" x14ac:dyDescent="0.3">
      <c r="A712" s="6">
        <v>44805</v>
      </c>
      <c r="B712" s="6" t="str">
        <f>_xlfn.XLOOKUP($A:$A,Dim_Date!$A:$A,Dim_Date!C:C,,0,1)</f>
        <v>After 5G</v>
      </c>
      <c r="C712" s="4">
        <v>500001</v>
      </c>
      <c r="D712" s="4" t="str">
        <f>_xlfn.XLOOKUP(Tablo6[[#This Row],[city_code]],Tablo1[city_code],Tablo1[city_name])</f>
        <v>Hyderabad</v>
      </c>
      <c r="E712" t="s">
        <v>43</v>
      </c>
      <c r="F712" t="str">
        <f>_xlfn.XLOOKUP(Tablo6[[#This Row],[plans]],dim_plan!$A$3:$A$15,dim_plan!$B$3:$B$15,,0,1)</f>
        <v>Xstream Mobile Data Pack: 15GB Data | 28 days</v>
      </c>
      <c r="G712" t="e">
        <f>MID(Tablo6[[#This Row],[Plans wto abbr]], FIND(, Tablo6[[#This Row],[Plans wto abbr]]) + 1, FIND(")", Tablo6[[#This Row],[Plans wto abbr]]) - FIND(, Tablo6[[#This Row],[Plans wto abbr]]) - 1)</f>
        <v>#VALUE!</v>
      </c>
      <c r="H712" s="3">
        <v>0.84</v>
      </c>
      <c r="I71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2" t="s">
        <v>117</v>
      </c>
      <c r="K712"/>
    </row>
    <row r="713" spans="1:11" x14ac:dyDescent="0.3">
      <c r="A713" s="6">
        <v>44805</v>
      </c>
      <c r="B713" s="6" t="str">
        <f>_xlfn.XLOOKUP($A:$A,Dim_Date!$A:$A,Dim_Date!C:C,,0,1)</f>
        <v>After 5G</v>
      </c>
      <c r="C713" s="4">
        <v>411001</v>
      </c>
      <c r="D713" s="4" t="str">
        <f>_xlfn.XLOOKUP(Tablo6[[#This Row],[city_code]],Tablo1[city_code],Tablo1[city_name])</f>
        <v>Pune</v>
      </c>
      <c r="E713" t="s">
        <v>43</v>
      </c>
      <c r="F713" t="str">
        <f>_xlfn.XLOOKUP(Tablo6[[#This Row],[plans]],dim_plan!$A$3:$A$15,dim_plan!$B$3:$B$15,,0,1)</f>
        <v>Xstream Mobile Data Pack: 15GB Data | 28 days</v>
      </c>
      <c r="G713" t="e">
        <f>MID(Tablo6[[#This Row],[Plans wto abbr]], FIND(, Tablo6[[#This Row],[Plans wto abbr]]) + 1, FIND(")", Tablo6[[#This Row],[Plans wto abbr]]) - FIND(, Tablo6[[#This Row],[Plans wto abbr]]) - 1)</f>
        <v>#VALUE!</v>
      </c>
      <c r="H713" s="3">
        <v>1.27</v>
      </c>
      <c r="I71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3" t="s">
        <v>117</v>
      </c>
      <c r="K713"/>
    </row>
    <row r="714" spans="1:11" x14ac:dyDescent="0.3">
      <c r="A714" s="6">
        <v>44805</v>
      </c>
      <c r="B714" s="6" t="str">
        <f>_xlfn.XLOOKUP($A:$A,Dim_Date!$A:$A,Dim_Date!C:C,,0,1)</f>
        <v>After 5G</v>
      </c>
      <c r="C714" s="4">
        <v>380001</v>
      </c>
      <c r="D714" s="4" t="str">
        <f>_xlfn.XLOOKUP(Tablo6[[#This Row],[city_code]],Tablo1[city_code],Tablo1[city_name])</f>
        <v>Ahmedabad</v>
      </c>
      <c r="E714" t="s">
        <v>43</v>
      </c>
      <c r="F714" t="str">
        <f>_xlfn.XLOOKUP(Tablo6[[#This Row],[plans]],dim_plan!$A$3:$A$15,dim_plan!$B$3:$B$15,,0,1)</f>
        <v>Xstream Mobile Data Pack: 15GB Data | 28 days</v>
      </c>
      <c r="G714" t="e">
        <f>MID(Tablo6[[#This Row],[Plans wto abbr]], FIND(, Tablo6[[#This Row],[Plans wto abbr]]) + 1, FIND(")", Tablo6[[#This Row],[Plans wto abbr]]) - FIND(, Tablo6[[#This Row],[Plans wto abbr]]) - 1)</f>
        <v>#VALUE!</v>
      </c>
      <c r="H714" s="3">
        <v>0.78</v>
      </c>
      <c r="I71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4" t="s">
        <v>117</v>
      </c>
      <c r="K714"/>
    </row>
    <row r="715" spans="1:11" x14ac:dyDescent="0.3">
      <c r="A715" s="6">
        <v>44805</v>
      </c>
      <c r="B715" s="6" t="str">
        <f>_xlfn.XLOOKUP($A:$A,Dim_Date!$A:$A,Dim_Date!C:C,,0,1)</f>
        <v>After 5G</v>
      </c>
      <c r="C715" s="4">
        <v>302001</v>
      </c>
      <c r="D715" s="4" t="str">
        <f>_xlfn.XLOOKUP(Tablo6[[#This Row],[city_code]],Tablo1[city_code],Tablo1[city_name])</f>
        <v>Jaipur</v>
      </c>
      <c r="E715" t="s">
        <v>43</v>
      </c>
      <c r="F715" t="str">
        <f>_xlfn.XLOOKUP(Tablo6[[#This Row],[plans]],dim_plan!$A$3:$A$15,dim_plan!$B$3:$B$15,,0,1)</f>
        <v>Xstream Mobile Data Pack: 15GB Data | 28 days</v>
      </c>
      <c r="G715" t="e">
        <f>MID(Tablo6[[#This Row],[Plans wto abbr]], FIND(, Tablo6[[#This Row],[Plans wto abbr]]) + 1, FIND(")", Tablo6[[#This Row],[Plans wto abbr]]) - FIND(, Tablo6[[#This Row],[Plans wto abbr]]) - 1)</f>
        <v>#VALUE!</v>
      </c>
      <c r="H715" s="3">
        <v>0.45</v>
      </c>
      <c r="I71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5" t="s">
        <v>117</v>
      </c>
      <c r="K715"/>
    </row>
    <row r="716" spans="1:11" x14ac:dyDescent="0.3">
      <c r="A716" s="6">
        <v>44805</v>
      </c>
      <c r="B716" s="6" t="str">
        <f>_xlfn.XLOOKUP($A:$A,Dim_Date!$A:$A,Dim_Date!C:C,,0,1)</f>
        <v>After 5G</v>
      </c>
      <c r="C716" s="4">
        <v>226001</v>
      </c>
      <c r="D716" s="4" t="str">
        <f>_xlfn.XLOOKUP(Tablo6[[#This Row],[city_code]],Tablo1[city_code],Tablo1[city_name])</f>
        <v>Lucknow</v>
      </c>
      <c r="E716" t="s">
        <v>43</v>
      </c>
      <c r="F716" t="str">
        <f>_xlfn.XLOOKUP(Tablo6[[#This Row],[plans]],dim_plan!$A$3:$A$15,dim_plan!$B$3:$B$15,,0,1)</f>
        <v>Xstream Mobile Data Pack: 15GB Data | 28 days</v>
      </c>
      <c r="G716" t="e">
        <f>MID(Tablo6[[#This Row],[Plans wto abbr]], FIND(, Tablo6[[#This Row],[Plans wto abbr]]) + 1, FIND(")", Tablo6[[#This Row],[Plans wto abbr]]) - FIND(, Tablo6[[#This Row],[Plans wto abbr]]) - 1)</f>
        <v>#VALUE!</v>
      </c>
      <c r="H716" s="3">
        <v>0.51</v>
      </c>
      <c r="I71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6" t="s">
        <v>117</v>
      </c>
      <c r="K716"/>
    </row>
    <row r="717" spans="1:11" x14ac:dyDescent="0.3">
      <c r="A717" s="6">
        <v>44805</v>
      </c>
      <c r="B717" s="6" t="str">
        <f>_xlfn.XLOOKUP($A:$A,Dim_Date!$A:$A,Dim_Date!C:C,,0,1)</f>
        <v>After 5G</v>
      </c>
      <c r="C717" s="4">
        <v>800008</v>
      </c>
      <c r="D717" s="4" t="str">
        <f>_xlfn.XLOOKUP(Tablo6[[#This Row],[city_code]],Tablo1[city_code],Tablo1[city_name])</f>
        <v>Patna</v>
      </c>
      <c r="E717" t="s">
        <v>43</v>
      </c>
      <c r="F717" t="str">
        <f>_xlfn.XLOOKUP(Tablo6[[#This Row],[plans]],dim_plan!$A$3:$A$15,dim_plan!$B$3:$B$15,,0,1)</f>
        <v>Xstream Mobile Data Pack: 15GB Data | 28 days</v>
      </c>
      <c r="G717" t="e">
        <f>MID(Tablo6[[#This Row],[Plans wto abbr]], FIND(, Tablo6[[#This Row],[Plans wto abbr]]) + 1, FIND(")", Tablo6[[#This Row],[Plans wto abbr]]) - FIND(, Tablo6[[#This Row],[Plans wto abbr]]) - 1)</f>
        <v>#VALUE!</v>
      </c>
      <c r="H717" s="3">
        <v>0.39</v>
      </c>
      <c r="I71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7" t="s">
        <v>117</v>
      </c>
      <c r="K717"/>
    </row>
    <row r="718" spans="1:11" x14ac:dyDescent="0.3">
      <c r="A718" s="6">
        <v>44805</v>
      </c>
      <c r="B718" s="6" t="str">
        <f>_xlfn.XLOOKUP($A:$A,Dim_Date!$A:$A,Dim_Date!C:C,,0,1)</f>
        <v>After 5G</v>
      </c>
      <c r="C718" s="4">
        <v>641001</v>
      </c>
      <c r="D718" s="4" t="str">
        <f>_xlfn.XLOOKUP(Tablo6[[#This Row],[city_code]],Tablo1[city_code],Tablo1[city_name])</f>
        <v>Coimbatore</v>
      </c>
      <c r="E718" t="s">
        <v>43</v>
      </c>
      <c r="F718" t="str">
        <f>_xlfn.XLOOKUP(Tablo6[[#This Row],[plans]],dim_plan!$A$3:$A$15,dim_plan!$B$3:$B$15,,0,1)</f>
        <v>Xstream Mobile Data Pack: 15GB Data | 28 days</v>
      </c>
      <c r="G718" t="e">
        <f>MID(Tablo6[[#This Row],[Plans wto abbr]], FIND(, Tablo6[[#This Row],[Plans wto abbr]]) + 1, FIND(")", Tablo6[[#This Row],[Plans wto abbr]]) - FIND(, Tablo6[[#This Row],[Plans wto abbr]]) - 1)</f>
        <v>#VALUE!</v>
      </c>
      <c r="H718" s="3">
        <v>0.32</v>
      </c>
      <c r="I71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8" t="s">
        <v>117</v>
      </c>
      <c r="K718"/>
    </row>
    <row r="719" spans="1:11" x14ac:dyDescent="0.3">
      <c r="A719" s="6">
        <v>44805</v>
      </c>
      <c r="B719" s="6" t="str">
        <f>_xlfn.XLOOKUP($A:$A,Dim_Date!$A:$A,Dim_Date!C:C,,0,1)</f>
        <v>After 5G</v>
      </c>
      <c r="C719" s="4">
        <v>160017</v>
      </c>
      <c r="D719" s="4" t="str">
        <f>_xlfn.XLOOKUP(Tablo6[[#This Row],[city_code]],Tablo1[city_code],Tablo1[city_name])</f>
        <v>Chandigarh</v>
      </c>
      <c r="E719" t="s">
        <v>43</v>
      </c>
      <c r="F719" t="str">
        <f>_xlfn.XLOOKUP(Tablo6[[#This Row],[plans]],dim_plan!$A$3:$A$15,dim_plan!$B$3:$B$15,,0,1)</f>
        <v>Xstream Mobile Data Pack: 15GB Data | 28 days</v>
      </c>
      <c r="G719" t="e">
        <f>MID(Tablo6[[#This Row],[Plans wto abbr]], FIND(, Tablo6[[#This Row],[Plans wto abbr]]) + 1, FIND(")", Tablo6[[#This Row],[Plans wto abbr]]) - FIND(, Tablo6[[#This Row],[Plans wto abbr]]) - 1)</f>
        <v>#VALUE!</v>
      </c>
      <c r="H719" s="3">
        <v>0.35</v>
      </c>
      <c r="I71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19" t="s">
        <v>117</v>
      </c>
      <c r="K719"/>
    </row>
    <row r="720" spans="1:11" x14ac:dyDescent="0.3">
      <c r="A720" s="6">
        <v>44805</v>
      </c>
      <c r="B720" s="6" t="str">
        <f>_xlfn.XLOOKUP($A:$A,Dim_Date!$A:$A,Dim_Date!C:C,,0,1)</f>
        <v>After 5G</v>
      </c>
      <c r="C720" s="4">
        <v>122001</v>
      </c>
      <c r="D720" s="4" t="str">
        <f>_xlfn.XLOOKUP(Tablo6[[#This Row],[city_code]],Tablo1[city_code],Tablo1[city_name])</f>
        <v>Gurgaon</v>
      </c>
      <c r="E720" t="s">
        <v>43</v>
      </c>
      <c r="F720" t="str">
        <f>_xlfn.XLOOKUP(Tablo6[[#This Row],[plans]],dim_plan!$A$3:$A$15,dim_plan!$B$3:$B$15,,0,1)</f>
        <v>Xstream Mobile Data Pack: 15GB Data | 28 days</v>
      </c>
      <c r="G720" t="e">
        <f>MID(Tablo6[[#This Row],[Plans wto abbr]], FIND(, Tablo6[[#This Row],[Plans wto abbr]]) + 1, FIND(")", Tablo6[[#This Row],[Plans wto abbr]]) - FIND(, Tablo6[[#This Row],[Plans wto abbr]]) - 1)</f>
        <v>#VALUE!</v>
      </c>
      <c r="H720" s="3">
        <v>0.21</v>
      </c>
      <c r="I72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20" t="s">
        <v>117</v>
      </c>
      <c r="K720"/>
    </row>
    <row r="721" spans="1:11" x14ac:dyDescent="0.3">
      <c r="A721" s="6">
        <v>44805</v>
      </c>
      <c r="B721" s="6" t="str">
        <f>_xlfn.XLOOKUP($A:$A,Dim_Date!$A:$A,Dim_Date!C:C,,0,1)</f>
        <v>After 5G</v>
      </c>
      <c r="C721" s="4">
        <v>492001</v>
      </c>
      <c r="D721" s="4" t="str">
        <f>_xlfn.XLOOKUP(Tablo6[[#This Row],[city_code]],Tablo1[city_code],Tablo1[city_name])</f>
        <v>Raipur</v>
      </c>
      <c r="E721" t="s">
        <v>43</v>
      </c>
      <c r="F721" t="str">
        <f>_xlfn.XLOOKUP(Tablo6[[#This Row],[plans]],dim_plan!$A$3:$A$15,dim_plan!$B$3:$B$15,,0,1)</f>
        <v>Xstream Mobile Data Pack: 15GB Data | 28 days</v>
      </c>
      <c r="G721" t="e">
        <f>MID(Tablo6[[#This Row],[Plans wto abbr]], FIND(, Tablo6[[#This Row],[Plans wto abbr]]) + 1, FIND(")", Tablo6[[#This Row],[Plans wto abbr]]) - FIND(, Tablo6[[#This Row],[Plans wto abbr]]) - 1)</f>
        <v>#VALUE!</v>
      </c>
      <c r="H721" s="3">
        <v>0.14000000000000001</v>
      </c>
      <c r="I72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15GB</v>
      </c>
      <c r="J721" t="s">
        <v>117</v>
      </c>
      <c r="K721"/>
    </row>
    <row r="722" spans="1:11" x14ac:dyDescent="0.3">
      <c r="A722" s="6">
        <v>44562</v>
      </c>
      <c r="B722" s="6" t="str">
        <f>_xlfn.XLOOKUP($A:$A,Dim_Date!$A:$A,Dim_Date!C:C,,0,1)</f>
        <v>Before 5G</v>
      </c>
      <c r="C722" s="4">
        <v>400001</v>
      </c>
      <c r="D722" s="4" t="str">
        <f>_xlfn.XLOOKUP(Tablo6[[#This Row],[city_code]],Tablo1[city_code],Tablo1[city_name])</f>
        <v>Mumbai</v>
      </c>
      <c r="E722" t="s">
        <v>45</v>
      </c>
      <c r="F722" t="str">
        <f>_xlfn.XLOOKUP(Tablo6[[#This Row],[plans]],dim_plan!$A$3:$A$15,dim_plan!$B$3:$B$15,,0,1)</f>
        <v>25 GB Combo 3G / 4G Data Pack</v>
      </c>
      <c r="G722" t="e">
        <f>MID(Tablo6[[#This Row],[Plans wto abbr]], FIND(, Tablo6[[#This Row],[Plans wto abbr]]) + 1, FIND(")", Tablo6[[#This Row],[Plans wto abbr]]) - FIND(, Tablo6[[#This Row],[Plans wto abbr]]) - 1)</f>
        <v>#VALUE!</v>
      </c>
      <c r="H722" s="3">
        <v>1.74</v>
      </c>
      <c r="I72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2" t="s">
        <v>111</v>
      </c>
      <c r="K722"/>
    </row>
    <row r="723" spans="1:11" x14ac:dyDescent="0.3">
      <c r="A723" s="6">
        <v>44562</v>
      </c>
      <c r="B723" s="6" t="str">
        <f>_xlfn.XLOOKUP($A:$A,Dim_Date!$A:$A,Dim_Date!C:C,,0,1)</f>
        <v>Before 5G</v>
      </c>
      <c r="C723" s="4">
        <v>110001</v>
      </c>
      <c r="D723" s="4" t="str">
        <f>_xlfn.XLOOKUP(Tablo6[[#This Row],[city_code]],Tablo1[city_code],Tablo1[city_name])</f>
        <v>Delhi</v>
      </c>
      <c r="E723" t="s">
        <v>45</v>
      </c>
      <c r="F723" t="str">
        <f>_xlfn.XLOOKUP(Tablo6[[#This Row],[plans]],dim_plan!$A$3:$A$15,dim_plan!$B$3:$B$15,,0,1)</f>
        <v>25 GB Combo 3G / 4G Data Pack</v>
      </c>
      <c r="G723" t="e">
        <f>MID(Tablo6[[#This Row],[Plans wto abbr]], FIND(, Tablo6[[#This Row],[Plans wto abbr]]) + 1, FIND(")", Tablo6[[#This Row],[Plans wto abbr]]) - FIND(, Tablo6[[#This Row],[Plans wto abbr]]) - 1)</f>
        <v>#VALUE!</v>
      </c>
      <c r="H723" s="3">
        <v>1.86</v>
      </c>
      <c r="I72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3" t="s">
        <v>111</v>
      </c>
      <c r="K723"/>
    </row>
    <row r="724" spans="1:11" x14ac:dyDescent="0.3">
      <c r="A724" s="6">
        <v>44562</v>
      </c>
      <c r="B724" s="6" t="str">
        <f>_xlfn.XLOOKUP($A:$A,Dim_Date!$A:$A,Dim_Date!C:C,,0,1)</f>
        <v>Before 5G</v>
      </c>
      <c r="C724" s="4">
        <v>700001</v>
      </c>
      <c r="D724" s="4" t="str">
        <f>_xlfn.XLOOKUP(Tablo6[[#This Row],[city_code]],Tablo1[city_code],Tablo1[city_name])</f>
        <v>Kolkata</v>
      </c>
      <c r="E724" t="s">
        <v>45</v>
      </c>
      <c r="F724" t="str">
        <f>_xlfn.XLOOKUP(Tablo6[[#This Row],[plans]],dim_plan!$A$3:$A$15,dim_plan!$B$3:$B$15,,0,1)</f>
        <v>25 GB Combo 3G / 4G Data Pack</v>
      </c>
      <c r="G724" t="e">
        <f>MID(Tablo6[[#This Row],[Plans wto abbr]], FIND(, Tablo6[[#This Row],[Plans wto abbr]]) + 1, FIND(")", Tablo6[[#This Row],[Plans wto abbr]]) - FIND(, Tablo6[[#This Row],[Plans wto abbr]]) - 1)</f>
        <v>#VALUE!</v>
      </c>
      <c r="H724" s="3">
        <v>1.25</v>
      </c>
      <c r="I72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4" t="s">
        <v>111</v>
      </c>
      <c r="K724"/>
    </row>
    <row r="725" spans="1:11" x14ac:dyDescent="0.3">
      <c r="A725" s="6">
        <v>44562</v>
      </c>
      <c r="B725" s="6" t="str">
        <f>_xlfn.XLOOKUP($A:$A,Dim_Date!$A:$A,Dim_Date!C:C,,0,1)</f>
        <v>Before 5G</v>
      </c>
      <c r="C725" s="4">
        <v>560001</v>
      </c>
      <c r="D725" s="4" t="str">
        <f>_xlfn.XLOOKUP(Tablo6[[#This Row],[city_code]],Tablo1[city_code],Tablo1[city_name])</f>
        <v>Bangalore</v>
      </c>
      <c r="E725" t="s">
        <v>45</v>
      </c>
      <c r="F725" t="str">
        <f>_xlfn.XLOOKUP(Tablo6[[#This Row],[plans]],dim_plan!$A$3:$A$15,dim_plan!$B$3:$B$15,,0,1)</f>
        <v>25 GB Combo 3G / 4G Data Pack</v>
      </c>
      <c r="G725" t="e">
        <f>MID(Tablo6[[#This Row],[Plans wto abbr]], FIND(, Tablo6[[#This Row],[Plans wto abbr]]) + 1, FIND(")", Tablo6[[#This Row],[Plans wto abbr]]) - FIND(, Tablo6[[#This Row],[Plans wto abbr]]) - 1)</f>
        <v>#VALUE!</v>
      </c>
      <c r="H725" s="3">
        <v>1.5</v>
      </c>
      <c r="I72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5" t="s">
        <v>111</v>
      </c>
      <c r="K725"/>
    </row>
    <row r="726" spans="1:11" x14ac:dyDescent="0.3">
      <c r="A726" s="6">
        <v>44562</v>
      </c>
      <c r="B726" s="6" t="str">
        <f>_xlfn.XLOOKUP($A:$A,Dim_Date!$A:$A,Dim_Date!C:C,,0,1)</f>
        <v>Before 5G</v>
      </c>
      <c r="C726" s="4">
        <v>600001</v>
      </c>
      <c r="D726" s="4" t="str">
        <f>_xlfn.XLOOKUP(Tablo6[[#This Row],[city_code]],Tablo1[city_code],Tablo1[city_name])</f>
        <v>Chennai</v>
      </c>
      <c r="E726" t="s">
        <v>45</v>
      </c>
      <c r="F726" t="str">
        <f>_xlfn.XLOOKUP(Tablo6[[#This Row],[plans]],dim_plan!$A$3:$A$15,dim_plan!$B$3:$B$15,,0,1)</f>
        <v>25 GB Combo 3G / 4G Data Pack</v>
      </c>
      <c r="G726" t="e">
        <f>MID(Tablo6[[#This Row],[Plans wto abbr]], FIND(, Tablo6[[#This Row],[Plans wto abbr]]) + 1, FIND(")", Tablo6[[#This Row],[Plans wto abbr]]) - FIND(, Tablo6[[#This Row],[Plans wto abbr]]) - 1)</f>
        <v>#VALUE!</v>
      </c>
      <c r="H726" s="3">
        <v>0.97</v>
      </c>
      <c r="I72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6" t="s">
        <v>111</v>
      </c>
      <c r="K726"/>
    </row>
    <row r="727" spans="1:11" x14ac:dyDescent="0.3">
      <c r="A727" s="6">
        <v>44562</v>
      </c>
      <c r="B727" s="6" t="str">
        <f>_xlfn.XLOOKUP($A:$A,Dim_Date!$A:$A,Dim_Date!C:C,,0,1)</f>
        <v>Before 5G</v>
      </c>
      <c r="C727" s="4">
        <v>500001</v>
      </c>
      <c r="D727" s="4" t="str">
        <f>_xlfn.XLOOKUP(Tablo6[[#This Row],[city_code]],Tablo1[city_code],Tablo1[city_name])</f>
        <v>Hyderabad</v>
      </c>
      <c r="E727" t="s">
        <v>45</v>
      </c>
      <c r="F727" t="str">
        <f>_xlfn.XLOOKUP(Tablo6[[#This Row],[plans]],dim_plan!$A$3:$A$15,dim_plan!$B$3:$B$15,,0,1)</f>
        <v>25 GB Combo 3G / 4G Data Pack</v>
      </c>
      <c r="G727" t="e">
        <f>MID(Tablo6[[#This Row],[Plans wto abbr]], FIND(, Tablo6[[#This Row],[Plans wto abbr]]) + 1, FIND(")", Tablo6[[#This Row],[Plans wto abbr]]) - FIND(, Tablo6[[#This Row],[Plans wto abbr]]) - 1)</f>
        <v>#VALUE!</v>
      </c>
      <c r="H727" s="3">
        <v>0.92</v>
      </c>
      <c r="I72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7" t="s">
        <v>111</v>
      </c>
      <c r="K727"/>
    </row>
    <row r="728" spans="1:11" x14ac:dyDescent="0.3">
      <c r="A728" s="6">
        <v>44562</v>
      </c>
      <c r="B728" s="6" t="str">
        <f>_xlfn.XLOOKUP($A:$A,Dim_Date!$A:$A,Dim_Date!C:C,,0,1)</f>
        <v>Before 5G</v>
      </c>
      <c r="C728" s="4">
        <v>411001</v>
      </c>
      <c r="D728" s="4" t="str">
        <f>_xlfn.XLOOKUP(Tablo6[[#This Row],[city_code]],Tablo1[city_code],Tablo1[city_name])</f>
        <v>Pune</v>
      </c>
      <c r="E728" t="s">
        <v>45</v>
      </c>
      <c r="F728" t="str">
        <f>_xlfn.XLOOKUP(Tablo6[[#This Row],[plans]],dim_plan!$A$3:$A$15,dim_plan!$B$3:$B$15,,0,1)</f>
        <v>25 GB Combo 3G / 4G Data Pack</v>
      </c>
      <c r="G728" t="e">
        <f>MID(Tablo6[[#This Row],[Plans wto abbr]], FIND(, Tablo6[[#This Row],[Plans wto abbr]]) + 1, FIND(")", Tablo6[[#This Row],[Plans wto abbr]]) - FIND(, Tablo6[[#This Row],[Plans wto abbr]]) - 1)</f>
        <v>#VALUE!</v>
      </c>
      <c r="H728" s="3">
        <v>0.81</v>
      </c>
      <c r="I72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8" t="s">
        <v>111</v>
      </c>
      <c r="K728"/>
    </row>
    <row r="729" spans="1:11" x14ac:dyDescent="0.3">
      <c r="A729" s="6">
        <v>44562</v>
      </c>
      <c r="B729" s="6" t="str">
        <f>_xlfn.XLOOKUP($A:$A,Dim_Date!$A:$A,Dim_Date!C:C,,0,1)</f>
        <v>Before 5G</v>
      </c>
      <c r="C729" s="4">
        <v>380001</v>
      </c>
      <c r="D729" s="4" t="str">
        <f>_xlfn.XLOOKUP(Tablo6[[#This Row],[city_code]],Tablo1[city_code],Tablo1[city_name])</f>
        <v>Ahmedabad</v>
      </c>
      <c r="E729" t="s">
        <v>45</v>
      </c>
      <c r="F729" t="str">
        <f>_xlfn.XLOOKUP(Tablo6[[#This Row],[plans]],dim_plan!$A$3:$A$15,dim_plan!$B$3:$B$15,,0,1)</f>
        <v>25 GB Combo 3G / 4G Data Pack</v>
      </c>
      <c r="G729" t="e">
        <f>MID(Tablo6[[#This Row],[Plans wto abbr]], FIND(, Tablo6[[#This Row],[Plans wto abbr]]) + 1, FIND(")", Tablo6[[#This Row],[Plans wto abbr]]) - FIND(, Tablo6[[#This Row],[Plans wto abbr]]) - 1)</f>
        <v>#VALUE!</v>
      </c>
      <c r="H729" s="3">
        <v>0.69</v>
      </c>
      <c r="I72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29" t="s">
        <v>111</v>
      </c>
      <c r="K729"/>
    </row>
    <row r="730" spans="1:11" x14ac:dyDescent="0.3">
      <c r="A730" s="6">
        <v>44562</v>
      </c>
      <c r="B730" s="6" t="str">
        <f>_xlfn.XLOOKUP($A:$A,Dim_Date!$A:$A,Dim_Date!C:C,,0,1)</f>
        <v>Before 5G</v>
      </c>
      <c r="C730" s="4">
        <v>302001</v>
      </c>
      <c r="D730" s="4" t="str">
        <f>_xlfn.XLOOKUP(Tablo6[[#This Row],[city_code]],Tablo1[city_code],Tablo1[city_name])</f>
        <v>Jaipur</v>
      </c>
      <c r="E730" t="s">
        <v>45</v>
      </c>
      <c r="F730" t="str">
        <f>_xlfn.XLOOKUP(Tablo6[[#This Row],[plans]],dim_plan!$A$3:$A$15,dim_plan!$B$3:$B$15,,0,1)</f>
        <v>25 GB Combo 3G / 4G Data Pack</v>
      </c>
      <c r="G730" t="e">
        <f>MID(Tablo6[[#This Row],[Plans wto abbr]], FIND(, Tablo6[[#This Row],[Plans wto abbr]]) + 1, FIND(")", Tablo6[[#This Row],[Plans wto abbr]]) - FIND(, Tablo6[[#This Row],[Plans wto abbr]]) - 1)</f>
        <v>#VALUE!</v>
      </c>
      <c r="H730" s="3">
        <v>0.68</v>
      </c>
      <c r="I73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0" t="s">
        <v>111</v>
      </c>
      <c r="K730"/>
    </row>
    <row r="731" spans="1:11" x14ac:dyDescent="0.3">
      <c r="A731" s="6">
        <v>44562</v>
      </c>
      <c r="B731" s="6" t="str">
        <f>_xlfn.XLOOKUP($A:$A,Dim_Date!$A:$A,Dim_Date!C:C,,0,1)</f>
        <v>Before 5G</v>
      </c>
      <c r="C731" s="4">
        <v>226001</v>
      </c>
      <c r="D731" s="4" t="str">
        <f>_xlfn.XLOOKUP(Tablo6[[#This Row],[city_code]],Tablo1[city_code],Tablo1[city_name])</f>
        <v>Lucknow</v>
      </c>
      <c r="E731" t="s">
        <v>45</v>
      </c>
      <c r="F731" t="str">
        <f>_xlfn.XLOOKUP(Tablo6[[#This Row],[plans]],dim_plan!$A$3:$A$15,dim_plan!$B$3:$B$15,,0,1)</f>
        <v>25 GB Combo 3G / 4G Data Pack</v>
      </c>
      <c r="G731" t="e">
        <f>MID(Tablo6[[#This Row],[Plans wto abbr]], FIND(, Tablo6[[#This Row],[Plans wto abbr]]) + 1, FIND(")", Tablo6[[#This Row],[Plans wto abbr]]) - FIND(, Tablo6[[#This Row],[Plans wto abbr]]) - 1)</f>
        <v>#VALUE!</v>
      </c>
      <c r="H731" s="3">
        <v>0.51</v>
      </c>
      <c r="I73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1" t="s">
        <v>111</v>
      </c>
      <c r="K731"/>
    </row>
    <row r="732" spans="1:11" x14ac:dyDescent="0.3">
      <c r="A732" s="6">
        <v>44562</v>
      </c>
      <c r="B732" s="6" t="str">
        <f>_xlfn.XLOOKUP($A:$A,Dim_Date!$A:$A,Dim_Date!C:C,,0,1)</f>
        <v>Before 5G</v>
      </c>
      <c r="C732" s="4">
        <v>800008</v>
      </c>
      <c r="D732" s="4" t="str">
        <f>_xlfn.XLOOKUP(Tablo6[[#This Row],[city_code]],Tablo1[city_code],Tablo1[city_name])</f>
        <v>Patna</v>
      </c>
      <c r="E732" t="s">
        <v>45</v>
      </c>
      <c r="F732" t="str">
        <f>_xlfn.XLOOKUP(Tablo6[[#This Row],[plans]],dim_plan!$A$3:$A$15,dim_plan!$B$3:$B$15,,0,1)</f>
        <v>25 GB Combo 3G / 4G Data Pack</v>
      </c>
      <c r="G732" t="e">
        <f>MID(Tablo6[[#This Row],[Plans wto abbr]], FIND(, Tablo6[[#This Row],[Plans wto abbr]]) + 1, FIND(")", Tablo6[[#This Row],[Plans wto abbr]]) - FIND(, Tablo6[[#This Row],[Plans wto abbr]]) - 1)</f>
        <v>#VALUE!</v>
      </c>
      <c r="H732" s="3">
        <v>0.48</v>
      </c>
      <c r="I73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2" t="s">
        <v>111</v>
      </c>
      <c r="K732"/>
    </row>
    <row r="733" spans="1:11" x14ac:dyDescent="0.3">
      <c r="A733" s="6">
        <v>44562</v>
      </c>
      <c r="B733" s="6" t="str">
        <f>_xlfn.XLOOKUP($A:$A,Dim_Date!$A:$A,Dim_Date!C:C,,0,1)</f>
        <v>Before 5G</v>
      </c>
      <c r="C733" s="4">
        <v>641001</v>
      </c>
      <c r="D733" s="4" t="str">
        <f>_xlfn.XLOOKUP(Tablo6[[#This Row],[city_code]],Tablo1[city_code],Tablo1[city_name])</f>
        <v>Coimbatore</v>
      </c>
      <c r="E733" t="s">
        <v>45</v>
      </c>
      <c r="F733" t="str">
        <f>_xlfn.XLOOKUP(Tablo6[[#This Row],[plans]],dim_plan!$A$3:$A$15,dim_plan!$B$3:$B$15,,0,1)</f>
        <v>25 GB Combo 3G / 4G Data Pack</v>
      </c>
      <c r="G733" t="e">
        <f>MID(Tablo6[[#This Row],[Plans wto abbr]], FIND(, Tablo6[[#This Row],[Plans wto abbr]]) + 1, FIND(")", Tablo6[[#This Row],[Plans wto abbr]]) - FIND(, Tablo6[[#This Row],[Plans wto abbr]]) - 1)</f>
        <v>#VALUE!</v>
      </c>
      <c r="H733" s="3">
        <v>0.28000000000000003</v>
      </c>
      <c r="I73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3" t="s">
        <v>111</v>
      </c>
      <c r="K733"/>
    </row>
    <row r="734" spans="1:11" x14ac:dyDescent="0.3">
      <c r="A734" s="6">
        <v>44562</v>
      </c>
      <c r="B734" s="6" t="str">
        <f>_xlfn.XLOOKUP($A:$A,Dim_Date!$A:$A,Dim_Date!C:C,,0,1)</f>
        <v>Before 5G</v>
      </c>
      <c r="C734" s="4">
        <v>160017</v>
      </c>
      <c r="D734" s="4" t="str">
        <f>_xlfn.XLOOKUP(Tablo6[[#This Row],[city_code]],Tablo1[city_code],Tablo1[city_name])</f>
        <v>Chandigarh</v>
      </c>
      <c r="E734" t="s">
        <v>45</v>
      </c>
      <c r="F734" t="str">
        <f>_xlfn.XLOOKUP(Tablo6[[#This Row],[plans]],dim_plan!$A$3:$A$15,dim_plan!$B$3:$B$15,,0,1)</f>
        <v>25 GB Combo 3G / 4G Data Pack</v>
      </c>
      <c r="G734" t="e">
        <f>MID(Tablo6[[#This Row],[Plans wto abbr]], FIND(, Tablo6[[#This Row],[Plans wto abbr]]) + 1, FIND(")", Tablo6[[#This Row],[Plans wto abbr]]) - FIND(, Tablo6[[#This Row],[Plans wto abbr]]) - 1)</f>
        <v>#VALUE!</v>
      </c>
      <c r="H734" s="3">
        <v>0.24</v>
      </c>
      <c r="I73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4" t="s">
        <v>111</v>
      </c>
      <c r="K734"/>
    </row>
    <row r="735" spans="1:11" x14ac:dyDescent="0.3">
      <c r="A735" s="6">
        <v>44562</v>
      </c>
      <c r="B735" s="6" t="str">
        <f>_xlfn.XLOOKUP($A:$A,Dim_Date!$A:$A,Dim_Date!C:C,,0,1)</f>
        <v>Before 5G</v>
      </c>
      <c r="C735" s="4">
        <v>122001</v>
      </c>
      <c r="D735" s="4" t="str">
        <f>_xlfn.XLOOKUP(Tablo6[[#This Row],[city_code]],Tablo1[city_code],Tablo1[city_name])</f>
        <v>Gurgaon</v>
      </c>
      <c r="E735" t="s">
        <v>45</v>
      </c>
      <c r="F735" t="str">
        <f>_xlfn.XLOOKUP(Tablo6[[#This Row],[plans]],dim_plan!$A$3:$A$15,dim_plan!$B$3:$B$15,,0,1)</f>
        <v>25 GB Combo 3G / 4G Data Pack</v>
      </c>
      <c r="G735" t="e">
        <f>MID(Tablo6[[#This Row],[Plans wto abbr]], FIND(, Tablo6[[#This Row],[Plans wto abbr]]) + 1, FIND(")", Tablo6[[#This Row],[Plans wto abbr]]) - FIND(, Tablo6[[#This Row],[Plans wto abbr]]) - 1)</f>
        <v>#VALUE!</v>
      </c>
      <c r="H735" s="3">
        <v>0.19</v>
      </c>
      <c r="I73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5" t="s">
        <v>111</v>
      </c>
      <c r="K735"/>
    </row>
    <row r="736" spans="1:11" x14ac:dyDescent="0.3">
      <c r="A736" s="6">
        <v>44562</v>
      </c>
      <c r="B736" s="6" t="str">
        <f>_xlfn.XLOOKUP($A:$A,Dim_Date!$A:$A,Dim_Date!C:C,,0,1)</f>
        <v>Before 5G</v>
      </c>
      <c r="C736" s="4">
        <v>492001</v>
      </c>
      <c r="D736" s="4" t="str">
        <f>_xlfn.XLOOKUP(Tablo6[[#This Row],[city_code]],Tablo1[city_code],Tablo1[city_name])</f>
        <v>Raipur</v>
      </c>
      <c r="E736" t="s">
        <v>45</v>
      </c>
      <c r="F736" t="str">
        <f>_xlfn.XLOOKUP(Tablo6[[#This Row],[plans]],dim_plan!$A$3:$A$15,dim_plan!$B$3:$B$15,,0,1)</f>
        <v>25 GB Combo 3G / 4G Data Pack</v>
      </c>
      <c r="G736" t="e">
        <f>MID(Tablo6[[#This Row],[Plans wto abbr]], FIND(, Tablo6[[#This Row],[Plans wto abbr]]) + 1, FIND(")", Tablo6[[#This Row],[Plans wto abbr]]) - FIND(, Tablo6[[#This Row],[Plans wto abbr]]) - 1)</f>
        <v>#VALUE!</v>
      </c>
      <c r="H736" s="3">
        <v>0.13</v>
      </c>
      <c r="I73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6" t="s">
        <v>111</v>
      </c>
      <c r="K736"/>
    </row>
    <row r="737" spans="1:11" x14ac:dyDescent="0.3">
      <c r="A737" s="6">
        <v>44593</v>
      </c>
      <c r="B737" s="6" t="str">
        <f>_xlfn.XLOOKUP($A:$A,Dim_Date!$A:$A,Dim_Date!C:C,,0,1)</f>
        <v>Before 5G</v>
      </c>
      <c r="C737" s="4">
        <v>400001</v>
      </c>
      <c r="D737" s="4" t="str">
        <f>_xlfn.XLOOKUP(Tablo6[[#This Row],[city_code]],Tablo1[city_code],Tablo1[city_name])</f>
        <v>Mumbai</v>
      </c>
      <c r="E737" t="s">
        <v>45</v>
      </c>
      <c r="F737" t="str">
        <f>_xlfn.XLOOKUP(Tablo6[[#This Row],[plans]],dim_plan!$A$3:$A$15,dim_plan!$B$3:$B$15,,0,1)</f>
        <v>25 GB Combo 3G / 4G Data Pack</v>
      </c>
      <c r="G737" t="e">
        <f>MID(Tablo6[[#This Row],[Plans wto abbr]], FIND(, Tablo6[[#This Row],[Plans wto abbr]]) + 1, FIND(")", Tablo6[[#This Row],[Plans wto abbr]]) - FIND(, Tablo6[[#This Row],[Plans wto abbr]]) - 1)</f>
        <v>#VALUE!</v>
      </c>
      <c r="H737" s="3">
        <v>1.81</v>
      </c>
      <c r="I73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7" t="s">
        <v>111</v>
      </c>
      <c r="K737"/>
    </row>
    <row r="738" spans="1:11" x14ac:dyDescent="0.3">
      <c r="A738" s="6">
        <v>44593</v>
      </c>
      <c r="B738" s="6" t="str">
        <f>_xlfn.XLOOKUP($A:$A,Dim_Date!$A:$A,Dim_Date!C:C,,0,1)</f>
        <v>Before 5G</v>
      </c>
      <c r="C738" s="4">
        <v>110001</v>
      </c>
      <c r="D738" s="4" t="str">
        <f>_xlfn.XLOOKUP(Tablo6[[#This Row],[city_code]],Tablo1[city_code],Tablo1[city_name])</f>
        <v>Delhi</v>
      </c>
      <c r="E738" t="s">
        <v>45</v>
      </c>
      <c r="F738" t="str">
        <f>_xlfn.XLOOKUP(Tablo6[[#This Row],[plans]],dim_plan!$A$3:$A$15,dim_plan!$B$3:$B$15,,0,1)</f>
        <v>25 GB Combo 3G / 4G Data Pack</v>
      </c>
      <c r="G738" t="e">
        <f>MID(Tablo6[[#This Row],[Plans wto abbr]], FIND(, Tablo6[[#This Row],[Plans wto abbr]]) + 1, FIND(")", Tablo6[[#This Row],[Plans wto abbr]]) - FIND(, Tablo6[[#This Row],[Plans wto abbr]]) - 1)</f>
        <v>#VALUE!</v>
      </c>
      <c r="H738" s="3">
        <v>2.14</v>
      </c>
      <c r="I73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8" t="s">
        <v>111</v>
      </c>
      <c r="K738"/>
    </row>
    <row r="739" spans="1:11" x14ac:dyDescent="0.3">
      <c r="A739" s="6">
        <v>44593</v>
      </c>
      <c r="B739" s="6" t="str">
        <f>_xlfn.XLOOKUP($A:$A,Dim_Date!$A:$A,Dim_Date!C:C,,0,1)</f>
        <v>Before 5G</v>
      </c>
      <c r="C739" s="4">
        <v>700001</v>
      </c>
      <c r="D739" s="4" t="str">
        <f>_xlfn.XLOOKUP(Tablo6[[#This Row],[city_code]],Tablo1[city_code],Tablo1[city_name])</f>
        <v>Kolkata</v>
      </c>
      <c r="E739" t="s">
        <v>45</v>
      </c>
      <c r="F739" t="str">
        <f>_xlfn.XLOOKUP(Tablo6[[#This Row],[plans]],dim_plan!$A$3:$A$15,dim_plan!$B$3:$B$15,,0,1)</f>
        <v>25 GB Combo 3G / 4G Data Pack</v>
      </c>
      <c r="G739" t="e">
        <f>MID(Tablo6[[#This Row],[Plans wto abbr]], FIND(, Tablo6[[#This Row],[Plans wto abbr]]) + 1, FIND(")", Tablo6[[#This Row],[Plans wto abbr]]) - FIND(, Tablo6[[#This Row],[Plans wto abbr]]) - 1)</f>
        <v>#VALUE!</v>
      </c>
      <c r="H739" s="3">
        <v>1.68</v>
      </c>
      <c r="I73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39" t="s">
        <v>111</v>
      </c>
      <c r="K739"/>
    </row>
    <row r="740" spans="1:11" x14ac:dyDescent="0.3">
      <c r="A740" s="6">
        <v>44593</v>
      </c>
      <c r="B740" s="6" t="str">
        <f>_xlfn.XLOOKUP($A:$A,Dim_Date!$A:$A,Dim_Date!C:C,,0,1)</f>
        <v>Before 5G</v>
      </c>
      <c r="C740" s="4">
        <v>560001</v>
      </c>
      <c r="D740" s="4" t="str">
        <f>_xlfn.XLOOKUP(Tablo6[[#This Row],[city_code]],Tablo1[city_code],Tablo1[city_name])</f>
        <v>Bangalore</v>
      </c>
      <c r="E740" t="s">
        <v>45</v>
      </c>
      <c r="F740" t="str">
        <f>_xlfn.XLOOKUP(Tablo6[[#This Row],[plans]],dim_plan!$A$3:$A$15,dim_plan!$B$3:$B$15,,0,1)</f>
        <v>25 GB Combo 3G / 4G Data Pack</v>
      </c>
      <c r="G740" t="e">
        <f>MID(Tablo6[[#This Row],[Plans wto abbr]], FIND(, Tablo6[[#This Row],[Plans wto abbr]]) + 1, FIND(")", Tablo6[[#This Row],[Plans wto abbr]]) - FIND(, Tablo6[[#This Row],[Plans wto abbr]]) - 1)</f>
        <v>#VALUE!</v>
      </c>
      <c r="H740" s="3">
        <v>1.94</v>
      </c>
      <c r="I74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0" t="s">
        <v>111</v>
      </c>
      <c r="K740"/>
    </row>
    <row r="741" spans="1:11" x14ac:dyDescent="0.3">
      <c r="A741" s="6">
        <v>44593</v>
      </c>
      <c r="B741" s="6" t="str">
        <f>_xlfn.XLOOKUP($A:$A,Dim_Date!$A:$A,Dim_Date!C:C,,0,1)</f>
        <v>Before 5G</v>
      </c>
      <c r="C741" s="4">
        <v>600001</v>
      </c>
      <c r="D741" s="4" t="str">
        <f>_xlfn.XLOOKUP(Tablo6[[#This Row],[city_code]],Tablo1[city_code],Tablo1[city_name])</f>
        <v>Chennai</v>
      </c>
      <c r="E741" t="s">
        <v>45</v>
      </c>
      <c r="F741" t="str">
        <f>_xlfn.XLOOKUP(Tablo6[[#This Row],[plans]],dim_plan!$A$3:$A$15,dim_plan!$B$3:$B$15,,0,1)</f>
        <v>25 GB Combo 3G / 4G Data Pack</v>
      </c>
      <c r="G741" t="e">
        <f>MID(Tablo6[[#This Row],[Plans wto abbr]], FIND(, Tablo6[[#This Row],[Plans wto abbr]]) + 1, FIND(")", Tablo6[[#This Row],[Plans wto abbr]]) - FIND(, Tablo6[[#This Row],[Plans wto abbr]]) - 1)</f>
        <v>#VALUE!</v>
      </c>
      <c r="H741" s="3">
        <v>2.34</v>
      </c>
      <c r="I74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1" t="s">
        <v>111</v>
      </c>
      <c r="K741"/>
    </row>
    <row r="742" spans="1:11" x14ac:dyDescent="0.3">
      <c r="A742" s="6">
        <v>44593</v>
      </c>
      <c r="B742" s="6" t="str">
        <f>_xlfn.XLOOKUP($A:$A,Dim_Date!$A:$A,Dim_Date!C:C,,0,1)</f>
        <v>Before 5G</v>
      </c>
      <c r="C742" s="4">
        <v>500001</v>
      </c>
      <c r="D742" s="4" t="str">
        <f>_xlfn.XLOOKUP(Tablo6[[#This Row],[city_code]],Tablo1[city_code],Tablo1[city_name])</f>
        <v>Hyderabad</v>
      </c>
      <c r="E742" t="s">
        <v>45</v>
      </c>
      <c r="F742" t="str">
        <f>_xlfn.XLOOKUP(Tablo6[[#This Row],[plans]],dim_plan!$A$3:$A$15,dim_plan!$B$3:$B$15,,0,1)</f>
        <v>25 GB Combo 3G / 4G Data Pack</v>
      </c>
      <c r="G742" t="e">
        <f>MID(Tablo6[[#This Row],[Plans wto abbr]], FIND(, Tablo6[[#This Row],[Plans wto abbr]]) + 1, FIND(")", Tablo6[[#This Row],[Plans wto abbr]]) - FIND(, Tablo6[[#This Row],[Plans wto abbr]]) - 1)</f>
        <v>#VALUE!</v>
      </c>
      <c r="H742" s="3">
        <v>1.1599999999999999</v>
      </c>
      <c r="I74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2" t="s">
        <v>111</v>
      </c>
      <c r="K742"/>
    </row>
    <row r="743" spans="1:11" x14ac:dyDescent="0.3">
      <c r="A743" s="6">
        <v>44593</v>
      </c>
      <c r="B743" s="6" t="str">
        <f>_xlfn.XLOOKUP($A:$A,Dim_Date!$A:$A,Dim_Date!C:C,,0,1)</f>
        <v>Before 5G</v>
      </c>
      <c r="C743" s="4">
        <v>411001</v>
      </c>
      <c r="D743" s="4" t="str">
        <f>_xlfn.XLOOKUP(Tablo6[[#This Row],[city_code]],Tablo1[city_code],Tablo1[city_name])</f>
        <v>Pune</v>
      </c>
      <c r="E743" t="s">
        <v>45</v>
      </c>
      <c r="F743" t="str">
        <f>_xlfn.XLOOKUP(Tablo6[[#This Row],[plans]],dim_plan!$A$3:$A$15,dim_plan!$B$3:$B$15,,0,1)</f>
        <v>25 GB Combo 3G / 4G Data Pack</v>
      </c>
      <c r="G743" t="e">
        <f>MID(Tablo6[[#This Row],[Plans wto abbr]], FIND(, Tablo6[[#This Row],[Plans wto abbr]]) + 1, FIND(")", Tablo6[[#This Row],[Plans wto abbr]]) - FIND(, Tablo6[[#This Row],[Plans wto abbr]]) - 1)</f>
        <v>#VALUE!</v>
      </c>
      <c r="H743" s="3">
        <v>0.89</v>
      </c>
      <c r="I74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3" t="s">
        <v>111</v>
      </c>
      <c r="K743"/>
    </row>
    <row r="744" spans="1:11" x14ac:dyDescent="0.3">
      <c r="A744" s="6">
        <v>44593</v>
      </c>
      <c r="B744" s="6" t="str">
        <f>_xlfn.XLOOKUP($A:$A,Dim_Date!$A:$A,Dim_Date!C:C,,0,1)</f>
        <v>Before 5G</v>
      </c>
      <c r="C744" s="4">
        <v>380001</v>
      </c>
      <c r="D744" s="4" t="str">
        <f>_xlfn.XLOOKUP(Tablo6[[#This Row],[city_code]],Tablo1[city_code],Tablo1[city_name])</f>
        <v>Ahmedabad</v>
      </c>
      <c r="E744" t="s">
        <v>45</v>
      </c>
      <c r="F744" t="str">
        <f>_xlfn.XLOOKUP(Tablo6[[#This Row],[plans]],dim_plan!$A$3:$A$15,dim_plan!$B$3:$B$15,,0,1)</f>
        <v>25 GB Combo 3G / 4G Data Pack</v>
      </c>
      <c r="G744" t="e">
        <f>MID(Tablo6[[#This Row],[Plans wto abbr]], FIND(, Tablo6[[#This Row],[Plans wto abbr]]) + 1, FIND(")", Tablo6[[#This Row],[Plans wto abbr]]) - FIND(, Tablo6[[#This Row],[Plans wto abbr]]) - 1)</f>
        <v>#VALUE!</v>
      </c>
      <c r="H744" s="3">
        <v>0.66</v>
      </c>
      <c r="I74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4" t="s">
        <v>111</v>
      </c>
      <c r="K744"/>
    </row>
    <row r="745" spans="1:11" x14ac:dyDescent="0.3">
      <c r="A745" s="6">
        <v>44593</v>
      </c>
      <c r="B745" s="6" t="str">
        <f>_xlfn.XLOOKUP($A:$A,Dim_Date!$A:$A,Dim_Date!C:C,,0,1)</f>
        <v>Before 5G</v>
      </c>
      <c r="C745" s="4">
        <v>302001</v>
      </c>
      <c r="D745" s="4" t="str">
        <f>_xlfn.XLOOKUP(Tablo6[[#This Row],[city_code]],Tablo1[city_code],Tablo1[city_name])</f>
        <v>Jaipur</v>
      </c>
      <c r="E745" t="s">
        <v>45</v>
      </c>
      <c r="F745" t="str">
        <f>_xlfn.XLOOKUP(Tablo6[[#This Row],[plans]],dim_plan!$A$3:$A$15,dim_plan!$B$3:$B$15,,0,1)</f>
        <v>25 GB Combo 3G / 4G Data Pack</v>
      </c>
      <c r="G745" t="e">
        <f>MID(Tablo6[[#This Row],[Plans wto abbr]], FIND(, Tablo6[[#This Row],[Plans wto abbr]]) + 1, FIND(")", Tablo6[[#This Row],[Plans wto abbr]]) - FIND(, Tablo6[[#This Row],[Plans wto abbr]]) - 1)</f>
        <v>#VALUE!</v>
      </c>
      <c r="H745" s="3">
        <v>0.52</v>
      </c>
      <c r="I74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5" t="s">
        <v>111</v>
      </c>
      <c r="K745"/>
    </row>
    <row r="746" spans="1:11" x14ac:dyDescent="0.3">
      <c r="A746" s="6">
        <v>44593</v>
      </c>
      <c r="B746" s="6" t="str">
        <f>_xlfn.XLOOKUP($A:$A,Dim_Date!$A:$A,Dim_Date!C:C,,0,1)</f>
        <v>Before 5G</v>
      </c>
      <c r="C746" s="4">
        <v>226001</v>
      </c>
      <c r="D746" s="4" t="str">
        <f>_xlfn.XLOOKUP(Tablo6[[#This Row],[city_code]],Tablo1[city_code],Tablo1[city_name])</f>
        <v>Lucknow</v>
      </c>
      <c r="E746" t="s">
        <v>45</v>
      </c>
      <c r="F746" t="str">
        <f>_xlfn.XLOOKUP(Tablo6[[#This Row],[plans]],dim_plan!$A$3:$A$15,dim_plan!$B$3:$B$15,,0,1)</f>
        <v>25 GB Combo 3G / 4G Data Pack</v>
      </c>
      <c r="G746" t="e">
        <f>MID(Tablo6[[#This Row],[Plans wto abbr]], FIND(, Tablo6[[#This Row],[Plans wto abbr]]) + 1, FIND(")", Tablo6[[#This Row],[Plans wto abbr]]) - FIND(, Tablo6[[#This Row],[Plans wto abbr]]) - 1)</f>
        <v>#VALUE!</v>
      </c>
      <c r="H746" s="3">
        <v>1.1200000000000001</v>
      </c>
      <c r="I74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6" t="s">
        <v>111</v>
      </c>
      <c r="K746"/>
    </row>
    <row r="747" spans="1:11" x14ac:dyDescent="0.3">
      <c r="A747" s="6">
        <v>44593</v>
      </c>
      <c r="B747" s="6" t="str">
        <f>_xlfn.XLOOKUP($A:$A,Dim_Date!$A:$A,Dim_Date!C:C,,0,1)</f>
        <v>Before 5G</v>
      </c>
      <c r="C747" s="4">
        <v>800008</v>
      </c>
      <c r="D747" s="4" t="str">
        <f>_xlfn.XLOOKUP(Tablo6[[#This Row],[city_code]],Tablo1[city_code],Tablo1[city_name])</f>
        <v>Patna</v>
      </c>
      <c r="E747" t="s">
        <v>45</v>
      </c>
      <c r="F747" t="str">
        <f>_xlfn.XLOOKUP(Tablo6[[#This Row],[plans]],dim_plan!$A$3:$A$15,dim_plan!$B$3:$B$15,,0,1)</f>
        <v>25 GB Combo 3G / 4G Data Pack</v>
      </c>
      <c r="G747" t="e">
        <f>MID(Tablo6[[#This Row],[Plans wto abbr]], FIND(, Tablo6[[#This Row],[Plans wto abbr]]) + 1, FIND(")", Tablo6[[#This Row],[Plans wto abbr]]) - FIND(, Tablo6[[#This Row],[Plans wto abbr]]) - 1)</f>
        <v>#VALUE!</v>
      </c>
      <c r="H747" s="3">
        <v>0.46</v>
      </c>
      <c r="I74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7" t="s">
        <v>111</v>
      </c>
      <c r="K747"/>
    </row>
    <row r="748" spans="1:11" x14ac:dyDescent="0.3">
      <c r="A748" s="6">
        <v>44593</v>
      </c>
      <c r="B748" s="6" t="str">
        <f>_xlfn.XLOOKUP($A:$A,Dim_Date!$A:$A,Dim_Date!C:C,,0,1)</f>
        <v>Before 5G</v>
      </c>
      <c r="C748" s="4">
        <v>641001</v>
      </c>
      <c r="D748" s="4" t="str">
        <f>_xlfn.XLOOKUP(Tablo6[[#This Row],[city_code]],Tablo1[city_code],Tablo1[city_name])</f>
        <v>Coimbatore</v>
      </c>
      <c r="E748" t="s">
        <v>45</v>
      </c>
      <c r="F748" t="str">
        <f>_xlfn.XLOOKUP(Tablo6[[#This Row],[plans]],dim_plan!$A$3:$A$15,dim_plan!$B$3:$B$15,,0,1)</f>
        <v>25 GB Combo 3G / 4G Data Pack</v>
      </c>
      <c r="G748" t="e">
        <f>MID(Tablo6[[#This Row],[Plans wto abbr]], FIND(, Tablo6[[#This Row],[Plans wto abbr]]) + 1, FIND(")", Tablo6[[#This Row],[Plans wto abbr]]) - FIND(, Tablo6[[#This Row],[Plans wto abbr]]) - 1)</f>
        <v>#VALUE!</v>
      </c>
      <c r="H748" s="3">
        <v>0.41</v>
      </c>
      <c r="I74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8" t="s">
        <v>111</v>
      </c>
      <c r="K748"/>
    </row>
    <row r="749" spans="1:11" x14ac:dyDescent="0.3">
      <c r="A749" s="6">
        <v>44593</v>
      </c>
      <c r="B749" s="6" t="str">
        <f>_xlfn.XLOOKUP($A:$A,Dim_Date!$A:$A,Dim_Date!C:C,,0,1)</f>
        <v>Before 5G</v>
      </c>
      <c r="C749" s="4">
        <v>160017</v>
      </c>
      <c r="D749" s="4" t="str">
        <f>_xlfn.XLOOKUP(Tablo6[[#This Row],[city_code]],Tablo1[city_code],Tablo1[city_name])</f>
        <v>Chandigarh</v>
      </c>
      <c r="E749" t="s">
        <v>45</v>
      </c>
      <c r="F749" t="str">
        <f>_xlfn.XLOOKUP(Tablo6[[#This Row],[plans]],dim_plan!$A$3:$A$15,dim_plan!$B$3:$B$15,,0,1)</f>
        <v>25 GB Combo 3G / 4G Data Pack</v>
      </c>
      <c r="G749" t="e">
        <f>MID(Tablo6[[#This Row],[Plans wto abbr]], FIND(, Tablo6[[#This Row],[Plans wto abbr]]) + 1, FIND(")", Tablo6[[#This Row],[Plans wto abbr]]) - FIND(, Tablo6[[#This Row],[Plans wto abbr]]) - 1)</f>
        <v>#VALUE!</v>
      </c>
      <c r="H749" s="3">
        <v>0.2</v>
      </c>
      <c r="I74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49" t="s">
        <v>111</v>
      </c>
      <c r="K749"/>
    </row>
    <row r="750" spans="1:11" x14ac:dyDescent="0.3">
      <c r="A750" s="6">
        <v>44593</v>
      </c>
      <c r="B750" s="6" t="str">
        <f>_xlfn.XLOOKUP($A:$A,Dim_Date!$A:$A,Dim_Date!C:C,,0,1)</f>
        <v>Before 5G</v>
      </c>
      <c r="C750" s="4">
        <v>122001</v>
      </c>
      <c r="D750" s="4" t="str">
        <f>_xlfn.XLOOKUP(Tablo6[[#This Row],[city_code]],Tablo1[city_code],Tablo1[city_name])</f>
        <v>Gurgaon</v>
      </c>
      <c r="E750" t="s">
        <v>45</v>
      </c>
      <c r="F750" t="str">
        <f>_xlfn.XLOOKUP(Tablo6[[#This Row],[plans]],dim_plan!$A$3:$A$15,dim_plan!$B$3:$B$15,,0,1)</f>
        <v>25 GB Combo 3G / 4G Data Pack</v>
      </c>
      <c r="G750" t="e">
        <f>MID(Tablo6[[#This Row],[Plans wto abbr]], FIND(, Tablo6[[#This Row],[Plans wto abbr]]) + 1, FIND(")", Tablo6[[#This Row],[Plans wto abbr]]) - FIND(, Tablo6[[#This Row],[Plans wto abbr]]) - 1)</f>
        <v>#VALUE!</v>
      </c>
      <c r="H750" s="3">
        <v>0.32</v>
      </c>
      <c r="I75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0" t="s">
        <v>111</v>
      </c>
      <c r="K750"/>
    </row>
    <row r="751" spans="1:11" x14ac:dyDescent="0.3">
      <c r="A751" s="6">
        <v>44593</v>
      </c>
      <c r="B751" s="6" t="str">
        <f>_xlfn.XLOOKUP($A:$A,Dim_Date!$A:$A,Dim_Date!C:C,,0,1)</f>
        <v>Before 5G</v>
      </c>
      <c r="C751" s="4">
        <v>492001</v>
      </c>
      <c r="D751" s="4" t="str">
        <f>_xlfn.XLOOKUP(Tablo6[[#This Row],[city_code]],Tablo1[city_code],Tablo1[city_name])</f>
        <v>Raipur</v>
      </c>
      <c r="E751" t="s">
        <v>45</v>
      </c>
      <c r="F751" t="str">
        <f>_xlfn.XLOOKUP(Tablo6[[#This Row],[plans]],dim_plan!$A$3:$A$15,dim_plan!$B$3:$B$15,,0,1)</f>
        <v>25 GB Combo 3G / 4G Data Pack</v>
      </c>
      <c r="G751" t="e">
        <f>MID(Tablo6[[#This Row],[Plans wto abbr]], FIND(, Tablo6[[#This Row],[Plans wto abbr]]) + 1, FIND(")", Tablo6[[#This Row],[Plans wto abbr]]) - FIND(, Tablo6[[#This Row],[Plans wto abbr]]) - 1)</f>
        <v>#VALUE!</v>
      </c>
      <c r="H751" s="3">
        <v>0.17</v>
      </c>
      <c r="I75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1" t="s">
        <v>111</v>
      </c>
      <c r="K751"/>
    </row>
    <row r="752" spans="1:11" x14ac:dyDescent="0.3">
      <c r="A752" s="6">
        <v>44621</v>
      </c>
      <c r="B752" s="6" t="str">
        <f>_xlfn.XLOOKUP($A:$A,Dim_Date!$A:$A,Dim_Date!C:C,,0,1)</f>
        <v>Before 5G</v>
      </c>
      <c r="C752" s="4">
        <v>400001</v>
      </c>
      <c r="D752" s="4" t="str">
        <f>_xlfn.XLOOKUP(Tablo6[[#This Row],[city_code]],Tablo1[city_code],Tablo1[city_name])</f>
        <v>Mumbai</v>
      </c>
      <c r="E752" t="s">
        <v>45</v>
      </c>
      <c r="F752" t="str">
        <f>_xlfn.XLOOKUP(Tablo6[[#This Row],[plans]],dim_plan!$A$3:$A$15,dim_plan!$B$3:$B$15,,0,1)</f>
        <v>25 GB Combo 3G / 4G Data Pack</v>
      </c>
      <c r="G752" t="e">
        <f>MID(Tablo6[[#This Row],[Plans wto abbr]], FIND(, Tablo6[[#This Row],[Plans wto abbr]]) + 1, FIND(")", Tablo6[[#This Row],[Plans wto abbr]]) - FIND(, Tablo6[[#This Row],[Plans wto abbr]]) - 1)</f>
        <v>#VALUE!</v>
      </c>
      <c r="H752" s="3">
        <v>2.37</v>
      </c>
      <c r="I75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2" t="s">
        <v>111</v>
      </c>
      <c r="K752"/>
    </row>
    <row r="753" spans="1:11" x14ac:dyDescent="0.3">
      <c r="A753" s="1">
        <v>44621</v>
      </c>
      <c r="B753" s="1" t="str">
        <f>_xlfn.XLOOKUP($A:$A,Dim_Date!$A:$A,Dim_Date!C:C,,0,1)</f>
        <v>Before 5G</v>
      </c>
      <c r="C753" s="4">
        <v>110001</v>
      </c>
      <c r="D753" s="4" t="str">
        <f>_xlfn.XLOOKUP(Tablo6[[#This Row],[city_code]],Tablo1[city_code],Tablo1[city_name])</f>
        <v>Delhi</v>
      </c>
      <c r="E753" t="s">
        <v>45</v>
      </c>
      <c r="F753" t="str">
        <f>_xlfn.XLOOKUP(Tablo6[[#This Row],[plans]],dim_plan!$A$3:$A$15,dim_plan!$B$3:$B$15,,0,1)</f>
        <v>25 GB Combo 3G / 4G Data Pack</v>
      </c>
      <c r="G753" t="e">
        <f>MID(Tablo6[[#This Row],[Plans wto abbr]], FIND(, Tablo6[[#This Row],[Plans wto abbr]]) + 1, FIND(")", Tablo6[[#This Row],[Plans wto abbr]]) - FIND(, Tablo6[[#This Row],[Plans wto abbr]]) - 1)</f>
        <v>#VALUE!</v>
      </c>
      <c r="H753" s="3">
        <v>2.11</v>
      </c>
      <c r="I75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3" t="s">
        <v>111</v>
      </c>
      <c r="K753"/>
    </row>
    <row r="754" spans="1:11" x14ac:dyDescent="0.3">
      <c r="A754" s="1">
        <v>44621</v>
      </c>
      <c r="B754" s="1" t="str">
        <f>_xlfn.XLOOKUP($A:$A,Dim_Date!$A:$A,Dim_Date!C:C,,0,1)</f>
        <v>Before 5G</v>
      </c>
      <c r="C754" s="4">
        <v>700001</v>
      </c>
      <c r="D754" s="4" t="str">
        <f>_xlfn.XLOOKUP(Tablo6[[#This Row],[city_code]],Tablo1[city_code],Tablo1[city_name])</f>
        <v>Kolkata</v>
      </c>
      <c r="E754" t="s">
        <v>45</v>
      </c>
      <c r="F754" t="str">
        <f>_xlfn.XLOOKUP(Tablo6[[#This Row],[plans]],dim_plan!$A$3:$A$15,dim_plan!$B$3:$B$15,,0,1)</f>
        <v>25 GB Combo 3G / 4G Data Pack</v>
      </c>
      <c r="G754" t="e">
        <f>MID(Tablo6[[#This Row],[Plans wto abbr]], FIND(, Tablo6[[#This Row],[Plans wto abbr]]) + 1, FIND(")", Tablo6[[#This Row],[Plans wto abbr]]) - FIND(, Tablo6[[#This Row],[Plans wto abbr]]) - 1)</f>
        <v>#VALUE!</v>
      </c>
      <c r="H754" s="3">
        <v>2.66</v>
      </c>
      <c r="I75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4" t="s">
        <v>111</v>
      </c>
      <c r="K754"/>
    </row>
    <row r="755" spans="1:11" x14ac:dyDescent="0.3">
      <c r="A755" s="1">
        <v>44621</v>
      </c>
      <c r="B755" s="1" t="str">
        <f>_xlfn.XLOOKUP($A:$A,Dim_Date!$A:$A,Dim_Date!C:C,,0,1)</f>
        <v>Before 5G</v>
      </c>
      <c r="C755" s="4">
        <v>560001</v>
      </c>
      <c r="D755" s="4" t="str">
        <f>_xlfn.XLOOKUP(Tablo6[[#This Row],[city_code]],Tablo1[city_code],Tablo1[city_name])</f>
        <v>Bangalore</v>
      </c>
      <c r="E755" t="s">
        <v>45</v>
      </c>
      <c r="F755" t="str">
        <f>_xlfn.XLOOKUP(Tablo6[[#This Row],[plans]],dim_plan!$A$3:$A$15,dim_plan!$B$3:$B$15,,0,1)</f>
        <v>25 GB Combo 3G / 4G Data Pack</v>
      </c>
      <c r="G755" t="e">
        <f>MID(Tablo6[[#This Row],[Plans wto abbr]], FIND(, Tablo6[[#This Row],[Plans wto abbr]]) + 1, FIND(")", Tablo6[[#This Row],[Plans wto abbr]]) - FIND(, Tablo6[[#This Row],[Plans wto abbr]]) - 1)</f>
        <v>#VALUE!</v>
      </c>
      <c r="H755" s="3">
        <v>1.4</v>
      </c>
      <c r="I75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5" t="s">
        <v>111</v>
      </c>
      <c r="K755"/>
    </row>
    <row r="756" spans="1:11" x14ac:dyDescent="0.3">
      <c r="A756" s="1">
        <v>44621</v>
      </c>
      <c r="B756" s="1" t="str">
        <f>_xlfn.XLOOKUP($A:$A,Dim_Date!$A:$A,Dim_Date!C:C,,0,1)</f>
        <v>Before 5G</v>
      </c>
      <c r="C756" s="4">
        <v>600001</v>
      </c>
      <c r="D756" s="4" t="str">
        <f>_xlfn.XLOOKUP(Tablo6[[#This Row],[city_code]],Tablo1[city_code],Tablo1[city_name])</f>
        <v>Chennai</v>
      </c>
      <c r="E756" t="s">
        <v>45</v>
      </c>
      <c r="F756" t="str">
        <f>_xlfn.XLOOKUP(Tablo6[[#This Row],[plans]],dim_plan!$A$3:$A$15,dim_plan!$B$3:$B$15,,0,1)</f>
        <v>25 GB Combo 3G / 4G Data Pack</v>
      </c>
      <c r="G756" t="e">
        <f>MID(Tablo6[[#This Row],[Plans wto abbr]], FIND(, Tablo6[[#This Row],[Plans wto abbr]]) + 1, FIND(")", Tablo6[[#This Row],[Plans wto abbr]]) - FIND(, Tablo6[[#This Row],[Plans wto abbr]]) - 1)</f>
        <v>#VALUE!</v>
      </c>
      <c r="H756" s="3">
        <v>0.83</v>
      </c>
      <c r="I75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6" t="s">
        <v>111</v>
      </c>
      <c r="K756"/>
    </row>
    <row r="757" spans="1:11" x14ac:dyDescent="0.3">
      <c r="A757" s="1">
        <v>44621</v>
      </c>
      <c r="B757" s="1" t="str">
        <f>_xlfn.XLOOKUP($A:$A,Dim_Date!$A:$A,Dim_Date!C:C,,0,1)</f>
        <v>Before 5G</v>
      </c>
      <c r="C757" s="4">
        <v>500001</v>
      </c>
      <c r="D757" s="4" t="str">
        <f>_xlfn.XLOOKUP(Tablo6[[#This Row],[city_code]],Tablo1[city_code],Tablo1[city_name])</f>
        <v>Hyderabad</v>
      </c>
      <c r="E757" t="s">
        <v>45</v>
      </c>
      <c r="F757" t="str">
        <f>_xlfn.XLOOKUP(Tablo6[[#This Row],[plans]],dim_plan!$A$3:$A$15,dim_plan!$B$3:$B$15,,0,1)</f>
        <v>25 GB Combo 3G / 4G Data Pack</v>
      </c>
      <c r="G757" t="e">
        <f>MID(Tablo6[[#This Row],[Plans wto abbr]], FIND(, Tablo6[[#This Row],[Plans wto abbr]]) + 1, FIND(")", Tablo6[[#This Row],[Plans wto abbr]]) - FIND(, Tablo6[[#This Row],[Plans wto abbr]]) - 1)</f>
        <v>#VALUE!</v>
      </c>
      <c r="H757" s="3">
        <v>1.1599999999999999</v>
      </c>
      <c r="I75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7" t="s">
        <v>111</v>
      </c>
      <c r="K757"/>
    </row>
    <row r="758" spans="1:11" x14ac:dyDescent="0.3">
      <c r="A758" s="1">
        <v>44621</v>
      </c>
      <c r="B758" s="1" t="str">
        <f>_xlfn.XLOOKUP($A:$A,Dim_Date!$A:$A,Dim_Date!C:C,,0,1)</f>
        <v>Before 5G</v>
      </c>
      <c r="C758" s="4">
        <v>411001</v>
      </c>
      <c r="D758" s="4" t="str">
        <f>_xlfn.XLOOKUP(Tablo6[[#This Row],[city_code]],Tablo1[city_code],Tablo1[city_name])</f>
        <v>Pune</v>
      </c>
      <c r="E758" t="s">
        <v>45</v>
      </c>
      <c r="F758" t="str">
        <f>_xlfn.XLOOKUP(Tablo6[[#This Row],[plans]],dim_plan!$A$3:$A$15,dim_plan!$B$3:$B$15,,0,1)</f>
        <v>25 GB Combo 3G / 4G Data Pack</v>
      </c>
      <c r="G758" t="e">
        <f>MID(Tablo6[[#This Row],[Plans wto abbr]], FIND(, Tablo6[[#This Row],[Plans wto abbr]]) + 1, FIND(")", Tablo6[[#This Row],[Plans wto abbr]]) - FIND(, Tablo6[[#This Row],[Plans wto abbr]]) - 1)</f>
        <v>#VALUE!</v>
      </c>
      <c r="H758" s="3">
        <v>1.32</v>
      </c>
      <c r="I75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8" t="s">
        <v>111</v>
      </c>
      <c r="K758"/>
    </row>
    <row r="759" spans="1:11" x14ac:dyDescent="0.3">
      <c r="A759" s="1">
        <v>44621</v>
      </c>
      <c r="B759" s="1" t="str">
        <f>_xlfn.XLOOKUP($A:$A,Dim_Date!$A:$A,Dim_Date!C:C,,0,1)</f>
        <v>Before 5G</v>
      </c>
      <c r="C759" s="4">
        <v>380001</v>
      </c>
      <c r="D759" s="4" t="str">
        <f>_xlfn.XLOOKUP(Tablo6[[#This Row],[city_code]],Tablo1[city_code],Tablo1[city_name])</f>
        <v>Ahmedabad</v>
      </c>
      <c r="E759" t="s">
        <v>45</v>
      </c>
      <c r="F759" t="str">
        <f>_xlfn.XLOOKUP(Tablo6[[#This Row],[plans]],dim_plan!$A$3:$A$15,dim_plan!$B$3:$B$15,,0,1)</f>
        <v>25 GB Combo 3G / 4G Data Pack</v>
      </c>
      <c r="G759" t="e">
        <f>MID(Tablo6[[#This Row],[Plans wto abbr]], FIND(, Tablo6[[#This Row],[Plans wto abbr]]) + 1, FIND(")", Tablo6[[#This Row],[Plans wto abbr]]) - FIND(, Tablo6[[#This Row],[Plans wto abbr]]) - 1)</f>
        <v>#VALUE!</v>
      </c>
      <c r="H759" s="3">
        <v>0.87</v>
      </c>
      <c r="I75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59" t="s">
        <v>111</v>
      </c>
      <c r="K759"/>
    </row>
    <row r="760" spans="1:11" x14ac:dyDescent="0.3">
      <c r="A760" s="1">
        <v>44621</v>
      </c>
      <c r="B760" s="1" t="str">
        <f>_xlfn.XLOOKUP($A:$A,Dim_Date!$A:$A,Dim_Date!C:C,,0,1)</f>
        <v>Before 5G</v>
      </c>
      <c r="C760" s="4">
        <v>302001</v>
      </c>
      <c r="D760" s="4" t="str">
        <f>_xlfn.XLOOKUP(Tablo6[[#This Row],[city_code]],Tablo1[city_code],Tablo1[city_name])</f>
        <v>Jaipur</v>
      </c>
      <c r="E760" t="s">
        <v>45</v>
      </c>
      <c r="F760" t="str">
        <f>_xlfn.XLOOKUP(Tablo6[[#This Row],[plans]],dim_plan!$A$3:$A$15,dim_plan!$B$3:$B$15,,0,1)</f>
        <v>25 GB Combo 3G / 4G Data Pack</v>
      </c>
      <c r="G760" t="e">
        <f>MID(Tablo6[[#This Row],[Plans wto abbr]], FIND(, Tablo6[[#This Row],[Plans wto abbr]]) + 1, FIND(")", Tablo6[[#This Row],[Plans wto abbr]]) - FIND(, Tablo6[[#This Row],[Plans wto abbr]]) - 1)</f>
        <v>#VALUE!</v>
      </c>
      <c r="H760" s="3">
        <v>0.68</v>
      </c>
      <c r="I76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0" t="s">
        <v>111</v>
      </c>
      <c r="K760"/>
    </row>
    <row r="761" spans="1:11" x14ac:dyDescent="0.3">
      <c r="A761" s="1">
        <v>44621</v>
      </c>
      <c r="B761" s="1" t="str">
        <f>_xlfn.XLOOKUP($A:$A,Dim_Date!$A:$A,Dim_Date!C:C,,0,1)</f>
        <v>Before 5G</v>
      </c>
      <c r="C761" s="4">
        <v>226001</v>
      </c>
      <c r="D761" s="4" t="str">
        <f>_xlfn.XLOOKUP(Tablo6[[#This Row],[city_code]],Tablo1[city_code],Tablo1[city_name])</f>
        <v>Lucknow</v>
      </c>
      <c r="E761" t="s">
        <v>45</v>
      </c>
      <c r="F761" t="str">
        <f>_xlfn.XLOOKUP(Tablo6[[#This Row],[plans]],dim_plan!$A$3:$A$15,dim_plan!$B$3:$B$15,,0,1)</f>
        <v>25 GB Combo 3G / 4G Data Pack</v>
      </c>
      <c r="G761" t="e">
        <f>MID(Tablo6[[#This Row],[Plans wto abbr]], FIND(, Tablo6[[#This Row],[Plans wto abbr]]) + 1, FIND(")", Tablo6[[#This Row],[Plans wto abbr]]) - FIND(, Tablo6[[#This Row],[Plans wto abbr]]) - 1)</f>
        <v>#VALUE!</v>
      </c>
      <c r="H761" s="3">
        <v>0.52</v>
      </c>
      <c r="I76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1" t="s">
        <v>111</v>
      </c>
      <c r="K761"/>
    </row>
    <row r="762" spans="1:11" x14ac:dyDescent="0.3">
      <c r="A762" s="1">
        <v>44621</v>
      </c>
      <c r="B762" s="1" t="str">
        <f>_xlfn.XLOOKUP($A:$A,Dim_Date!$A:$A,Dim_Date!C:C,,0,1)</f>
        <v>Before 5G</v>
      </c>
      <c r="C762" s="4">
        <v>800008</v>
      </c>
      <c r="D762" s="4" t="str">
        <f>_xlfn.XLOOKUP(Tablo6[[#This Row],[city_code]],Tablo1[city_code],Tablo1[city_name])</f>
        <v>Patna</v>
      </c>
      <c r="E762" t="s">
        <v>45</v>
      </c>
      <c r="F762" t="str">
        <f>_xlfn.XLOOKUP(Tablo6[[#This Row],[plans]],dim_plan!$A$3:$A$15,dim_plan!$B$3:$B$15,,0,1)</f>
        <v>25 GB Combo 3G / 4G Data Pack</v>
      </c>
      <c r="G762" t="e">
        <f>MID(Tablo6[[#This Row],[Plans wto abbr]], FIND(, Tablo6[[#This Row],[Plans wto abbr]]) + 1, FIND(")", Tablo6[[#This Row],[Plans wto abbr]]) - FIND(, Tablo6[[#This Row],[Plans wto abbr]]) - 1)</f>
        <v>#VALUE!</v>
      </c>
      <c r="H762" s="3">
        <v>0.34</v>
      </c>
      <c r="I76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2" t="s">
        <v>111</v>
      </c>
      <c r="K762"/>
    </row>
    <row r="763" spans="1:11" x14ac:dyDescent="0.3">
      <c r="A763" s="1">
        <v>44621</v>
      </c>
      <c r="B763" s="1" t="str">
        <f>_xlfn.XLOOKUP($A:$A,Dim_Date!$A:$A,Dim_Date!C:C,,0,1)</f>
        <v>Before 5G</v>
      </c>
      <c r="C763" s="4">
        <v>641001</v>
      </c>
      <c r="D763" s="4" t="str">
        <f>_xlfn.XLOOKUP(Tablo6[[#This Row],[city_code]],Tablo1[city_code],Tablo1[city_name])</f>
        <v>Coimbatore</v>
      </c>
      <c r="E763" t="s">
        <v>45</v>
      </c>
      <c r="F763" t="str">
        <f>_xlfn.XLOOKUP(Tablo6[[#This Row],[plans]],dim_plan!$A$3:$A$15,dim_plan!$B$3:$B$15,,0,1)</f>
        <v>25 GB Combo 3G / 4G Data Pack</v>
      </c>
      <c r="G763" t="e">
        <f>MID(Tablo6[[#This Row],[Plans wto abbr]], FIND(, Tablo6[[#This Row],[Plans wto abbr]]) + 1, FIND(")", Tablo6[[#This Row],[Plans wto abbr]]) - FIND(, Tablo6[[#This Row],[Plans wto abbr]]) - 1)</f>
        <v>#VALUE!</v>
      </c>
      <c r="H763" s="3">
        <v>0.65</v>
      </c>
      <c r="I76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3" t="s">
        <v>111</v>
      </c>
      <c r="K763"/>
    </row>
    <row r="764" spans="1:11" x14ac:dyDescent="0.3">
      <c r="A764" s="1">
        <v>44621</v>
      </c>
      <c r="B764" s="1" t="str">
        <f>_xlfn.XLOOKUP($A:$A,Dim_Date!$A:$A,Dim_Date!C:C,,0,1)</f>
        <v>Before 5G</v>
      </c>
      <c r="C764" s="4">
        <v>160017</v>
      </c>
      <c r="D764" s="4" t="str">
        <f>_xlfn.XLOOKUP(Tablo6[[#This Row],[city_code]],Tablo1[city_code],Tablo1[city_name])</f>
        <v>Chandigarh</v>
      </c>
      <c r="E764" t="s">
        <v>45</v>
      </c>
      <c r="F764" t="str">
        <f>_xlfn.XLOOKUP(Tablo6[[#This Row],[plans]],dim_plan!$A$3:$A$15,dim_plan!$B$3:$B$15,,0,1)</f>
        <v>25 GB Combo 3G / 4G Data Pack</v>
      </c>
      <c r="G764" t="e">
        <f>MID(Tablo6[[#This Row],[Plans wto abbr]], FIND(, Tablo6[[#This Row],[Plans wto abbr]]) + 1, FIND(")", Tablo6[[#This Row],[Plans wto abbr]]) - FIND(, Tablo6[[#This Row],[Plans wto abbr]]) - 1)</f>
        <v>#VALUE!</v>
      </c>
      <c r="H764" s="3">
        <v>0.34</v>
      </c>
      <c r="I76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4" t="s">
        <v>111</v>
      </c>
      <c r="K764"/>
    </row>
    <row r="765" spans="1:11" x14ac:dyDescent="0.3">
      <c r="A765" s="1">
        <v>44621</v>
      </c>
      <c r="B765" s="1" t="str">
        <f>_xlfn.XLOOKUP($A:$A,Dim_Date!$A:$A,Dim_Date!C:C,,0,1)</f>
        <v>Before 5G</v>
      </c>
      <c r="C765" s="4">
        <v>122001</v>
      </c>
      <c r="D765" s="4" t="str">
        <f>_xlfn.XLOOKUP(Tablo6[[#This Row],[city_code]],Tablo1[city_code],Tablo1[city_name])</f>
        <v>Gurgaon</v>
      </c>
      <c r="E765" t="s">
        <v>45</v>
      </c>
      <c r="F765" t="str">
        <f>_xlfn.XLOOKUP(Tablo6[[#This Row],[plans]],dim_plan!$A$3:$A$15,dim_plan!$B$3:$B$15,,0,1)</f>
        <v>25 GB Combo 3G / 4G Data Pack</v>
      </c>
      <c r="G765" t="e">
        <f>MID(Tablo6[[#This Row],[Plans wto abbr]], FIND(, Tablo6[[#This Row],[Plans wto abbr]]) + 1, FIND(")", Tablo6[[#This Row],[Plans wto abbr]]) - FIND(, Tablo6[[#This Row],[Plans wto abbr]]) - 1)</f>
        <v>#VALUE!</v>
      </c>
      <c r="H765" s="3">
        <v>0.21</v>
      </c>
      <c r="I76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5" t="s">
        <v>111</v>
      </c>
      <c r="K765"/>
    </row>
    <row r="766" spans="1:11" x14ac:dyDescent="0.3">
      <c r="A766" s="1">
        <v>44621</v>
      </c>
      <c r="B766" s="1" t="str">
        <f>_xlfn.XLOOKUP($A:$A,Dim_Date!$A:$A,Dim_Date!C:C,,0,1)</f>
        <v>Before 5G</v>
      </c>
      <c r="C766" s="4">
        <v>492001</v>
      </c>
      <c r="D766" s="4" t="str">
        <f>_xlfn.XLOOKUP(Tablo6[[#This Row],[city_code]],Tablo1[city_code],Tablo1[city_name])</f>
        <v>Raipur</v>
      </c>
      <c r="E766" t="s">
        <v>45</v>
      </c>
      <c r="F766" t="str">
        <f>_xlfn.XLOOKUP(Tablo6[[#This Row],[plans]],dim_plan!$A$3:$A$15,dim_plan!$B$3:$B$15,,0,1)</f>
        <v>25 GB Combo 3G / 4G Data Pack</v>
      </c>
      <c r="G766" t="e">
        <f>MID(Tablo6[[#This Row],[Plans wto abbr]], FIND(, Tablo6[[#This Row],[Plans wto abbr]]) + 1, FIND(")", Tablo6[[#This Row],[Plans wto abbr]]) - FIND(, Tablo6[[#This Row],[Plans wto abbr]]) - 1)</f>
        <v>#VALUE!</v>
      </c>
      <c r="H766" s="3">
        <v>0.13</v>
      </c>
      <c r="I76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6" t="s">
        <v>111</v>
      </c>
      <c r="K766"/>
    </row>
    <row r="767" spans="1:11" x14ac:dyDescent="0.3">
      <c r="A767" s="6">
        <v>44652</v>
      </c>
      <c r="B767" s="6" t="str">
        <f>_xlfn.XLOOKUP($A:$A,Dim_Date!$A:$A,Dim_Date!C:C,,0,1)</f>
        <v>Before 5G</v>
      </c>
      <c r="C767" s="4">
        <v>400001</v>
      </c>
      <c r="D767" s="4" t="str">
        <f>_xlfn.XLOOKUP(Tablo6[[#This Row],[city_code]],Tablo1[city_code],Tablo1[city_name])</f>
        <v>Mumbai</v>
      </c>
      <c r="E767" t="s">
        <v>45</v>
      </c>
      <c r="F767" t="str">
        <f>_xlfn.XLOOKUP(Tablo6[[#This Row],[plans]],dim_plan!$A$3:$A$15,dim_plan!$B$3:$B$15,,0,1)</f>
        <v>25 GB Combo 3G / 4G Data Pack</v>
      </c>
      <c r="G767" t="e">
        <f>MID(Tablo6[[#This Row],[Plans wto abbr]], FIND(, Tablo6[[#This Row],[Plans wto abbr]]) + 1, FIND(")", Tablo6[[#This Row],[Plans wto abbr]]) - FIND(, Tablo6[[#This Row],[Plans wto abbr]]) - 1)</f>
        <v>#VALUE!</v>
      </c>
      <c r="H767" s="3">
        <v>2.21</v>
      </c>
      <c r="I76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7" t="s">
        <v>111</v>
      </c>
      <c r="K767"/>
    </row>
    <row r="768" spans="1:11" x14ac:dyDescent="0.3">
      <c r="A768" s="6">
        <v>44652</v>
      </c>
      <c r="B768" s="6" t="str">
        <f>_xlfn.XLOOKUP($A:$A,Dim_Date!$A:$A,Dim_Date!C:C,,0,1)</f>
        <v>Before 5G</v>
      </c>
      <c r="C768" s="4">
        <v>110001</v>
      </c>
      <c r="D768" s="4" t="str">
        <f>_xlfn.XLOOKUP(Tablo6[[#This Row],[city_code]],Tablo1[city_code],Tablo1[city_name])</f>
        <v>Delhi</v>
      </c>
      <c r="E768" t="s">
        <v>45</v>
      </c>
      <c r="F768" t="str">
        <f>_xlfn.XLOOKUP(Tablo6[[#This Row],[plans]],dim_plan!$A$3:$A$15,dim_plan!$B$3:$B$15,,0,1)</f>
        <v>25 GB Combo 3G / 4G Data Pack</v>
      </c>
      <c r="G768" t="e">
        <f>MID(Tablo6[[#This Row],[Plans wto abbr]], FIND(, Tablo6[[#This Row],[Plans wto abbr]]) + 1, FIND(")", Tablo6[[#This Row],[Plans wto abbr]]) - FIND(, Tablo6[[#This Row],[Plans wto abbr]]) - 1)</f>
        <v>#VALUE!</v>
      </c>
      <c r="H768" s="3">
        <v>1.51</v>
      </c>
      <c r="I76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8" t="s">
        <v>111</v>
      </c>
      <c r="K768"/>
    </row>
    <row r="769" spans="1:11" x14ac:dyDescent="0.3">
      <c r="A769" s="6">
        <v>44652</v>
      </c>
      <c r="B769" s="6" t="str">
        <f>_xlfn.XLOOKUP($A:$A,Dim_Date!$A:$A,Dim_Date!C:C,,0,1)</f>
        <v>Before 5G</v>
      </c>
      <c r="C769" s="4">
        <v>700001</v>
      </c>
      <c r="D769" s="4" t="str">
        <f>_xlfn.XLOOKUP(Tablo6[[#This Row],[city_code]],Tablo1[city_code],Tablo1[city_name])</f>
        <v>Kolkata</v>
      </c>
      <c r="E769" t="s">
        <v>45</v>
      </c>
      <c r="F769" t="str">
        <f>_xlfn.XLOOKUP(Tablo6[[#This Row],[plans]],dim_plan!$A$3:$A$15,dim_plan!$B$3:$B$15,,0,1)</f>
        <v>25 GB Combo 3G / 4G Data Pack</v>
      </c>
      <c r="G769" t="e">
        <f>MID(Tablo6[[#This Row],[Plans wto abbr]], FIND(, Tablo6[[#This Row],[Plans wto abbr]]) + 1, FIND(")", Tablo6[[#This Row],[Plans wto abbr]]) - FIND(, Tablo6[[#This Row],[Plans wto abbr]]) - 1)</f>
        <v>#VALUE!</v>
      </c>
      <c r="H769" s="3">
        <v>1.6</v>
      </c>
      <c r="I76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69" t="s">
        <v>111</v>
      </c>
      <c r="K769"/>
    </row>
    <row r="770" spans="1:11" x14ac:dyDescent="0.3">
      <c r="A770" s="6">
        <v>44652</v>
      </c>
      <c r="B770" s="6" t="str">
        <f>_xlfn.XLOOKUP($A:$A,Dim_Date!$A:$A,Dim_Date!C:C,,0,1)</f>
        <v>Before 5G</v>
      </c>
      <c r="C770" s="4">
        <v>560001</v>
      </c>
      <c r="D770" s="4" t="str">
        <f>_xlfn.XLOOKUP(Tablo6[[#This Row],[city_code]],Tablo1[city_code],Tablo1[city_name])</f>
        <v>Bangalore</v>
      </c>
      <c r="E770" t="s">
        <v>45</v>
      </c>
      <c r="F770" t="str">
        <f>_xlfn.XLOOKUP(Tablo6[[#This Row],[plans]],dim_plan!$A$3:$A$15,dim_plan!$B$3:$B$15,,0,1)</f>
        <v>25 GB Combo 3G / 4G Data Pack</v>
      </c>
      <c r="G770" t="e">
        <f>MID(Tablo6[[#This Row],[Plans wto abbr]], FIND(, Tablo6[[#This Row],[Plans wto abbr]]) + 1, FIND(")", Tablo6[[#This Row],[Plans wto abbr]]) - FIND(, Tablo6[[#This Row],[Plans wto abbr]]) - 1)</f>
        <v>#VALUE!</v>
      </c>
      <c r="H770" s="3">
        <v>1.51</v>
      </c>
      <c r="I77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0" t="s">
        <v>111</v>
      </c>
      <c r="K770"/>
    </row>
    <row r="771" spans="1:11" x14ac:dyDescent="0.3">
      <c r="A771" s="6">
        <v>44652</v>
      </c>
      <c r="B771" s="6" t="str">
        <f>_xlfn.XLOOKUP($A:$A,Dim_Date!$A:$A,Dim_Date!C:C,,0,1)</f>
        <v>Before 5G</v>
      </c>
      <c r="C771" s="4">
        <v>600001</v>
      </c>
      <c r="D771" s="4" t="str">
        <f>_xlfn.XLOOKUP(Tablo6[[#This Row],[city_code]],Tablo1[city_code],Tablo1[city_name])</f>
        <v>Chennai</v>
      </c>
      <c r="E771" t="s">
        <v>45</v>
      </c>
      <c r="F771" t="str">
        <f>_xlfn.XLOOKUP(Tablo6[[#This Row],[plans]],dim_plan!$A$3:$A$15,dim_plan!$B$3:$B$15,,0,1)</f>
        <v>25 GB Combo 3G / 4G Data Pack</v>
      </c>
      <c r="G771" t="e">
        <f>MID(Tablo6[[#This Row],[Plans wto abbr]], FIND(, Tablo6[[#This Row],[Plans wto abbr]]) + 1, FIND(")", Tablo6[[#This Row],[Plans wto abbr]]) - FIND(, Tablo6[[#This Row],[Plans wto abbr]]) - 1)</f>
        <v>#VALUE!</v>
      </c>
      <c r="H771" s="3">
        <v>1.47</v>
      </c>
      <c r="I77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1" t="s">
        <v>111</v>
      </c>
      <c r="K771"/>
    </row>
    <row r="772" spans="1:11" x14ac:dyDescent="0.3">
      <c r="A772" s="6">
        <v>44652</v>
      </c>
      <c r="B772" s="6" t="str">
        <f>_xlfn.XLOOKUP($A:$A,Dim_Date!$A:$A,Dim_Date!C:C,,0,1)</f>
        <v>Before 5G</v>
      </c>
      <c r="C772" s="4">
        <v>500001</v>
      </c>
      <c r="D772" s="4" t="str">
        <f>_xlfn.XLOOKUP(Tablo6[[#This Row],[city_code]],Tablo1[city_code],Tablo1[city_name])</f>
        <v>Hyderabad</v>
      </c>
      <c r="E772" t="s">
        <v>45</v>
      </c>
      <c r="F772" t="str">
        <f>_xlfn.XLOOKUP(Tablo6[[#This Row],[plans]],dim_plan!$A$3:$A$15,dim_plan!$B$3:$B$15,,0,1)</f>
        <v>25 GB Combo 3G / 4G Data Pack</v>
      </c>
      <c r="G772" t="e">
        <f>MID(Tablo6[[#This Row],[Plans wto abbr]], FIND(, Tablo6[[#This Row],[Plans wto abbr]]) + 1, FIND(")", Tablo6[[#This Row],[Plans wto abbr]]) - FIND(, Tablo6[[#This Row],[Plans wto abbr]]) - 1)</f>
        <v>#VALUE!</v>
      </c>
      <c r="H772" s="3">
        <v>0.95</v>
      </c>
      <c r="I77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2" t="s">
        <v>111</v>
      </c>
      <c r="K772"/>
    </row>
    <row r="773" spans="1:11" x14ac:dyDescent="0.3">
      <c r="A773" s="6">
        <v>44652</v>
      </c>
      <c r="B773" s="6" t="str">
        <f>_xlfn.XLOOKUP($A:$A,Dim_Date!$A:$A,Dim_Date!C:C,,0,1)</f>
        <v>Before 5G</v>
      </c>
      <c r="C773" s="4">
        <v>411001</v>
      </c>
      <c r="D773" s="4" t="str">
        <f>_xlfn.XLOOKUP(Tablo6[[#This Row],[city_code]],Tablo1[city_code],Tablo1[city_name])</f>
        <v>Pune</v>
      </c>
      <c r="E773" t="s">
        <v>45</v>
      </c>
      <c r="F773" t="str">
        <f>_xlfn.XLOOKUP(Tablo6[[#This Row],[plans]],dim_plan!$A$3:$A$15,dim_plan!$B$3:$B$15,,0,1)</f>
        <v>25 GB Combo 3G / 4G Data Pack</v>
      </c>
      <c r="G773" t="e">
        <f>MID(Tablo6[[#This Row],[Plans wto abbr]], FIND(, Tablo6[[#This Row],[Plans wto abbr]]) + 1, FIND(")", Tablo6[[#This Row],[Plans wto abbr]]) - FIND(, Tablo6[[#This Row],[Plans wto abbr]]) - 1)</f>
        <v>#VALUE!</v>
      </c>
      <c r="H773" s="3">
        <v>1.79</v>
      </c>
      <c r="I77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3" t="s">
        <v>111</v>
      </c>
      <c r="K773"/>
    </row>
    <row r="774" spans="1:11" x14ac:dyDescent="0.3">
      <c r="A774" s="6">
        <v>44652</v>
      </c>
      <c r="B774" s="6" t="str">
        <f>_xlfn.XLOOKUP($A:$A,Dim_Date!$A:$A,Dim_Date!C:C,,0,1)</f>
        <v>Before 5G</v>
      </c>
      <c r="C774" s="4">
        <v>380001</v>
      </c>
      <c r="D774" s="4" t="str">
        <f>_xlfn.XLOOKUP(Tablo6[[#This Row],[city_code]],Tablo1[city_code],Tablo1[city_name])</f>
        <v>Ahmedabad</v>
      </c>
      <c r="E774" t="s">
        <v>45</v>
      </c>
      <c r="F774" t="str">
        <f>_xlfn.XLOOKUP(Tablo6[[#This Row],[plans]],dim_plan!$A$3:$A$15,dim_plan!$B$3:$B$15,,0,1)</f>
        <v>25 GB Combo 3G / 4G Data Pack</v>
      </c>
      <c r="G774" t="e">
        <f>MID(Tablo6[[#This Row],[Plans wto abbr]], FIND(, Tablo6[[#This Row],[Plans wto abbr]]) + 1, FIND(")", Tablo6[[#This Row],[Plans wto abbr]]) - FIND(, Tablo6[[#This Row],[Plans wto abbr]]) - 1)</f>
        <v>#VALUE!</v>
      </c>
      <c r="H774" s="3">
        <v>0.97</v>
      </c>
      <c r="I77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4" t="s">
        <v>111</v>
      </c>
      <c r="K774"/>
    </row>
    <row r="775" spans="1:11" x14ac:dyDescent="0.3">
      <c r="A775" s="6">
        <v>44652</v>
      </c>
      <c r="B775" s="6" t="str">
        <f>_xlfn.XLOOKUP($A:$A,Dim_Date!$A:$A,Dim_Date!C:C,,0,1)</f>
        <v>Before 5G</v>
      </c>
      <c r="C775" s="4">
        <v>302001</v>
      </c>
      <c r="D775" s="4" t="str">
        <f>_xlfn.XLOOKUP(Tablo6[[#This Row],[city_code]],Tablo1[city_code],Tablo1[city_name])</f>
        <v>Jaipur</v>
      </c>
      <c r="E775" t="s">
        <v>45</v>
      </c>
      <c r="F775" t="str">
        <f>_xlfn.XLOOKUP(Tablo6[[#This Row],[plans]],dim_plan!$A$3:$A$15,dim_plan!$B$3:$B$15,,0,1)</f>
        <v>25 GB Combo 3G / 4G Data Pack</v>
      </c>
      <c r="G775" t="e">
        <f>MID(Tablo6[[#This Row],[Plans wto abbr]], FIND(, Tablo6[[#This Row],[Plans wto abbr]]) + 1, FIND(")", Tablo6[[#This Row],[Plans wto abbr]]) - FIND(, Tablo6[[#This Row],[Plans wto abbr]]) - 1)</f>
        <v>#VALUE!</v>
      </c>
      <c r="H775" s="3">
        <v>0.56000000000000005</v>
      </c>
      <c r="I77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5" t="s">
        <v>111</v>
      </c>
      <c r="K775"/>
    </row>
    <row r="776" spans="1:11" x14ac:dyDescent="0.3">
      <c r="A776" s="6">
        <v>44652</v>
      </c>
      <c r="B776" s="6" t="str">
        <f>_xlfn.XLOOKUP($A:$A,Dim_Date!$A:$A,Dim_Date!C:C,,0,1)</f>
        <v>Before 5G</v>
      </c>
      <c r="C776" s="4">
        <v>226001</v>
      </c>
      <c r="D776" s="4" t="str">
        <f>_xlfn.XLOOKUP(Tablo6[[#This Row],[city_code]],Tablo1[city_code],Tablo1[city_name])</f>
        <v>Lucknow</v>
      </c>
      <c r="E776" t="s">
        <v>45</v>
      </c>
      <c r="F776" t="str">
        <f>_xlfn.XLOOKUP(Tablo6[[#This Row],[plans]],dim_plan!$A$3:$A$15,dim_plan!$B$3:$B$15,,0,1)</f>
        <v>25 GB Combo 3G / 4G Data Pack</v>
      </c>
      <c r="G776" t="e">
        <f>MID(Tablo6[[#This Row],[Plans wto abbr]], FIND(, Tablo6[[#This Row],[Plans wto abbr]]) + 1, FIND(")", Tablo6[[#This Row],[Plans wto abbr]]) - FIND(, Tablo6[[#This Row],[Plans wto abbr]]) - 1)</f>
        <v>#VALUE!</v>
      </c>
      <c r="H776" s="3">
        <v>0.54</v>
      </c>
      <c r="I77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6" t="s">
        <v>111</v>
      </c>
      <c r="K776"/>
    </row>
    <row r="777" spans="1:11" x14ac:dyDescent="0.3">
      <c r="A777" s="6">
        <v>44652</v>
      </c>
      <c r="B777" s="6" t="str">
        <f>_xlfn.XLOOKUP($A:$A,Dim_Date!$A:$A,Dim_Date!C:C,,0,1)</f>
        <v>Before 5G</v>
      </c>
      <c r="C777" s="4">
        <v>800008</v>
      </c>
      <c r="D777" s="4" t="str">
        <f>_xlfn.XLOOKUP(Tablo6[[#This Row],[city_code]],Tablo1[city_code],Tablo1[city_name])</f>
        <v>Patna</v>
      </c>
      <c r="E777" t="s">
        <v>45</v>
      </c>
      <c r="F777" t="str">
        <f>_xlfn.XLOOKUP(Tablo6[[#This Row],[plans]],dim_plan!$A$3:$A$15,dim_plan!$B$3:$B$15,,0,1)</f>
        <v>25 GB Combo 3G / 4G Data Pack</v>
      </c>
      <c r="G777" t="e">
        <f>MID(Tablo6[[#This Row],[Plans wto abbr]], FIND(, Tablo6[[#This Row],[Plans wto abbr]]) + 1, FIND(")", Tablo6[[#This Row],[Plans wto abbr]]) - FIND(, Tablo6[[#This Row],[Plans wto abbr]]) - 1)</f>
        <v>#VALUE!</v>
      </c>
      <c r="H777" s="3">
        <v>0.35</v>
      </c>
      <c r="I77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7" t="s">
        <v>111</v>
      </c>
      <c r="K777"/>
    </row>
    <row r="778" spans="1:11" x14ac:dyDescent="0.3">
      <c r="A778" s="6">
        <v>44652</v>
      </c>
      <c r="B778" s="6" t="str">
        <f>_xlfn.XLOOKUP($A:$A,Dim_Date!$A:$A,Dim_Date!C:C,,0,1)</f>
        <v>Before 5G</v>
      </c>
      <c r="C778" s="4">
        <v>641001</v>
      </c>
      <c r="D778" s="4" t="str">
        <f>_xlfn.XLOOKUP(Tablo6[[#This Row],[city_code]],Tablo1[city_code],Tablo1[city_name])</f>
        <v>Coimbatore</v>
      </c>
      <c r="E778" t="s">
        <v>45</v>
      </c>
      <c r="F778" t="str">
        <f>_xlfn.XLOOKUP(Tablo6[[#This Row],[plans]],dim_plan!$A$3:$A$15,dim_plan!$B$3:$B$15,,0,1)</f>
        <v>25 GB Combo 3G / 4G Data Pack</v>
      </c>
      <c r="G778" t="e">
        <f>MID(Tablo6[[#This Row],[Plans wto abbr]], FIND(, Tablo6[[#This Row],[Plans wto abbr]]) + 1, FIND(")", Tablo6[[#This Row],[Plans wto abbr]]) - FIND(, Tablo6[[#This Row],[Plans wto abbr]]) - 1)</f>
        <v>#VALUE!</v>
      </c>
      <c r="H778" s="3">
        <v>0.35</v>
      </c>
      <c r="I77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8" t="s">
        <v>111</v>
      </c>
      <c r="K778"/>
    </row>
    <row r="779" spans="1:11" x14ac:dyDescent="0.3">
      <c r="A779" s="6">
        <v>44652</v>
      </c>
      <c r="B779" s="6" t="str">
        <f>_xlfn.XLOOKUP($A:$A,Dim_Date!$A:$A,Dim_Date!C:C,,0,1)</f>
        <v>Before 5G</v>
      </c>
      <c r="C779" s="4">
        <v>160017</v>
      </c>
      <c r="D779" s="4" t="str">
        <f>_xlfn.XLOOKUP(Tablo6[[#This Row],[city_code]],Tablo1[city_code],Tablo1[city_name])</f>
        <v>Chandigarh</v>
      </c>
      <c r="E779" t="s">
        <v>45</v>
      </c>
      <c r="F779" t="str">
        <f>_xlfn.XLOOKUP(Tablo6[[#This Row],[plans]],dim_plan!$A$3:$A$15,dim_plan!$B$3:$B$15,,0,1)</f>
        <v>25 GB Combo 3G / 4G Data Pack</v>
      </c>
      <c r="G779" t="e">
        <f>MID(Tablo6[[#This Row],[Plans wto abbr]], FIND(, Tablo6[[#This Row],[Plans wto abbr]]) + 1, FIND(")", Tablo6[[#This Row],[Plans wto abbr]]) - FIND(, Tablo6[[#This Row],[Plans wto abbr]]) - 1)</f>
        <v>#VALUE!</v>
      </c>
      <c r="H779" s="3">
        <v>0.47</v>
      </c>
      <c r="I77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79" t="s">
        <v>111</v>
      </c>
      <c r="K779"/>
    </row>
    <row r="780" spans="1:11" x14ac:dyDescent="0.3">
      <c r="A780" s="6">
        <v>44652</v>
      </c>
      <c r="B780" s="6" t="str">
        <f>_xlfn.XLOOKUP($A:$A,Dim_Date!$A:$A,Dim_Date!C:C,,0,1)</f>
        <v>Before 5G</v>
      </c>
      <c r="C780" s="4">
        <v>122001</v>
      </c>
      <c r="D780" s="4" t="str">
        <f>_xlfn.XLOOKUP(Tablo6[[#This Row],[city_code]],Tablo1[city_code],Tablo1[city_name])</f>
        <v>Gurgaon</v>
      </c>
      <c r="E780" t="s">
        <v>45</v>
      </c>
      <c r="F780" t="str">
        <f>_xlfn.XLOOKUP(Tablo6[[#This Row],[plans]],dim_plan!$A$3:$A$15,dim_plan!$B$3:$B$15,,0,1)</f>
        <v>25 GB Combo 3G / 4G Data Pack</v>
      </c>
      <c r="G780" t="e">
        <f>MID(Tablo6[[#This Row],[Plans wto abbr]], FIND(, Tablo6[[#This Row],[Plans wto abbr]]) + 1, FIND(")", Tablo6[[#This Row],[Plans wto abbr]]) - FIND(, Tablo6[[#This Row],[Plans wto abbr]]) - 1)</f>
        <v>#VALUE!</v>
      </c>
      <c r="H780" s="3">
        <v>0.17</v>
      </c>
      <c r="I78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0" t="s">
        <v>111</v>
      </c>
      <c r="K780"/>
    </row>
    <row r="781" spans="1:11" x14ac:dyDescent="0.3">
      <c r="A781" s="6">
        <v>44652</v>
      </c>
      <c r="B781" s="6" t="str">
        <f>_xlfn.XLOOKUP($A:$A,Dim_Date!$A:$A,Dim_Date!C:C,,0,1)</f>
        <v>Before 5G</v>
      </c>
      <c r="C781" s="4">
        <v>492001</v>
      </c>
      <c r="D781" s="4" t="str">
        <f>_xlfn.XLOOKUP(Tablo6[[#This Row],[city_code]],Tablo1[city_code],Tablo1[city_name])</f>
        <v>Raipur</v>
      </c>
      <c r="E781" t="s">
        <v>45</v>
      </c>
      <c r="F781" t="str">
        <f>_xlfn.XLOOKUP(Tablo6[[#This Row],[plans]],dim_plan!$A$3:$A$15,dim_plan!$B$3:$B$15,,0,1)</f>
        <v>25 GB Combo 3G / 4G Data Pack</v>
      </c>
      <c r="G781" t="e">
        <f>MID(Tablo6[[#This Row],[Plans wto abbr]], FIND(, Tablo6[[#This Row],[Plans wto abbr]]) + 1, FIND(")", Tablo6[[#This Row],[Plans wto abbr]]) - FIND(, Tablo6[[#This Row],[Plans wto abbr]]) - 1)</f>
        <v>#VALUE!</v>
      </c>
      <c r="H781" s="3">
        <v>0.13</v>
      </c>
      <c r="I78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1" t="s">
        <v>111</v>
      </c>
      <c r="K781"/>
    </row>
    <row r="782" spans="1:11" x14ac:dyDescent="0.3">
      <c r="A782" s="6">
        <v>44713</v>
      </c>
      <c r="B782" s="6" t="str">
        <f>_xlfn.XLOOKUP($A:$A,Dim_Date!$A:$A,Dim_Date!C:C,,0,1)</f>
        <v>After 5G</v>
      </c>
      <c r="C782" s="4">
        <v>400001</v>
      </c>
      <c r="D782" s="4" t="str">
        <f>_xlfn.XLOOKUP(Tablo6[[#This Row],[city_code]],Tablo1[city_code],Tablo1[city_name])</f>
        <v>Mumbai</v>
      </c>
      <c r="E782" t="s">
        <v>45</v>
      </c>
      <c r="F782" t="str">
        <f>_xlfn.XLOOKUP(Tablo6[[#This Row],[plans]],dim_plan!$A$3:$A$15,dim_plan!$B$3:$B$15,,0,1)</f>
        <v>25 GB Combo 3G / 4G Data Pack</v>
      </c>
      <c r="G782" t="e">
        <f>MID(Tablo6[[#This Row],[Plans wto abbr]], FIND(, Tablo6[[#This Row],[Plans wto abbr]]) + 1, FIND(")", Tablo6[[#This Row],[Plans wto abbr]]) - FIND(, Tablo6[[#This Row],[Plans wto abbr]]) - 1)</f>
        <v>#VALUE!</v>
      </c>
      <c r="H782" s="3">
        <v>0.26</v>
      </c>
      <c r="I78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2" t="s">
        <v>111</v>
      </c>
      <c r="K782"/>
    </row>
    <row r="783" spans="1:11" x14ac:dyDescent="0.3">
      <c r="A783" s="6">
        <v>44713</v>
      </c>
      <c r="B783" s="6" t="str">
        <f>_xlfn.XLOOKUP($A:$A,Dim_Date!$A:$A,Dim_Date!C:C,,0,1)</f>
        <v>After 5G</v>
      </c>
      <c r="C783" s="4">
        <v>110001</v>
      </c>
      <c r="D783" s="4" t="str">
        <f>_xlfn.XLOOKUP(Tablo6[[#This Row],[city_code]],Tablo1[city_code],Tablo1[city_name])</f>
        <v>Delhi</v>
      </c>
      <c r="E783" t="s">
        <v>45</v>
      </c>
      <c r="F783" t="str">
        <f>_xlfn.XLOOKUP(Tablo6[[#This Row],[plans]],dim_plan!$A$3:$A$15,dim_plan!$B$3:$B$15,,0,1)</f>
        <v>25 GB Combo 3G / 4G Data Pack</v>
      </c>
      <c r="G783" t="e">
        <f>MID(Tablo6[[#This Row],[Plans wto abbr]], FIND(, Tablo6[[#This Row],[Plans wto abbr]]) + 1, FIND(")", Tablo6[[#This Row],[Plans wto abbr]]) - FIND(, Tablo6[[#This Row],[Plans wto abbr]]) - 1)</f>
        <v>#VALUE!</v>
      </c>
      <c r="H783" s="3">
        <v>0.44</v>
      </c>
      <c r="I78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3" t="s">
        <v>111</v>
      </c>
      <c r="K783"/>
    </row>
    <row r="784" spans="1:11" x14ac:dyDescent="0.3">
      <c r="A784" s="6">
        <v>44713</v>
      </c>
      <c r="B784" s="6" t="str">
        <f>_xlfn.XLOOKUP($A:$A,Dim_Date!$A:$A,Dim_Date!C:C,,0,1)</f>
        <v>After 5G</v>
      </c>
      <c r="C784" s="4">
        <v>700001</v>
      </c>
      <c r="D784" s="4" t="str">
        <f>_xlfn.XLOOKUP(Tablo6[[#This Row],[city_code]],Tablo1[city_code],Tablo1[city_name])</f>
        <v>Kolkata</v>
      </c>
      <c r="E784" t="s">
        <v>45</v>
      </c>
      <c r="F784" t="str">
        <f>_xlfn.XLOOKUP(Tablo6[[#This Row],[plans]],dim_plan!$A$3:$A$15,dim_plan!$B$3:$B$15,,0,1)</f>
        <v>25 GB Combo 3G / 4G Data Pack</v>
      </c>
      <c r="G784" t="e">
        <f>MID(Tablo6[[#This Row],[Plans wto abbr]], FIND(, Tablo6[[#This Row],[Plans wto abbr]]) + 1, FIND(")", Tablo6[[#This Row],[Plans wto abbr]]) - FIND(, Tablo6[[#This Row],[Plans wto abbr]]) - 1)</f>
        <v>#VALUE!</v>
      </c>
      <c r="H784" s="3">
        <v>0.4</v>
      </c>
      <c r="I78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4" t="s">
        <v>111</v>
      </c>
      <c r="K784"/>
    </row>
    <row r="785" spans="1:11" x14ac:dyDescent="0.3">
      <c r="A785" s="6">
        <v>44713</v>
      </c>
      <c r="B785" s="6" t="str">
        <f>_xlfn.XLOOKUP($A:$A,Dim_Date!$A:$A,Dim_Date!C:C,,0,1)</f>
        <v>After 5G</v>
      </c>
      <c r="C785" s="4">
        <v>560001</v>
      </c>
      <c r="D785" s="4" t="str">
        <f>_xlfn.XLOOKUP(Tablo6[[#This Row],[city_code]],Tablo1[city_code],Tablo1[city_name])</f>
        <v>Bangalore</v>
      </c>
      <c r="E785" t="s">
        <v>45</v>
      </c>
      <c r="F785" t="str">
        <f>_xlfn.XLOOKUP(Tablo6[[#This Row],[plans]],dim_plan!$A$3:$A$15,dim_plan!$B$3:$B$15,,0,1)</f>
        <v>25 GB Combo 3G / 4G Data Pack</v>
      </c>
      <c r="G785" t="e">
        <f>MID(Tablo6[[#This Row],[Plans wto abbr]], FIND(, Tablo6[[#This Row],[Plans wto abbr]]) + 1, FIND(")", Tablo6[[#This Row],[Plans wto abbr]]) - FIND(, Tablo6[[#This Row],[Plans wto abbr]]) - 1)</f>
        <v>#VALUE!</v>
      </c>
      <c r="H785" s="3">
        <v>0.64</v>
      </c>
      <c r="I78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5" t="s">
        <v>111</v>
      </c>
      <c r="K785"/>
    </row>
    <row r="786" spans="1:11" x14ac:dyDescent="0.3">
      <c r="A786" s="6">
        <v>44713</v>
      </c>
      <c r="B786" s="6" t="str">
        <f>_xlfn.XLOOKUP($A:$A,Dim_Date!$A:$A,Dim_Date!C:C,,0,1)</f>
        <v>After 5G</v>
      </c>
      <c r="C786" s="4">
        <v>600001</v>
      </c>
      <c r="D786" s="4" t="str">
        <f>_xlfn.XLOOKUP(Tablo6[[#This Row],[city_code]],Tablo1[city_code],Tablo1[city_name])</f>
        <v>Chennai</v>
      </c>
      <c r="E786" t="s">
        <v>45</v>
      </c>
      <c r="F786" t="str">
        <f>_xlfn.XLOOKUP(Tablo6[[#This Row],[plans]],dim_plan!$A$3:$A$15,dim_plan!$B$3:$B$15,,0,1)</f>
        <v>25 GB Combo 3G / 4G Data Pack</v>
      </c>
      <c r="G786" t="e">
        <f>MID(Tablo6[[#This Row],[Plans wto abbr]], FIND(, Tablo6[[#This Row],[Plans wto abbr]]) + 1, FIND(")", Tablo6[[#This Row],[Plans wto abbr]]) - FIND(, Tablo6[[#This Row],[Plans wto abbr]]) - 1)</f>
        <v>#VALUE!</v>
      </c>
      <c r="H786" s="3">
        <v>0.4</v>
      </c>
      <c r="I78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6" t="s">
        <v>111</v>
      </c>
      <c r="K786"/>
    </row>
    <row r="787" spans="1:11" x14ac:dyDescent="0.3">
      <c r="A787" s="6">
        <v>44713</v>
      </c>
      <c r="B787" s="6" t="str">
        <f>_xlfn.XLOOKUP($A:$A,Dim_Date!$A:$A,Dim_Date!C:C,,0,1)</f>
        <v>After 5G</v>
      </c>
      <c r="C787" s="4">
        <v>500001</v>
      </c>
      <c r="D787" s="4" t="str">
        <f>_xlfn.XLOOKUP(Tablo6[[#This Row],[city_code]],Tablo1[city_code],Tablo1[city_name])</f>
        <v>Hyderabad</v>
      </c>
      <c r="E787" t="s">
        <v>45</v>
      </c>
      <c r="F787" t="str">
        <f>_xlfn.XLOOKUP(Tablo6[[#This Row],[plans]],dim_plan!$A$3:$A$15,dim_plan!$B$3:$B$15,,0,1)</f>
        <v>25 GB Combo 3G / 4G Data Pack</v>
      </c>
      <c r="G787" t="e">
        <f>MID(Tablo6[[#This Row],[Plans wto abbr]], FIND(, Tablo6[[#This Row],[Plans wto abbr]]) + 1, FIND(")", Tablo6[[#This Row],[Plans wto abbr]]) - FIND(, Tablo6[[#This Row],[Plans wto abbr]]) - 1)</f>
        <v>#VALUE!</v>
      </c>
      <c r="H787" s="3">
        <v>0.22</v>
      </c>
      <c r="I78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7" t="s">
        <v>111</v>
      </c>
      <c r="K787"/>
    </row>
    <row r="788" spans="1:11" x14ac:dyDescent="0.3">
      <c r="A788" s="6">
        <v>44713</v>
      </c>
      <c r="B788" s="6" t="str">
        <f>_xlfn.XLOOKUP($A:$A,Dim_Date!$A:$A,Dim_Date!C:C,,0,1)</f>
        <v>After 5G</v>
      </c>
      <c r="C788" s="4">
        <v>411001</v>
      </c>
      <c r="D788" s="4" t="str">
        <f>_xlfn.XLOOKUP(Tablo6[[#This Row],[city_code]],Tablo1[city_code],Tablo1[city_name])</f>
        <v>Pune</v>
      </c>
      <c r="E788" t="s">
        <v>45</v>
      </c>
      <c r="F788" t="str">
        <f>_xlfn.XLOOKUP(Tablo6[[#This Row],[plans]],dim_plan!$A$3:$A$15,dim_plan!$B$3:$B$15,,0,1)</f>
        <v>25 GB Combo 3G / 4G Data Pack</v>
      </c>
      <c r="G788" t="e">
        <f>MID(Tablo6[[#This Row],[Plans wto abbr]], FIND(, Tablo6[[#This Row],[Plans wto abbr]]) + 1, FIND(")", Tablo6[[#This Row],[Plans wto abbr]]) - FIND(, Tablo6[[#This Row],[Plans wto abbr]]) - 1)</f>
        <v>#VALUE!</v>
      </c>
      <c r="H788" s="3">
        <v>0.18</v>
      </c>
      <c r="I78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8" t="s">
        <v>111</v>
      </c>
      <c r="K788"/>
    </row>
    <row r="789" spans="1:11" x14ac:dyDescent="0.3">
      <c r="A789" s="6">
        <v>44713</v>
      </c>
      <c r="B789" s="6" t="str">
        <f>_xlfn.XLOOKUP($A:$A,Dim_Date!$A:$A,Dim_Date!C:C,,0,1)</f>
        <v>After 5G</v>
      </c>
      <c r="C789" s="4">
        <v>380001</v>
      </c>
      <c r="D789" s="4" t="str">
        <f>_xlfn.XLOOKUP(Tablo6[[#This Row],[city_code]],Tablo1[city_code],Tablo1[city_name])</f>
        <v>Ahmedabad</v>
      </c>
      <c r="E789" t="s">
        <v>45</v>
      </c>
      <c r="F789" t="str">
        <f>_xlfn.XLOOKUP(Tablo6[[#This Row],[plans]],dim_plan!$A$3:$A$15,dim_plan!$B$3:$B$15,,0,1)</f>
        <v>25 GB Combo 3G / 4G Data Pack</v>
      </c>
      <c r="G789" t="e">
        <f>MID(Tablo6[[#This Row],[Plans wto abbr]], FIND(, Tablo6[[#This Row],[Plans wto abbr]]) + 1, FIND(")", Tablo6[[#This Row],[Plans wto abbr]]) - FIND(, Tablo6[[#This Row],[Plans wto abbr]]) - 1)</f>
        <v>#VALUE!</v>
      </c>
      <c r="H789" s="3">
        <v>0.16</v>
      </c>
      <c r="I78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89" t="s">
        <v>111</v>
      </c>
      <c r="K789"/>
    </row>
    <row r="790" spans="1:11" x14ac:dyDescent="0.3">
      <c r="A790" s="6">
        <v>44713</v>
      </c>
      <c r="B790" s="6" t="str">
        <f>_xlfn.XLOOKUP($A:$A,Dim_Date!$A:$A,Dim_Date!C:C,,0,1)</f>
        <v>After 5G</v>
      </c>
      <c r="C790" s="4">
        <v>302001</v>
      </c>
      <c r="D790" s="4" t="str">
        <f>_xlfn.XLOOKUP(Tablo6[[#This Row],[city_code]],Tablo1[city_code],Tablo1[city_name])</f>
        <v>Jaipur</v>
      </c>
      <c r="E790" t="s">
        <v>45</v>
      </c>
      <c r="F790" t="str">
        <f>_xlfn.XLOOKUP(Tablo6[[#This Row],[plans]],dim_plan!$A$3:$A$15,dim_plan!$B$3:$B$15,,0,1)</f>
        <v>25 GB Combo 3G / 4G Data Pack</v>
      </c>
      <c r="G790" t="e">
        <f>MID(Tablo6[[#This Row],[Plans wto abbr]], FIND(, Tablo6[[#This Row],[Plans wto abbr]]) + 1, FIND(")", Tablo6[[#This Row],[Plans wto abbr]]) - FIND(, Tablo6[[#This Row],[Plans wto abbr]]) - 1)</f>
        <v>#VALUE!</v>
      </c>
      <c r="H790" s="3">
        <v>0.24</v>
      </c>
      <c r="I79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0" t="s">
        <v>111</v>
      </c>
      <c r="K790"/>
    </row>
    <row r="791" spans="1:11" x14ac:dyDescent="0.3">
      <c r="A791" s="6">
        <v>44713</v>
      </c>
      <c r="B791" s="6" t="str">
        <f>_xlfn.XLOOKUP($A:$A,Dim_Date!$A:$A,Dim_Date!C:C,,0,1)</f>
        <v>After 5G</v>
      </c>
      <c r="C791" s="4">
        <v>226001</v>
      </c>
      <c r="D791" s="4" t="str">
        <f>_xlfn.XLOOKUP(Tablo6[[#This Row],[city_code]],Tablo1[city_code],Tablo1[city_name])</f>
        <v>Lucknow</v>
      </c>
      <c r="E791" t="s">
        <v>45</v>
      </c>
      <c r="F791" t="str">
        <f>_xlfn.XLOOKUP(Tablo6[[#This Row],[plans]],dim_plan!$A$3:$A$15,dim_plan!$B$3:$B$15,,0,1)</f>
        <v>25 GB Combo 3G / 4G Data Pack</v>
      </c>
      <c r="G791" t="e">
        <f>MID(Tablo6[[#This Row],[Plans wto abbr]], FIND(, Tablo6[[#This Row],[Plans wto abbr]]) + 1, FIND(")", Tablo6[[#This Row],[Plans wto abbr]]) - FIND(, Tablo6[[#This Row],[Plans wto abbr]]) - 1)</f>
        <v>#VALUE!</v>
      </c>
      <c r="H791" s="3">
        <v>0.12</v>
      </c>
      <c r="I79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1" t="s">
        <v>111</v>
      </c>
      <c r="K791"/>
    </row>
    <row r="792" spans="1:11" x14ac:dyDescent="0.3">
      <c r="A792" s="6">
        <v>44713</v>
      </c>
      <c r="B792" s="6" t="str">
        <f>_xlfn.XLOOKUP($A:$A,Dim_Date!$A:$A,Dim_Date!C:C,,0,1)</f>
        <v>After 5G</v>
      </c>
      <c r="C792" s="4">
        <v>800008</v>
      </c>
      <c r="D792" s="4" t="str">
        <f>_xlfn.XLOOKUP(Tablo6[[#This Row],[city_code]],Tablo1[city_code],Tablo1[city_name])</f>
        <v>Patna</v>
      </c>
      <c r="E792" t="s">
        <v>45</v>
      </c>
      <c r="F792" t="str">
        <f>_xlfn.XLOOKUP(Tablo6[[#This Row],[plans]],dim_plan!$A$3:$A$15,dim_plan!$B$3:$B$15,,0,1)</f>
        <v>25 GB Combo 3G / 4G Data Pack</v>
      </c>
      <c r="G792" t="e">
        <f>MID(Tablo6[[#This Row],[Plans wto abbr]], FIND(, Tablo6[[#This Row],[Plans wto abbr]]) + 1, FIND(")", Tablo6[[#This Row],[Plans wto abbr]]) - FIND(, Tablo6[[#This Row],[Plans wto abbr]]) - 1)</f>
        <v>#VALUE!</v>
      </c>
      <c r="H792" s="3">
        <v>7.0000000000000007E-2</v>
      </c>
      <c r="I79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2" t="s">
        <v>111</v>
      </c>
      <c r="K792"/>
    </row>
    <row r="793" spans="1:11" x14ac:dyDescent="0.3">
      <c r="A793" s="6">
        <v>44713</v>
      </c>
      <c r="B793" s="6" t="str">
        <f>_xlfn.XLOOKUP($A:$A,Dim_Date!$A:$A,Dim_Date!C:C,,0,1)</f>
        <v>After 5G</v>
      </c>
      <c r="C793" s="4">
        <v>641001</v>
      </c>
      <c r="D793" s="4" t="str">
        <f>_xlfn.XLOOKUP(Tablo6[[#This Row],[city_code]],Tablo1[city_code],Tablo1[city_name])</f>
        <v>Coimbatore</v>
      </c>
      <c r="E793" t="s">
        <v>45</v>
      </c>
      <c r="F793" t="str">
        <f>_xlfn.XLOOKUP(Tablo6[[#This Row],[plans]],dim_plan!$A$3:$A$15,dim_plan!$B$3:$B$15,,0,1)</f>
        <v>25 GB Combo 3G / 4G Data Pack</v>
      </c>
      <c r="G793" t="e">
        <f>MID(Tablo6[[#This Row],[Plans wto abbr]], FIND(, Tablo6[[#This Row],[Plans wto abbr]]) + 1, FIND(")", Tablo6[[#This Row],[Plans wto abbr]]) - FIND(, Tablo6[[#This Row],[Plans wto abbr]]) - 1)</f>
        <v>#VALUE!</v>
      </c>
      <c r="H793" s="3">
        <v>0.06</v>
      </c>
      <c r="I79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3" t="s">
        <v>111</v>
      </c>
      <c r="K793"/>
    </row>
    <row r="794" spans="1:11" x14ac:dyDescent="0.3">
      <c r="A794" s="6">
        <v>44713</v>
      </c>
      <c r="B794" s="6" t="str">
        <f>_xlfn.XLOOKUP($A:$A,Dim_Date!$A:$A,Dim_Date!C:C,,0,1)</f>
        <v>After 5G</v>
      </c>
      <c r="C794" s="4">
        <v>160017</v>
      </c>
      <c r="D794" s="4" t="str">
        <f>_xlfn.XLOOKUP(Tablo6[[#This Row],[city_code]],Tablo1[city_code],Tablo1[city_name])</f>
        <v>Chandigarh</v>
      </c>
      <c r="E794" t="s">
        <v>45</v>
      </c>
      <c r="F794" t="str">
        <f>_xlfn.XLOOKUP(Tablo6[[#This Row],[plans]],dim_plan!$A$3:$A$15,dim_plan!$B$3:$B$15,,0,1)</f>
        <v>25 GB Combo 3G / 4G Data Pack</v>
      </c>
      <c r="G794" t="e">
        <f>MID(Tablo6[[#This Row],[Plans wto abbr]], FIND(, Tablo6[[#This Row],[Plans wto abbr]]) + 1, FIND(")", Tablo6[[#This Row],[Plans wto abbr]]) - FIND(, Tablo6[[#This Row],[Plans wto abbr]]) - 1)</f>
        <v>#VALUE!</v>
      </c>
      <c r="H794" s="3">
        <v>7.0000000000000007E-2</v>
      </c>
      <c r="I79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4" t="s">
        <v>111</v>
      </c>
      <c r="K794"/>
    </row>
    <row r="795" spans="1:11" x14ac:dyDescent="0.3">
      <c r="A795" s="6">
        <v>44713</v>
      </c>
      <c r="B795" s="6" t="str">
        <f>_xlfn.XLOOKUP($A:$A,Dim_Date!$A:$A,Dim_Date!C:C,,0,1)</f>
        <v>After 5G</v>
      </c>
      <c r="C795" s="4">
        <v>122001</v>
      </c>
      <c r="D795" s="4" t="str">
        <f>_xlfn.XLOOKUP(Tablo6[[#This Row],[city_code]],Tablo1[city_code],Tablo1[city_name])</f>
        <v>Gurgaon</v>
      </c>
      <c r="E795" t="s">
        <v>45</v>
      </c>
      <c r="F795" t="str">
        <f>_xlfn.XLOOKUP(Tablo6[[#This Row],[plans]],dim_plan!$A$3:$A$15,dim_plan!$B$3:$B$15,,0,1)</f>
        <v>25 GB Combo 3G / 4G Data Pack</v>
      </c>
      <c r="G795" t="e">
        <f>MID(Tablo6[[#This Row],[Plans wto abbr]], FIND(, Tablo6[[#This Row],[Plans wto abbr]]) + 1, FIND(")", Tablo6[[#This Row],[Plans wto abbr]]) - FIND(, Tablo6[[#This Row],[Plans wto abbr]]) - 1)</f>
        <v>#VALUE!</v>
      </c>
      <c r="H795" s="3">
        <v>0.02</v>
      </c>
      <c r="I79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5" t="s">
        <v>111</v>
      </c>
      <c r="K795"/>
    </row>
    <row r="796" spans="1:11" x14ac:dyDescent="0.3">
      <c r="A796" s="6">
        <v>44713</v>
      </c>
      <c r="B796" s="6" t="str">
        <f>_xlfn.XLOOKUP($A:$A,Dim_Date!$A:$A,Dim_Date!C:C,,0,1)</f>
        <v>After 5G</v>
      </c>
      <c r="C796" s="4">
        <v>492001</v>
      </c>
      <c r="D796" s="4" t="str">
        <f>_xlfn.XLOOKUP(Tablo6[[#This Row],[city_code]],Tablo1[city_code],Tablo1[city_name])</f>
        <v>Raipur</v>
      </c>
      <c r="E796" t="s">
        <v>45</v>
      </c>
      <c r="F796" t="str">
        <f>_xlfn.XLOOKUP(Tablo6[[#This Row],[plans]],dim_plan!$A$3:$A$15,dim_plan!$B$3:$B$15,,0,1)</f>
        <v>25 GB Combo 3G / 4G Data Pack</v>
      </c>
      <c r="G796" t="e">
        <f>MID(Tablo6[[#This Row],[Plans wto abbr]], FIND(, Tablo6[[#This Row],[Plans wto abbr]]) + 1, FIND(")", Tablo6[[#This Row],[Plans wto abbr]]) - FIND(, Tablo6[[#This Row],[Plans wto abbr]]) - 1)</f>
        <v>#VALUE!</v>
      </c>
      <c r="H796" s="3">
        <v>0.04</v>
      </c>
      <c r="I79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6" t="s">
        <v>111</v>
      </c>
      <c r="K796"/>
    </row>
    <row r="797" spans="1:11" x14ac:dyDescent="0.3">
      <c r="A797" s="6">
        <v>44743</v>
      </c>
      <c r="B797" s="6" t="str">
        <f>_xlfn.XLOOKUP($A:$A,Dim_Date!$A:$A,Dim_Date!C:C,,0,1)</f>
        <v>After 5G</v>
      </c>
      <c r="C797" s="4">
        <v>400001</v>
      </c>
      <c r="D797" s="4" t="str">
        <f>_xlfn.XLOOKUP(Tablo6[[#This Row],[city_code]],Tablo1[city_code],Tablo1[city_name])</f>
        <v>Mumbai</v>
      </c>
      <c r="E797" t="s">
        <v>45</v>
      </c>
      <c r="F797" t="str">
        <f>_xlfn.XLOOKUP(Tablo6[[#This Row],[plans]],dim_plan!$A$3:$A$15,dim_plan!$B$3:$B$15,,0,1)</f>
        <v>25 GB Combo 3G / 4G Data Pack</v>
      </c>
      <c r="G797" t="e">
        <f>MID(Tablo6[[#This Row],[Plans wto abbr]], FIND(, Tablo6[[#This Row],[Plans wto abbr]]) + 1, FIND(")", Tablo6[[#This Row],[Plans wto abbr]]) - FIND(, Tablo6[[#This Row],[Plans wto abbr]]) - 1)</f>
        <v>#VALUE!</v>
      </c>
      <c r="H797" s="3">
        <v>0.45</v>
      </c>
      <c r="I79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7" t="s">
        <v>111</v>
      </c>
      <c r="K797"/>
    </row>
    <row r="798" spans="1:11" x14ac:dyDescent="0.3">
      <c r="A798" s="6">
        <v>44743</v>
      </c>
      <c r="B798" s="6" t="str">
        <f>_xlfn.XLOOKUP($A:$A,Dim_Date!$A:$A,Dim_Date!C:C,,0,1)</f>
        <v>After 5G</v>
      </c>
      <c r="C798" s="4">
        <v>110001</v>
      </c>
      <c r="D798" s="4" t="str">
        <f>_xlfn.XLOOKUP(Tablo6[[#This Row],[city_code]],Tablo1[city_code],Tablo1[city_name])</f>
        <v>Delhi</v>
      </c>
      <c r="E798" t="s">
        <v>45</v>
      </c>
      <c r="F798" t="str">
        <f>_xlfn.XLOOKUP(Tablo6[[#This Row],[plans]],dim_plan!$A$3:$A$15,dim_plan!$B$3:$B$15,,0,1)</f>
        <v>25 GB Combo 3G / 4G Data Pack</v>
      </c>
      <c r="G798" t="e">
        <f>MID(Tablo6[[#This Row],[Plans wto abbr]], FIND(, Tablo6[[#This Row],[Plans wto abbr]]) + 1, FIND(")", Tablo6[[#This Row],[Plans wto abbr]]) - FIND(, Tablo6[[#This Row],[Plans wto abbr]]) - 1)</f>
        <v>#VALUE!</v>
      </c>
      <c r="H798" s="3">
        <v>0.42</v>
      </c>
      <c r="I79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8" t="s">
        <v>111</v>
      </c>
      <c r="K798"/>
    </row>
    <row r="799" spans="1:11" x14ac:dyDescent="0.3">
      <c r="A799" s="6">
        <v>44743</v>
      </c>
      <c r="B799" s="6" t="str">
        <f>_xlfn.XLOOKUP($A:$A,Dim_Date!$A:$A,Dim_Date!C:C,,0,1)</f>
        <v>After 5G</v>
      </c>
      <c r="C799" s="4">
        <v>700001</v>
      </c>
      <c r="D799" s="4" t="str">
        <f>_xlfn.XLOOKUP(Tablo6[[#This Row],[city_code]],Tablo1[city_code],Tablo1[city_name])</f>
        <v>Kolkata</v>
      </c>
      <c r="E799" t="s">
        <v>45</v>
      </c>
      <c r="F799" t="str">
        <f>_xlfn.XLOOKUP(Tablo6[[#This Row],[plans]],dim_plan!$A$3:$A$15,dim_plan!$B$3:$B$15,,0,1)</f>
        <v>25 GB Combo 3G / 4G Data Pack</v>
      </c>
      <c r="G799" t="e">
        <f>MID(Tablo6[[#This Row],[Plans wto abbr]], FIND(, Tablo6[[#This Row],[Plans wto abbr]]) + 1, FIND(")", Tablo6[[#This Row],[Plans wto abbr]]) - FIND(, Tablo6[[#This Row],[Plans wto abbr]]) - 1)</f>
        <v>#VALUE!</v>
      </c>
      <c r="H799" s="3">
        <v>0.27</v>
      </c>
      <c r="I79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799" t="s">
        <v>111</v>
      </c>
      <c r="K799"/>
    </row>
    <row r="800" spans="1:11" x14ac:dyDescent="0.3">
      <c r="A800" s="6">
        <v>44743</v>
      </c>
      <c r="B800" s="6" t="str">
        <f>_xlfn.XLOOKUP($A:$A,Dim_Date!$A:$A,Dim_Date!C:C,,0,1)</f>
        <v>After 5G</v>
      </c>
      <c r="C800" s="4">
        <v>560001</v>
      </c>
      <c r="D800" s="4" t="str">
        <f>_xlfn.XLOOKUP(Tablo6[[#This Row],[city_code]],Tablo1[city_code],Tablo1[city_name])</f>
        <v>Bangalore</v>
      </c>
      <c r="E800" t="s">
        <v>45</v>
      </c>
      <c r="F800" t="str">
        <f>_xlfn.XLOOKUP(Tablo6[[#This Row],[plans]],dim_plan!$A$3:$A$15,dim_plan!$B$3:$B$15,,0,1)</f>
        <v>25 GB Combo 3G / 4G Data Pack</v>
      </c>
      <c r="G800" t="e">
        <f>MID(Tablo6[[#This Row],[Plans wto abbr]], FIND(, Tablo6[[#This Row],[Plans wto abbr]]) + 1, FIND(")", Tablo6[[#This Row],[Plans wto abbr]]) - FIND(, Tablo6[[#This Row],[Plans wto abbr]]) - 1)</f>
        <v>#VALUE!</v>
      </c>
      <c r="H800" s="3">
        <v>0.49</v>
      </c>
      <c r="I80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0" t="s">
        <v>111</v>
      </c>
      <c r="K800"/>
    </row>
    <row r="801" spans="1:11" x14ac:dyDescent="0.3">
      <c r="A801" s="6">
        <v>44743</v>
      </c>
      <c r="B801" s="6" t="str">
        <f>_xlfn.XLOOKUP($A:$A,Dim_Date!$A:$A,Dim_Date!C:C,,0,1)</f>
        <v>After 5G</v>
      </c>
      <c r="C801" s="4">
        <v>600001</v>
      </c>
      <c r="D801" s="4" t="str">
        <f>_xlfn.XLOOKUP(Tablo6[[#This Row],[city_code]],Tablo1[city_code],Tablo1[city_name])</f>
        <v>Chennai</v>
      </c>
      <c r="E801" t="s">
        <v>45</v>
      </c>
      <c r="F801" t="str">
        <f>_xlfn.XLOOKUP(Tablo6[[#This Row],[plans]],dim_plan!$A$3:$A$15,dim_plan!$B$3:$B$15,,0,1)</f>
        <v>25 GB Combo 3G / 4G Data Pack</v>
      </c>
      <c r="G801" t="e">
        <f>MID(Tablo6[[#This Row],[Plans wto abbr]], FIND(, Tablo6[[#This Row],[Plans wto abbr]]) + 1, FIND(")", Tablo6[[#This Row],[Plans wto abbr]]) - FIND(, Tablo6[[#This Row],[Plans wto abbr]]) - 1)</f>
        <v>#VALUE!</v>
      </c>
      <c r="H801" s="3">
        <v>0.44</v>
      </c>
      <c r="I80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1" t="s">
        <v>111</v>
      </c>
      <c r="K801"/>
    </row>
    <row r="802" spans="1:11" x14ac:dyDescent="0.3">
      <c r="A802" s="6">
        <v>44743</v>
      </c>
      <c r="B802" s="6" t="str">
        <f>_xlfn.XLOOKUP($A:$A,Dim_Date!$A:$A,Dim_Date!C:C,,0,1)</f>
        <v>After 5G</v>
      </c>
      <c r="C802" s="4">
        <v>500001</v>
      </c>
      <c r="D802" s="4" t="str">
        <f>_xlfn.XLOOKUP(Tablo6[[#This Row],[city_code]],Tablo1[city_code],Tablo1[city_name])</f>
        <v>Hyderabad</v>
      </c>
      <c r="E802" t="s">
        <v>45</v>
      </c>
      <c r="F802" t="str">
        <f>_xlfn.XLOOKUP(Tablo6[[#This Row],[plans]],dim_plan!$A$3:$A$15,dim_plan!$B$3:$B$15,,0,1)</f>
        <v>25 GB Combo 3G / 4G Data Pack</v>
      </c>
      <c r="G802" t="e">
        <f>MID(Tablo6[[#This Row],[Plans wto abbr]], FIND(, Tablo6[[#This Row],[Plans wto abbr]]) + 1, FIND(")", Tablo6[[#This Row],[Plans wto abbr]]) - FIND(, Tablo6[[#This Row],[Plans wto abbr]]) - 1)</f>
        <v>#VALUE!</v>
      </c>
      <c r="H802" s="3">
        <v>0.27</v>
      </c>
      <c r="I80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2" t="s">
        <v>111</v>
      </c>
      <c r="K802"/>
    </row>
    <row r="803" spans="1:11" x14ac:dyDescent="0.3">
      <c r="A803" s="6">
        <v>44743</v>
      </c>
      <c r="B803" s="6" t="str">
        <f>_xlfn.XLOOKUP($A:$A,Dim_Date!$A:$A,Dim_Date!C:C,,0,1)</f>
        <v>After 5G</v>
      </c>
      <c r="C803" s="4">
        <v>411001</v>
      </c>
      <c r="D803" s="4" t="str">
        <f>_xlfn.XLOOKUP(Tablo6[[#This Row],[city_code]],Tablo1[city_code],Tablo1[city_name])</f>
        <v>Pune</v>
      </c>
      <c r="E803" t="s">
        <v>45</v>
      </c>
      <c r="F803" t="str">
        <f>_xlfn.XLOOKUP(Tablo6[[#This Row],[plans]],dim_plan!$A$3:$A$15,dim_plan!$B$3:$B$15,,0,1)</f>
        <v>25 GB Combo 3G / 4G Data Pack</v>
      </c>
      <c r="G803" t="e">
        <f>MID(Tablo6[[#This Row],[Plans wto abbr]], FIND(, Tablo6[[#This Row],[Plans wto abbr]]) + 1, FIND(")", Tablo6[[#This Row],[Plans wto abbr]]) - FIND(, Tablo6[[#This Row],[Plans wto abbr]]) - 1)</f>
        <v>#VALUE!</v>
      </c>
      <c r="H803" s="3">
        <v>0.2</v>
      </c>
      <c r="I80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3" t="s">
        <v>111</v>
      </c>
      <c r="K803"/>
    </row>
    <row r="804" spans="1:11" x14ac:dyDescent="0.3">
      <c r="A804" s="6">
        <v>44743</v>
      </c>
      <c r="B804" s="6" t="str">
        <f>_xlfn.XLOOKUP($A:$A,Dim_Date!$A:$A,Dim_Date!C:C,,0,1)</f>
        <v>After 5G</v>
      </c>
      <c r="C804" s="4">
        <v>380001</v>
      </c>
      <c r="D804" s="4" t="str">
        <f>_xlfn.XLOOKUP(Tablo6[[#This Row],[city_code]],Tablo1[city_code],Tablo1[city_name])</f>
        <v>Ahmedabad</v>
      </c>
      <c r="E804" t="s">
        <v>45</v>
      </c>
      <c r="F804" t="str">
        <f>_xlfn.XLOOKUP(Tablo6[[#This Row],[plans]],dim_plan!$A$3:$A$15,dim_plan!$B$3:$B$15,,0,1)</f>
        <v>25 GB Combo 3G / 4G Data Pack</v>
      </c>
      <c r="G804" t="e">
        <f>MID(Tablo6[[#This Row],[Plans wto abbr]], FIND(, Tablo6[[#This Row],[Plans wto abbr]]) + 1, FIND(")", Tablo6[[#This Row],[Plans wto abbr]]) - FIND(, Tablo6[[#This Row],[Plans wto abbr]]) - 1)</f>
        <v>#VALUE!</v>
      </c>
      <c r="H804" s="3">
        <v>0.32</v>
      </c>
      <c r="I80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4" t="s">
        <v>111</v>
      </c>
      <c r="K804"/>
    </row>
    <row r="805" spans="1:11" x14ac:dyDescent="0.3">
      <c r="A805" s="6">
        <v>44743</v>
      </c>
      <c r="B805" s="6" t="str">
        <f>_xlfn.XLOOKUP($A:$A,Dim_Date!$A:$A,Dim_Date!C:C,,0,1)</f>
        <v>After 5G</v>
      </c>
      <c r="C805" s="4">
        <v>302001</v>
      </c>
      <c r="D805" s="4" t="str">
        <f>_xlfn.XLOOKUP(Tablo6[[#This Row],[city_code]],Tablo1[city_code],Tablo1[city_name])</f>
        <v>Jaipur</v>
      </c>
      <c r="E805" t="s">
        <v>45</v>
      </c>
      <c r="F805" t="str">
        <f>_xlfn.XLOOKUP(Tablo6[[#This Row],[plans]],dim_plan!$A$3:$A$15,dim_plan!$B$3:$B$15,,0,1)</f>
        <v>25 GB Combo 3G / 4G Data Pack</v>
      </c>
      <c r="G805" t="e">
        <f>MID(Tablo6[[#This Row],[Plans wto abbr]], FIND(, Tablo6[[#This Row],[Plans wto abbr]]) + 1, FIND(")", Tablo6[[#This Row],[Plans wto abbr]]) - FIND(, Tablo6[[#This Row],[Plans wto abbr]]) - 1)</f>
        <v>#VALUE!</v>
      </c>
      <c r="H805" s="3">
        <v>0.11</v>
      </c>
      <c r="I80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5" t="s">
        <v>111</v>
      </c>
      <c r="K805"/>
    </row>
    <row r="806" spans="1:11" x14ac:dyDescent="0.3">
      <c r="A806" s="6">
        <v>44743</v>
      </c>
      <c r="B806" s="6" t="str">
        <f>_xlfn.XLOOKUP($A:$A,Dim_Date!$A:$A,Dim_Date!C:C,,0,1)</f>
        <v>After 5G</v>
      </c>
      <c r="C806" s="4">
        <v>226001</v>
      </c>
      <c r="D806" s="4" t="str">
        <f>_xlfn.XLOOKUP(Tablo6[[#This Row],[city_code]],Tablo1[city_code],Tablo1[city_name])</f>
        <v>Lucknow</v>
      </c>
      <c r="E806" t="s">
        <v>45</v>
      </c>
      <c r="F806" t="str">
        <f>_xlfn.XLOOKUP(Tablo6[[#This Row],[plans]],dim_plan!$A$3:$A$15,dim_plan!$B$3:$B$15,,0,1)</f>
        <v>25 GB Combo 3G / 4G Data Pack</v>
      </c>
      <c r="G806" t="e">
        <f>MID(Tablo6[[#This Row],[Plans wto abbr]], FIND(, Tablo6[[#This Row],[Plans wto abbr]]) + 1, FIND(")", Tablo6[[#This Row],[Plans wto abbr]]) - FIND(, Tablo6[[#This Row],[Plans wto abbr]]) - 1)</f>
        <v>#VALUE!</v>
      </c>
      <c r="H806" s="3">
        <v>0.09</v>
      </c>
      <c r="I80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6" t="s">
        <v>111</v>
      </c>
      <c r="K806"/>
    </row>
    <row r="807" spans="1:11" x14ac:dyDescent="0.3">
      <c r="A807" s="6">
        <v>44743</v>
      </c>
      <c r="B807" s="6" t="str">
        <f>_xlfn.XLOOKUP($A:$A,Dim_Date!$A:$A,Dim_Date!C:C,,0,1)</f>
        <v>After 5G</v>
      </c>
      <c r="C807" s="4">
        <v>800008</v>
      </c>
      <c r="D807" s="4" t="str">
        <f>_xlfn.XLOOKUP(Tablo6[[#This Row],[city_code]],Tablo1[city_code],Tablo1[city_name])</f>
        <v>Patna</v>
      </c>
      <c r="E807" t="s">
        <v>45</v>
      </c>
      <c r="F807" t="str">
        <f>_xlfn.XLOOKUP(Tablo6[[#This Row],[plans]],dim_plan!$A$3:$A$15,dim_plan!$B$3:$B$15,,0,1)</f>
        <v>25 GB Combo 3G / 4G Data Pack</v>
      </c>
      <c r="G807" t="e">
        <f>MID(Tablo6[[#This Row],[Plans wto abbr]], FIND(, Tablo6[[#This Row],[Plans wto abbr]]) + 1, FIND(")", Tablo6[[#This Row],[Plans wto abbr]]) - FIND(, Tablo6[[#This Row],[Plans wto abbr]]) - 1)</f>
        <v>#VALUE!</v>
      </c>
      <c r="H807" s="3">
        <v>0.08</v>
      </c>
      <c r="I80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7" t="s">
        <v>111</v>
      </c>
      <c r="K807"/>
    </row>
    <row r="808" spans="1:11" x14ac:dyDescent="0.3">
      <c r="A808" s="6">
        <v>44743</v>
      </c>
      <c r="B808" s="6" t="str">
        <f>_xlfn.XLOOKUP($A:$A,Dim_Date!$A:$A,Dim_Date!C:C,,0,1)</f>
        <v>After 5G</v>
      </c>
      <c r="C808" s="4">
        <v>641001</v>
      </c>
      <c r="D808" s="4" t="str">
        <f>_xlfn.XLOOKUP(Tablo6[[#This Row],[city_code]],Tablo1[city_code],Tablo1[city_name])</f>
        <v>Coimbatore</v>
      </c>
      <c r="E808" t="s">
        <v>45</v>
      </c>
      <c r="F808" t="str">
        <f>_xlfn.XLOOKUP(Tablo6[[#This Row],[plans]],dim_plan!$A$3:$A$15,dim_plan!$B$3:$B$15,,0,1)</f>
        <v>25 GB Combo 3G / 4G Data Pack</v>
      </c>
      <c r="G808" t="e">
        <f>MID(Tablo6[[#This Row],[Plans wto abbr]], FIND(, Tablo6[[#This Row],[Plans wto abbr]]) + 1, FIND(")", Tablo6[[#This Row],[Plans wto abbr]]) - FIND(, Tablo6[[#This Row],[Plans wto abbr]]) - 1)</f>
        <v>#VALUE!</v>
      </c>
      <c r="H808" s="3">
        <v>0.14000000000000001</v>
      </c>
      <c r="I80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8" t="s">
        <v>111</v>
      </c>
      <c r="K808"/>
    </row>
    <row r="809" spans="1:11" x14ac:dyDescent="0.3">
      <c r="A809" s="6">
        <v>44743</v>
      </c>
      <c r="B809" s="6" t="str">
        <f>_xlfn.XLOOKUP($A:$A,Dim_Date!$A:$A,Dim_Date!C:C,,0,1)</f>
        <v>After 5G</v>
      </c>
      <c r="C809" s="4">
        <v>160017</v>
      </c>
      <c r="D809" s="4" t="str">
        <f>_xlfn.XLOOKUP(Tablo6[[#This Row],[city_code]],Tablo1[city_code],Tablo1[city_name])</f>
        <v>Chandigarh</v>
      </c>
      <c r="E809" t="s">
        <v>45</v>
      </c>
      <c r="F809" t="str">
        <f>_xlfn.XLOOKUP(Tablo6[[#This Row],[plans]],dim_plan!$A$3:$A$15,dim_plan!$B$3:$B$15,,0,1)</f>
        <v>25 GB Combo 3G / 4G Data Pack</v>
      </c>
      <c r="G809" t="e">
        <f>MID(Tablo6[[#This Row],[Plans wto abbr]], FIND(, Tablo6[[#This Row],[Plans wto abbr]]) + 1, FIND(")", Tablo6[[#This Row],[Plans wto abbr]]) - FIND(, Tablo6[[#This Row],[Plans wto abbr]]) - 1)</f>
        <v>#VALUE!</v>
      </c>
      <c r="H809" s="3">
        <v>0.05</v>
      </c>
      <c r="I80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09" t="s">
        <v>111</v>
      </c>
      <c r="K809"/>
    </row>
    <row r="810" spans="1:11" x14ac:dyDescent="0.3">
      <c r="A810" s="6">
        <v>44743</v>
      </c>
      <c r="B810" s="6" t="str">
        <f>_xlfn.XLOOKUP($A:$A,Dim_Date!$A:$A,Dim_Date!C:C,,0,1)</f>
        <v>After 5G</v>
      </c>
      <c r="C810" s="4">
        <v>122001</v>
      </c>
      <c r="D810" s="4" t="str">
        <f>_xlfn.XLOOKUP(Tablo6[[#This Row],[city_code]],Tablo1[city_code],Tablo1[city_name])</f>
        <v>Gurgaon</v>
      </c>
      <c r="E810" t="s">
        <v>45</v>
      </c>
      <c r="F810" t="str">
        <f>_xlfn.XLOOKUP(Tablo6[[#This Row],[plans]],dim_plan!$A$3:$A$15,dim_plan!$B$3:$B$15,,0,1)</f>
        <v>25 GB Combo 3G / 4G Data Pack</v>
      </c>
      <c r="G810" t="e">
        <f>MID(Tablo6[[#This Row],[Plans wto abbr]], FIND(, Tablo6[[#This Row],[Plans wto abbr]]) + 1, FIND(")", Tablo6[[#This Row],[Plans wto abbr]]) - FIND(, Tablo6[[#This Row],[Plans wto abbr]]) - 1)</f>
        <v>#VALUE!</v>
      </c>
      <c r="H810" s="3">
        <v>7.0000000000000007E-2</v>
      </c>
      <c r="I81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0" t="s">
        <v>111</v>
      </c>
      <c r="K810"/>
    </row>
    <row r="811" spans="1:11" x14ac:dyDescent="0.3">
      <c r="A811" s="6">
        <v>44743</v>
      </c>
      <c r="B811" s="6" t="str">
        <f>_xlfn.XLOOKUP($A:$A,Dim_Date!$A:$A,Dim_Date!C:C,,0,1)</f>
        <v>After 5G</v>
      </c>
      <c r="C811" s="4">
        <v>492001</v>
      </c>
      <c r="D811" s="4" t="str">
        <f>_xlfn.XLOOKUP(Tablo6[[#This Row],[city_code]],Tablo1[city_code],Tablo1[city_name])</f>
        <v>Raipur</v>
      </c>
      <c r="E811" t="s">
        <v>45</v>
      </c>
      <c r="F811" t="str">
        <f>_xlfn.XLOOKUP(Tablo6[[#This Row],[plans]],dim_plan!$A$3:$A$15,dim_plan!$B$3:$B$15,,0,1)</f>
        <v>25 GB Combo 3G / 4G Data Pack</v>
      </c>
      <c r="G811" t="e">
        <f>MID(Tablo6[[#This Row],[Plans wto abbr]], FIND(, Tablo6[[#This Row],[Plans wto abbr]]) + 1, FIND(")", Tablo6[[#This Row],[Plans wto abbr]]) - FIND(, Tablo6[[#This Row],[Plans wto abbr]]) - 1)</f>
        <v>#VALUE!</v>
      </c>
      <c r="H811" s="3">
        <v>0.05</v>
      </c>
      <c r="I81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1" t="s">
        <v>111</v>
      </c>
      <c r="K811"/>
    </row>
    <row r="812" spans="1:11" x14ac:dyDescent="0.3">
      <c r="A812" s="6">
        <v>44774</v>
      </c>
      <c r="B812" s="6" t="str">
        <f>_xlfn.XLOOKUP($A:$A,Dim_Date!$A:$A,Dim_Date!C:C,,0,1)</f>
        <v>After 5G</v>
      </c>
      <c r="C812" s="4">
        <v>400001</v>
      </c>
      <c r="D812" s="4" t="str">
        <f>_xlfn.XLOOKUP(Tablo6[[#This Row],[city_code]],Tablo1[city_code],Tablo1[city_name])</f>
        <v>Mumbai</v>
      </c>
      <c r="E812" t="s">
        <v>45</v>
      </c>
      <c r="F812" t="str">
        <f>_xlfn.XLOOKUP(Tablo6[[#This Row],[plans]],dim_plan!$A$3:$A$15,dim_plan!$B$3:$B$15,,0,1)</f>
        <v>25 GB Combo 3G / 4G Data Pack</v>
      </c>
      <c r="G812" t="e">
        <f>MID(Tablo6[[#This Row],[Plans wto abbr]], FIND(, Tablo6[[#This Row],[Plans wto abbr]]) + 1, FIND(")", Tablo6[[#This Row],[Plans wto abbr]]) - FIND(, Tablo6[[#This Row],[Plans wto abbr]]) - 1)</f>
        <v>#VALUE!</v>
      </c>
      <c r="H812" s="3">
        <v>0.61</v>
      </c>
      <c r="I81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2" t="s">
        <v>111</v>
      </c>
      <c r="K812"/>
    </row>
    <row r="813" spans="1:11" x14ac:dyDescent="0.3">
      <c r="A813" s="6">
        <v>44774</v>
      </c>
      <c r="B813" s="6" t="str">
        <f>_xlfn.XLOOKUP($A:$A,Dim_Date!$A:$A,Dim_Date!C:C,,0,1)</f>
        <v>After 5G</v>
      </c>
      <c r="C813" s="4">
        <v>110001</v>
      </c>
      <c r="D813" s="4" t="str">
        <f>_xlfn.XLOOKUP(Tablo6[[#This Row],[city_code]],Tablo1[city_code],Tablo1[city_name])</f>
        <v>Delhi</v>
      </c>
      <c r="E813" t="s">
        <v>45</v>
      </c>
      <c r="F813" t="str">
        <f>_xlfn.XLOOKUP(Tablo6[[#This Row],[plans]],dim_plan!$A$3:$A$15,dim_plan!$B$3:$B$15,,0,1)</f>
        <v>25 GB Combo 3G / 4G Data Pack</v>
      </c>
      <c r="G813" t="e">
        <f>MID(Tablo6[[#This Row],[Plans wto abbr]], FIND(, Tablo6[[#This Row],[Plans wto abbr]]) + 1, FIND(")", Tablo6[[#This Row],[Plans wto abbr]]) - FIND(, Tablo6[[#This Row],[Plans wto abbr]]) - 1)</f>
        <v>#VALUE!</v>
      </c>
      <c r="H813" s="3">
        <v>0.75</v>
      </c>
      <c r="I81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3" t="s">
        <v>111</v>
      </c>
      <c r="K813"/>
    </row>
    <row r="814" spans="1:11" x14ac:dyDescent="0.3">
      <c r="A814" s="6">
        <v>44774</v>
      </c>
      <c r="B814" s="6" t="str">
        <f>_xlfn.XLOOKUP($A:$A,Dim_Date!$A:$A,Dim_Date!C:C,,0,1)</f>
        <v>After 5G</v>
      </c>
      <c r="C814" s="4">
        <v>700001</v>
      </c>
      <c r="D814" s="4" t="str">
        <f>_xlfn.XLOOKUP(Tablo6[[#This Row],[city_code]],Tablo1[city_code],Tablo1[city_name])</f>
        <v>Kolkata</v>
      </c>
      <c r="E814" t="s">
        <v>45</v>
      </c>
      <c r="F814" t="str">
        <f>_xlfn.XLOOKUP(Tablo6[[#This Row],[plans]],dim_plan!$A$3:$A$15,dim_plan!$B$3:$B$15,,0,1)</f>
        <v>25 GB Combo 3G / 4G Data Pack</v>
      </c>
      <c r="G814" t="e">
        <f>MID(Tablo6[[#This Row],[Plans wto abbr]], FIND(, Tablo6[[#This Row],[Plans wto abbr]]) + 1, FIND(")", Tablo6[[#This Row],[Plans wto abbr]]) - FIND(, Tablo6[[#This Row],[Plans wto abbr]]) - 1)</f>
        <v>#VALUE!</v>
      </c>
      <c r="H814" s="3">
        <v>0.55000000000000004</v>
      </c>
      <c r="I81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4" t="s">
        <v>111</v>
      </c>
      <c r="K814"/>
    </row>
    <row r="815" spans="1:11" x14ac:dyDescent="0.3">
      <c r="A815" s="6">
        <v>44774</v>
      </c>
      <c r="B815" s="6" t="str">
        <f>_xlfn.XLOOKUP($A:$A,Dim_Date!$A:$A,Dim_Date!C:C,,0,1)</f>
        <v>After 5G</v>
      </c>
      <c r="C815" s="4">
        <v>560001</v>
      </c>
      <c r="D815" s="4" t="str">
        <f>_xlfn.XLOOKUP(Tablo6[[#This Row],[city_code]],Tablo1[city_code],Tablo1[city_name])</f>
        <v>Bangalore</v>
      </c>
      <c r="E815" t="s">
        <v>45</v>
      </c>
      <c r="F815" t="str">
        <f>_xlfn.XLOOKUP(Tablo6[[#This Row],[plans]],dim_plan!$A$3:$A$15,dim_plan!$B$3:$B$15,,0,1)</f>
        <v>25 GB Combo 3G / 4G Data Pack</v>
      </c>
      <c r="G815" t="e">
        <f>MID(Tablo6[[#This Row],[Plans wto abbr]], FIND(, Tablo6[[#This Row],[Plans wto abbr]]) + 1, FIND(")", Tablo6[[#This Row],[Plans wto abbr]]) - FIND(, Tablo6[[#This Row],[Plans wto abbr]]) - 1)</f>
        <v>#VALUE!</v>
      </c>
      <c r="H815" s="3">
        <v>0.67</v>
      </c>
      <c r="I81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5" t="s">
        <v>111</v>
      </c>
      <c r="K815"/>
    </row>
    <row r="816" spans="1:11" x14ac:dyDescent="0.3">
      <c r="A816" s="6">
        <v>44774</v>
      </c>
      <c r="B816" s="6" t="str">
        <f>_xlfn.XLOOKUP($A:$A,Dim_Date!$A:$A,Dim_Date!C:C,,0,1)</f>
        <v>After 5G</v>
      </c>
      <c r="C816" s="4">
        <v>600001</v>
      </c>
      <c r="D816" s="4" t="str">
        <f>_xlfn.XLOOKUP(Tablo6[[#This Row],[city_code]],Tablo1[city_code],Tablo1[city_name])</f>
        <v>Chennai</v>
      </c>
      <c r="E816" t="s">
        <v>45</v>
      </c>
      <c r="F816" t="str">
        <f>_xlfn.XLOOKUP(Tablo6[[#This Row],[plans]],dim_plan!$A$3:$A$15,dim_plan!$B$3:$B$15,,0,1)</f>
        <v>25 GB Combo 3G / 4G Data Pack</v>
      </c>
      <c r="G816" t="e">
        <f>MID(Tablo6[[#This Row],[Plans wto abbr]], FIND(, Tablo6[[#This Row],[Plans wto abbr]]) + 1, FIND(")", Tablo6[[#This Row],[Plans wto abbr]]) - FIND(, Tablo6[[#This Row],[Plans wto abbr]]) - 1)</f>
        <v>#VALUE!</v>
      </c>
      <c r="H816" s="3">
        <v>0.36</v>
      </c>
      <c r="I81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6" t="s">
        <v>111</v>
      </c>
      <c r="K816"/>
    </row>
    <row r="817" spans="1:11" x14ac:dyDescent="0.3">
      <c r="A817" s="6">
        <v>44774</v>
      </c>
      <c r="B817" s="6" t="str">
        <f>_xlfn.XLOOKUP($A:$A,Dim_Date!$A:$A,Dim_Date!C:C,,0,1)</f>
        <v>After 5G</v>
      </c>
      <c r="C817" s="4">
        <v>500001</v>
      </c>
      <c r="D817" s="4" t="str">
        <f>_xlfn.XLOOKUP(Tablo6[[#This Row],[city_code]],Tablo1[city_code],Tablo1[city_name])</f>
        <v>Hyderabad</v>
      </c>
      <c r="E817" t="s">
        <v>45</v>
      </c>
      <c r="F817" t="str">
        <f>_xlfn.XLOOKUP(Tablo6[[#This Row],[plans]],dim_plan!$A$3:$A$15,dim_plan!$B$3:$B$15,,0,1)</f>
        <v>25 GB Combo 3G / 4G Data Pack</v>
      </c>
      <c r="G817" t="e">
        <f>MID(Tablo6[[#This Row],[Plans wto abbr]], FIND(, Tablo6[[#This Row],[Plans wto abbr]]) + 1, FIND(")", Tablo6[[#This Row],[Plans wto abbr]]) - FIND(, Tablo6[[#This Row],[Plans wto abbr]]) - 1)</f>
        <v>#VALUE!</v>
      </c>
      <c r="H817" s="3">
        <v>0.44</v>
      </c>
      <c r="I81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7" t="s">
        <v>111</v>
      </c>
      <c r="K817"/>
    </row>
    <row r="818" spans="1:11" x14ac:dyDescent="0.3">
      <c r="A818" s="6">
        <v>44774</v>
      </c>
      <c r="B818" s="6" t="str">
        <f>_xlfn.XLOOKUP($A:$A,Dim_Date!$A:$A,Dim_Date!C:C,,0,1)</f>
        <v>After 5G</v>
      </c>
      <c r="C818" s="4">
        <v>411001</v>
      </c>
      <c r="D818" s="4" t="str">
        <f>_xlfn.XLOOKUP(Tablo6[[#This Row],[city_code]],Tablo1[city_code],Tablo1[city_name])</f>
        <v>Pune</v>
      </c>
      <c r="E818" t="s">
        <v>45</v>
      </c>
      <c r="F818" t="str">
        <f>_xlfn.XLOOKUP(Tablo6[[#This Row],[plans]],dim_plan!$A$3:$A$15,dim_plan!$B$3:$B$15,,0,1)</f>
        <v>25 GB Combo 3G / 4G Data Pack</v>
      </c>
      <c r="G818" t="e">
        <f>MID(Tablo6[[#This Row],[Plans wto abbr]], FIND(, Tablo6[[#This Row],[Plans wto abbr]]) + 1, FIND(")", Tablo6[[#This Row],[Plans wto abbr]]) - FIND(, Tablo6[[#This Row],[Plans wto abbr]]) - 1)</f>
        <v>#VALUE!</v>
      </c>
      <c r="H818" s="3">
        <v>0.11</v>
      </c>
      <c r="I81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8" t="s">
        <v>111</v>
      </c>
      <c r="K818"/>
    </row>
    <row r="819" spans="1:11" x14ac:dyDescent="0.3">
      <c r="A819" s="6">
        <v>44774</v>
      </c>
      <c r="B819" s="6" t="str">
        <f>_xlfn.XLOOKUP($A:$A,Dim_Date!$A:$A,Dim_Date!C:C,,0,1)</f>
        <v>After 5G</v>
      </c>
      <c r="C819" s="4">
        <v>380001</v>
      </c>
      <c r="D819" s="4" t="str">
        <f>_xlfn.XLOOKUP(Tablo6[[#This Row],[city_code]],Tablo1[city_code],Tablo1[city_name])</f>
        <v>Ahmedabad</v>
      </c>
      <c r="E819" t="s">
        <v>45</v>
      </c>
      <c r="F819" t="str">
        <f>_xlfn.XLOOKUP(Tablo6[[#This Row],[plans]],dim_plan!$A$3:$A$15,dim_plan!$B$3:$B$15,,0,1)</f>
        <v>25 GB Combo 3G / 4G Data Pack</v>
      </c>
      <c r="G819" t="e">
        <f>MID(Tablo6[[#This Row],[Plans wto abbr]], FIND(, Tablo6[[#This Row],[Plans wto abbr]]) + 1, FIND(")", Tablo6[[#This Row],[Plans wto abbr]]) - FIND(, Tablo6[[#This Row],[Plans wto abbr]]) - 1)</f>
        <v>#VALUE!</v>
      </c>
      <c r="H819" s="3">
        <v>0.22</v>
      </c>
      <c r="I81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19" t="s">
        <v>111</v>
      </c>
      <c r="K819"/>
    </row>
    <row r="820" spans="1:11" x14ac:dyDescent="0.3">
      <c r="A820" s="6">
        <v>44774</v>
      </c>
      <c r="B820" s="6" t="str">
        <f>_xlfn.XLOOKUP($A:$A,Dim_Date!$A:$A,Dim_Date!C:C,,0,1)</f>
        <v>After 5G</v>
      </c>
      <c r="C820" s="4">
        <v>302001</v>
      </c>
      <c r="D820" s="4" t="str">
        <f>_xlfn.XLOOKUP(Tablo6[[#This Row],[city_code]],Tablo1[city_code],Tablo1[city_name])</f>
        <v>Jaipur</v>
      </c>
      <c r="E820" t="s">
        <v>45</v>
      </c>
      <c r="F820" t="str">
        <f>_xlfn.XLOOKUP(Tablo6[[#This Row],[plans]],dim_plan!$A$3:$A$15,dim_plan!$B$3:$B$15,,0,1)</f>
        <v>25 GB Combo 3G / 4G Data Pack</v>
      </c>
      <c r="G820" t="e">
        <f>MID(Tablo6[[#This Row],[Plans wto abbr]], FIND(, Tablo6[[#This Row],[Plans wto abbr]]) + 1, FIND(")", Tablo6[[#This Row],[Plans wto abbr]]) - FIND(, Tablo6[[#This Row],[Plans wto abbr]]) - 1)</f>
        <v>#VALUE!</v>
      </c>
      <c r="H820" s="3">
        <v>7.0000000000000007E-2</v>
      </c>
      <c r="I82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0" t="s">
        <v>111</v>
      </c>
      <c r="K820"/>
    </row>
    <row r="821" spans="1:11" x14ac:dyDescent="0.3">
      <c r="A821" s="6">
        <v>44774</v>
      </c>
      <c r="B821" s="6" t="str">
        <f>_xlfn.XLOOKUP($A:$A,Dim_Date!$A:$A,Dim_Date!C:C,,0,1)</f>
        <v>After 5G</v>
      </c>
      <c r="C821" s="4">
        <v>226001</v>
      </c>
      <c r="D821" s="4" t="str">
        <f>_xlfn.XLOOKUP(Tablo6[[#This Row],[city_code]],Tablo1[city_code],Tablo1[city_name])</f>
        <v>Lucknow</v>
      </c>
      <c r="E821" t="s">
        <v>45</v>
      </c>
      <c r="F821" t="str">
        <f>_xlfn.XLOOKUP(Tablo6[[#This Row],[plans]],dim_plan!$A$3:$A$15,dim_plan!$B$3:$B$15,,0,1)</f>
        <v>25 GB Combo 3G / 4G Data Pack</v>
      </c>
      <c r="G821" t="e">
        <f>MID(Tablo6[[#This Row],[Plans wto abbr]], FIND(, Tablo6[[#This Row],[Plans wto abbr]]) + 1, FIND(")", Tablo6[[#This Row],[Plans wto abbr]]) - FIND(, Tablo6[[#This Row],[Plans wto abbr]]) - 1)</f>
        <v>#VALUE!</v>
      </c>
      <c r="H821" s="3">
        <v>0.18</v>
      </c>
      <c r="I82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1" t="s">
        <v>111</v>
      </c>
      <c r="K821"/>
    </row>
    <row r="822" spans="1:11" x14ac:dyDescent="0.3">
      <c r="A822" s="6">
        <v>44774</v>
      </c>
      <c r="B822" s="6" t="str">
        <f>_xlfn.XLOOKUP($A:$A,Dim_Date!$A:$A,Dim_Date!C:C,,0,1)</f>
        <v>After 5G</v>
      </c>
      <c r="C822" s="4">
        <v>800008</v>
      </c>
      <c r="D822" s="4" t="str">
        <f>_xlfn.XLOOKUP(Tablo6[[#This Row],[city_code]],Tablo1[city_code],Tablo1[city_name])</f>
        <v>Patna</v>
      </c>
      <c r="E822" t="s">
        <v>45</v>
      </c>
      <c r="F822" t="str">
        <f>_xlfn.XLOOKUP(Tablo6[[#This Row],[plans]],dim_plan!$A$3:$A$15,dim_plan!$B$3:$B$15,,0,1)</f>
        <v>25 GB Combo 3G / 4G Data Pack</v>
      </c>
      <c r="G822" t="e">
        <f>MID(Tablo6[[#This Row],[Plans wto abbr]], FIND(, Tablo6[[#This Row],[Plans wto abbr]]) + 1, FIND(")", Tablo6[[#This Row],[Plans wto abbr]]) - FIND(, Tablo6[[#This Row],[Plans wto abbr]]) - 1)</f>
        <v>#VALUE!</v>
      </c>
      <c r="H822" s="3">
        <v>0.13</v>
      </c>
      <c r="I82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2" t="s">
        <v>111</v>
      </c>
      <c r="K822"/>
    </row>
    <row r="823" spans="1:11" x14ac:dyDescent="0.3">
      <c r="A823" s="6">
        <v>44774</v>
      </c>
      <c r="B823" s="6" t="str">
        <f>_xlfn.XLOOKUP($A:$A,Dim_Date!$A:$A,Dim_Date!C:C,,0,1)</f>
        <v>After 5G</v>
      </c>
      <c r="C823" s="4">
        <v>641001</v>
      </c>
      <c r="D823" s="4" t="str">
        <f>_xlfn.XLOOKUP(Tablo6[[#This Row],[city_code]],Tablo1[city_code],Tablo1[city_name])</f>
        <v>Coimbatore</v>
      </c>
      <c r="E823" t="s">
        <v>45</v>
      </c>
      <c r="F823" t="str">
        <f>_xlfn.XLOOKUP(Tablo6[[#This Row],[plans]],dim_plan!$A$3:$A$15,dim_plan!$B$3:$B$15,,0,1)</f>
        <v>25 GB Combo 3G / 4G Data Pack</v>
      </c>
      <c r="G823" t="e">
        <f>MID(Tablo6[[#This Row],[Plans wto abbr]], FIND(, Tablo6[[#This Row],[Plans wto abbr]]) + 1, FIND(")", Tablo6[[#This Row],[Plans wto abbr]]) - FIND(, Tablo6[[#This Row],[Plans wto abbr]]) - 1)</f>
        <v>#VALUE!</v>
      </c>
      <c r="H823" s="3">
        <v>0.2</v>
      </c>
      <c r="I82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3" t="s">
        <v>111</v>
      </c>
      <c r="K823"/>
    </row>
    <row r="824" spans="1:11" x14ac:dyDescent="0.3">
      <c r="A824" s="6">
        <v>44774</v>
      </c>
      <c r="B824" s="6" t="str">
        <f>_xlfn.XLOOKUP($A:$A,Dim_Date!$A:$A,Dim_Date!C:C,,0,1)</f>
        <v>After 5G</v>
      </c>
      <c r="C824" s="4">
        <v>160017</v>
      </c>
      <c r="D824" s="4" t="str">
        <f>_xlfn.XLOOKUP(Tablo6[[#This Row],[city_code]],Tablo1[city_code],Tablo1[city_name])</f>
        <v>Chandigarh</v>
      </c>
      <c r="E824" t="s">
        <v>45</v>
      </c>
      <c r="F824" t="str">
        <f>_xlfn.XLOOKUP(Tablo6[[#This Row],[plans]],dim_plan!$A$3:$A$15,dim_plan!$B$3:$B$15,,0,1)</f>
        <v>25 GB Combo 3G / 4G Data Pack</v>
      </c>
      <c r="G824" t="e">
        <f>MID(Tablo6[[#This Row],[Plans wto abbr]], FIND(, Tablo6[[#This Row],[Plans wto abbr]]) + 1, FIND(")", Tablo6[[#This Row],[Plans wto abbr]]) - FIND(, Tablo6[[#This Row],[Plans wto abbr]]) - 1)</f>
        <v>#VALUE!</v>
      </c>
      <c r="H824" s="3">
        <v>0.08</v>
      </c>
      <c r="I82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4" t="s">
        <v>111</v>
      </c>
      <c r="K824"/>
    </row>
    <row r="825" spans="1:11" x14ac:dyDescent="0.3">
      <c r="A825" s="6">
        <v>44774</v>
      </c>
      <c r="B825" s="6" t="str">
        <f>_xlfn.XLOOKUP($A:$A,Dim_Date!$A:$A,Dim_Date!C:C,,0,1)</f>
        <v>After 5G</v>
      </c>
      <c r="C825" s="4">
        <v>122001</v>
      </c>
      <c r="D825" s="4" t="str">
        <f>_xlfn.XLOOKUP(Tablo6[[#This Row],[city_code]],Tablo1[city_code],Tablo1[city_name])</f>
        <v>Gurgaon</v>
      </c>
      <c r="E825" t="s">
        <v>45</v>
      </c>
      <c r="F825" t="str">
        <f>_xlfn.XLOOKUP(Tablo6[[#This Row],[plans]],dim_plan!$A$3:$A$15,dim_plan!$B$3:$B$15,,0,1)</f>
        <v>25 GB Combo 3G / 4G Data Pack</v>
      </c>
      <c r="G825" t="e">
        <f>MID(Tablo6[[#This Row],[Plans wto abbr]], FIND(, Tablo6[[#This Row],[Plans wto abbr]]) + 1, FIND(")", Tablo6[[#This Row],[Plans wto abbr]]) - FIND(, Tablo6[[#This Row],[Plans wto abbr]]) - 1)</f>
        <v>#VALUE!</v>
      </c>
      <c r="H825" s="3">
        <v>7.0000000000000007E-2</v>
      </c>
      <c r="I82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5" t="s">
        <v>111</v>
      </c>
      <c r="K825"/>
    </row>
    <row r="826" spans="1:11" x14ac:dyDescent="0.3">
      <c r="A826" s="6">
        <v>44774</v>
      </c>
      <c r="B826" s="6" t="str">
        <f>_xlfn.XLOOKUP($A:$A,Dim_Date!$A:$A,Dim_Date!C:C,,0,1)</f>
        <v>After 5G</v>
      </c>
      <c r="C826" s="4">
        <v>492001</v>
      </c>
      <c r="D826" s="4" t="str">
        <f>_xlfn.XLOOKUP(Tablo6[[#This Row],[city_code]],Tablo1[city_code],Tablo1[city_name])</f>
        <v>Raipur</v>
      </c>
      <c r="E826" t="s">
        <v>45</v>
      </c>
      <c r="F826" t="str">
        <f>_xlfn.XLOOKUP(Tablo6[[#This Row],[plans]],dim_plan!$A$3:$A$15,dim_plan!$B$3:$B$15,,0,1)</f>
        <v>25 GB Combo 3G / 4G Data Pack</v>
      </c>
      <c r="G826" t="e">
        <f>MID(Tablo6[[#This Row],[Plans wto abbr]], FIND(, Tablo6[[#This Row],[Plans wto abbr]]) + 1, FIND(")", Tablo6[[#This Row],[Plans wto abbr]]) - FIND(, Tablo6[[#This Row],[Plans wto abbr]]) - 1)</f>
        <v>#VALUE!</v>
      </c>
      <c r="H826" s="3">
        <v>0.03</v>
      </c>
      <c r="I82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6" t="s">
        <v>111</v>
      </c>
      <c r="K826"/>
    </row>
    <row r="827" spans="1:11" x14ac:dyDescent="0.3">
      <c r="A827" s="6">
        <v>44805</v>
      </c>
      <c r="B827" s="6" t="str">
        <f>_xlfn.XLOOKUP($A:$A,Dim_Date!$A:$A,Dim_Date!C:C,,0,1)</f>
        <v>After 5G</v>
      </c>
      <c r="C827" s="4">
        <v>400001</v>
      </c>
      <c r="D827" s="4" t="str">
        <f>_xlfn.XLOOKUP(Tablo6[[#This Row],[city_code]],Tablo1[city_code],Tablo1[city_name])</f>
        <v>Mumbai</v>
      </c>
      <c r="E827" t="s">
        <v>45</v>
      </c>
      <c r="F827" t="str">
        <f>_xlfn.XLOOKUP(Tablo6[[#This Row],[plans]],dim_plan!$A$3:$A$15,dim_plan!$B$3:$B$15,,0,1)</f>
        <v>25 GB Combo 3G / 4G Data Pack</v>
      </c>
      <c r="G827" t="e">
        <f>MID(Tablo6[[#This Row],[Plans wto abbr]], FIND(, Tablo6[[#This Row],[Plans wto abbr]]) + 1, FIND(")", Tablo6[[#This Row],[Plans wto abbr]]) - FIND(, Tablo6[[#This Row],[Plans wto abbr]]) - 1)</f>
        <v>#VALUE!</v>
      </c>
      <c r="H827" s="3">
        <v>0.47</v>
      </c>
      <c r="I82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7" t="s">
        <v>111</v>
      </c>
      <c r="K827"/>
    </row>
    <row r="828" spans="1:11" x14ac:dyDescent="0.3">
      <c r="A828" s="6">
        <v>44805</v>
      </c>
      <c r="B828" s="6" t="str">
        <f>_xlfn.XLOOKUP($A:$A,Dim_Date!$A:$A,Dim_Date!C:C,,0,1)</f>
        <v>After 5G</v>
      </c>
      <c r="C828" s="4">
        <v>110001</v>
      </c>
      <c r="D828" s="4" t="str">
        <f>_xlfn.XLOOKUP(Tablo6[[#This Row],[city_code]],Tablo1[city_code],Tablo1[city_name])</f>
        <v>Delhi</v>
      </c>
      <c r="E828" t="s">
        <v>45</v>
      </c>
      <c r="F828" t="str">
        <f>_xlfn.XLOOKUP(Tablo6[[#This Row],[plans]],dim_plan!$A$3:$A$15,dim_plan!$B$3:$B$15,,0,1)</f>
        <v>25 GB Combo 3G / 4G Data Pack</v>
      </c>
      <c r="G828" t="e">
        <f>MID(Tablo6[[#This Row],[Plans wto abbr]], FIND(, Tablo6[[#This Row],[Plans wto abbr]]) + 1, FIND(")", Tablo6[[#This Row],[Plans wto abbr]]) - FIND(, Tablo6[[#This Row],[Plans wto abbr]]) - 1)</f>
        <v>#VALUE!</v>
      </c>
      <c r="H828" s="3">
        <v>0.41</v>
      </c>
      <c r="I82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8" t="s">
        <v>111</v>
      </c>
      <c r="K828"/>
    </row>
    <row r="829" spans="1:11" x14ac:dyDescent="0.3">
      <c r="A829" s="6">
        <v>44805</v>
      </c>
      <c r="B829" s="6" t="str">
        <f>_xlfn.XLOOKUP($A:$A,Dim_Date!$A:$A,Dim_Date!C:C,,0,1)</f>
        <v>After 5G</v>
      </c>
      <c r="C829" s="4">
        <v>700001</v>
      </c>
      <c r="D829" s="4" t="str">
        <f>_xlfn.XLOOKUP(Tablo6[[#This Row],[city_code]],Tablo1[city_code],Tablo1[city_name])</f>
        <v>Kolkata</v>
      </c>
      <c r="E829" t="s">
        <v>45</v>
      </c>
      <c r="F829" t="str">
        <f>_xlfn.XLOOKUP(Tablo6[[#This Row],[plans]],dim_plan!$A$3:$A$15,dim_plan!$B$3:$B$15,,0,1)</f>
        <v>25 GB Combo 3G / 4G Data Pack</v>
      </c>
      <c r="G829" t="e">
        <f>MID(Tablo6[[#This Row],[Plans wto abbr]], FIND(, Tablo6[[#This Row],[Plans wto abbr]]) + 1, FIND(")", Tablo6[[#This Row],[Plans wto abbr]]) - FIND(, Tablo6[[#This Row],[Plans wto abbr]]) - 1)</f>
        <v>#VALUE!</v>
      </c>
      <c r="H829" s="3">
        <v>0.69</v>
      </c>
      <c r="I82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29" t="s">
        <v>111</v>
      </c>
      <c r="K829"/>
    </row>
    <row r="830" spans="1:11" x14ac:dyDescent="0.3">
      <c r="A830" s="6">
        <v>44805</v>
      </c>
      <c r="B830" s="6" t="str">
        <f>_xlfn.XLOOKUP($A:$A,Dim_Date!$A:$A,Dim_Date!C:C,,0,1)</f>
        <v>After 5G</v>
      </c>
      <c r="C830" s="4">
        <v>560001</v>
      </c>
      <c r="D830" s="4" t="str">
        <f>_xlfn.XLOOKUP(Tablo6[[#This Row],[city_code]],Tablo1[city_code],Tablo1[city_name])</f>
        <v>Bangalore</v>
      </c>
      <c r="E830" t="s">
        <v>45</v>
      </c>
      <c r="F830" t="str">
        <f>_xlfn.XLOOKUP(Tablo6[[#This Row],[plans]],dim_plan!$A$3:$A$15,dim_plan!$B$3:$B$15,,0,1)</f>
        <v>25 GB Combo 3G / 4G Data Pack</v>
      </c>
      <c r="G830" t="e">
        <f>MID(Tablo6[[#This Row],[Plans wto abbr]], FIND(, Tablo6[[#This Row],[Plans wto abbr]]) + 1, FIND(")", Tablo6[[#This Row],[Plans wto abbr]]) - FIND(, Tablo6[[#This Row],[Plans wto abbr]]) - 1)</f>
        <v>#VALUE!</v>
      </c>
      <c r="H830" s="3">
        <v>0.44</v>
      </c>
      <c r="I83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0" t="s">
        <v>111</v>
      </c>
      <c r="K830"/>
    </row>
    <row r="831" spans="1:11" x14ac:dyDescent="0.3">
      <c r="A831" s="6">
        <v>44805</v>
      </c>
      <c r="B831" s="6" t="str">
        <f>_xlfn.XLOOKUP($A:$A,Dim_Date!$A:$A,Dim_Date!C:C,,0,1)</f>
        <v>After 5G</v>
      </c>
      <c r="C831" s="4">
        <v>600001</v>
      </c>
      <c r="D831" s="4" t="str">
        <f>_xlfn.XLOOKUP(Tablo6[[#This Row],[city_code]],Tablo1[city_code],Tablo1[city_name])</f>
        <v>Chennai</v>
      </c>
      <c r="E831" t="s">
        <v>45</v>
      </c>
      <c r="F831" t="str">
        <f>_xlfn.XLOOKUP(Tablo6[[#This Row],[plans]],dim_plan!$A$3:$A$15,dim_plan!$B$3:$B$15,,0,1)</f>
        <v>25 GB Combo 3G / 4G Data Pack</v>
      </c>
      <c r="G831" t="e">
        <f>MID(Tablo6[[#This Row],[Plans wto abbr]], FIND(, Tablo6[[#This Row],[Plans wto abbr]]) + 1, FIND(")", Tablo6[[#This Row],[Plans wto abbr]]) - FIND(, Tablo6[[#This Row],[Plans wto abbr]]) - 1)</f>
        <v>#VALUE!</v>
      </c>
      <c r="H831" s="3">
        <v>0.34</v>
      </c>
      <c r="I83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1" t="s">
        <v>111</v>
      </c>
      <c r="K831"/>
    </row>
    <row r="832" spans="1:11" x14ac:dyDescent="0.3">
      <c r="A832" s="6">
        <v>44805</v>
      </c>
      <c r="B832" s="6" t="str">
        <f>_xlfn.XLOOKUP($A:$A,Dim_Date!$A:$A,Dim_Date!C:C,,0,1)</f>
        <v>After 5G</v>
      </c>
      <c r="C832" s="4">
        <v>500001</v>
      </c>
      <c r="D832" s="4" t="str">
        <f>_xlfn.XLOOKUP(Tablo6[[#This Row],[city_code]],Tablo1[city_code],Tablo1[city_name])</f>
        <v>Hyderabad</v>
      </c>
      <c r="E832" t="s">
        <v>45</v>
      </c>
      <c r="F832" t="str">
        <f>_xlfn.XLOOKUP(Tablo6[[#This Row],[plans]],dim_plan!$A$3:$A$15,dim_plan!$B$3:$B$15,,0,1)</f>
        <v>25 GB Combo 3G / 4G Data Pack</v>
      </c>
      <c r="G832" t="e">
        <f>MID(Tablo6[[#This Row],[Plans wto abbr]], FIND(, Tablo6[[#This Row],[Plans wto abbr]]) + 1, FIND(")", Tablo6[[#This Row],[Plans wto abbr]]) - FIND(, Tablo6[[#This Row],[Plans wto abbr]]) - 1)</f>
        <v>#VALUE!</v>
      </c>
      <c r="H832" s="3">
        <v>0.28000000000000003</v>
      </c>
      <c r="I832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2" t="s">
        <v>111</v>
      </c>
      <c r="K832"/>
    </row>
    <row r="833" spans="1:11" x14ac:dyDescent="0.3">
      <c r="A833" s="6">
        <v>44805</v>
      </c>
      <c r="B833" s="6" t="str">
        <f>_xlfn.XLOOKUP($A:$A,Dim_Date!$A:$A,Dim_Date!C:C,,0,1)</f>
        <v>After 5G</v>
      </c>
      <c r="C833" s="4">
        <v>411001</v>
      </c>
      <c r="D833" s="4" t="str">
        <f>_xlfn.XLOOKUP(Tablo6[[#This Row],[city_code]],Tablo1[city_code],Tablo1[city_name])</f>
        <v>Pune</v>
      </c>
      <c r="E833" t="s">
        <v>45</v>
      </c>
      <c r="F833" t="str">
        <f>_xlfn.XLOOKUP(Tablo6[[#This Row],[plans]],dim_plan!$A$3:$A$15,dim_plan!$B$3:$B$15,,0,1)</f>
        <v>25 GB Combo 3G / 4G Data Pack</v>
      </c>
      <c r="G833" t="e">
        <f>MID(Tablo6[[#This Row],[Plans wto abbr]], FIND(, Tablo6[[#This Row],[Plans wto abbr]]) + 1, FIND(")", Tablo6[[#This Row],[Plans wto abbr]]) - FIND(, Tablo6[[#This Row],[Plans wto abbr]]) - 1)</f>
        <v>#VALUE!</v>
      </c>
      <c r="H833" s="3">
        <v>0.54</v>
      </c>
      <c r="I833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3" t="s">
        <v>111</v>
      </c>
      <c r="K833"/>
    </row>
    <row r="834" spans="1:11" x14ac:dyDescent="0.3">
      <c r="A834" s="6">
        <v>44805</v>
      </c>
      <c r="B834" s="6" t="str">
        <f>_xlfn.XLOOKUP($A:$A,Dim_Date!$A:$A,Dim_Date!C:C,,0,1)</f>
        <v>After 5G</v>
      </c>
      <c r="C834" s="4">
        <v>380001</v>
      </c>
      <c r="D834" s="4" t="str">
        <f>_xlfn.XLOOKUP(Tablo6[[#This Row],[city_code]],Tablo1[city_code],Tablo1[city_name])</f>
        <v>Ahmedabad</v>
      </c>
      <c r="E834" t="s">
        <v>45</v>
      </c>
      <c r="F834" t="str">
        <f>_xlfn.XLOOKUP(Tablo6[[#This Row],[plans]],dim_plan!$A$3:$A$15,dim_plan!$B$3:$B$15,,0,1)</f>
        <v>25 GB Combo 3G / 4G Data Pack</v>
      </c>
      <c r="G834" t="e">
        <f>MID(Tablo6[[#This Row],[Plans wto abbr]], FIND(, Tablo6[[#This Row],[Plans wto abbr]]) + 1, FIND(")", Tablo6[[#This Row],[Plans wto abbr]]) - FIND(, Tablo6[[#This Row],[Plans wto abbr]]) - 1)</f>
        <v>#VALUE!</v>
      </c>
      <c r="H834" s="3">
        <v>0.35</v>
      </c>
      <c r="I834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4" t="s">
        <v>111</v>
      </c>
      <c r="K834"/>
    </row>
    <row r="835" spans="1:11" x14ac:dyDescent="0.3">
      <c r="A835" s="6">
        <v>44805</v>
      </c>
      <c r="B835" s="6" t="str">
        <f>_xlfn.XLOOKUP($A:$A,Dim_Date!$A:$A,Dim_Date!C:C,,0,1)</f>
        <v>After 5G</v>
      </c>
      <c r="C835" s="4">
        <v>302001</v>
      </c>
      <c r="D835" s="4" t="str">
        <f>_xlfn.XLOOKUP(Tablo6[[#This Row],[city_code]],Tablo1[city_code],Tablo1[city_name])</f>
        <v>Jaipur</v>
      </c>
      <c r="E835" t="s">
        <v>45</v>
      </c>
      <c r="F835" t="str">
        <f>_xlfn.XLOOKUP(Tablo6[[#This Row],[plans]],dim_plan!$A$3:$A$15,dim_plan!$B$3:$B$15,,0,1)</f>
        <v>25 GB Combo 3G / 4G Data Pack</v>
      </c>
      <c r="G835" t="e">
        <f>MID(Tablo6[[#This Row],[Plans wto abbr]], FIND(, Tablo6[[#This Row],[Plans wto abbr]]) + 1, FIND(")", Tablo6[[#This Row],[Plans wto abbr]]) - FIND(, Tablo6[[#This Row],[Plans wto abbr]]) - 1)</f>
        <v>#VALUE!</v>
      </c>
      <c r="H835" s="3">
        <v>0.19</v>
      </c>
      <c r="I835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5" t="s">
        <v>111</v>
      </c>
      <c r="K835"/>
    </row>
    <row r="836" spans="1:11" x14ac:dyDescent="0.3">
      <c r="A836" s="6">
        <v>44805</v>
      </c>
      <c r="B836" s="6" t="str">
        <f>_xlfn.XLOOKUP($A:$A,Dim_Date!$A:$A,Dim_Date!C:C,,0,1)</f>
        <v>After 5G</v>
      </c>
      <c r="C836" s="4">
        <v>226001</v>
      </c>
      <c r="D836" s="4" t="str">
        <f>_xlfn.XLOOKUP(Tablo6[[#This Row],[city_code]],Tablo1[city_code],Tablo1[city_name])</f>
        <v>Lucknow</v>
      </c>
      <c r="E836" t="s">
        <v>45</v>
      </c>
      <c r="F836" t="str">
        <f>_xlfn.XLOOKUP(Tablo6[[#This Row],[plans]],dim_plan!$A$3:$A$15,dim_plan!$B$3:$B$15,,0,1)</f>
        <v>25 GB Combo 3G / 4G Data Pack</v>
      </c>
      <c r="G836" t="e">
        <f>MID(Tablo6[[#This Row],[Plans wto abbr]], FIND(, Tablo6[[#This Row],[Plans wto abbr]]) + 1, FIND(")", Tablo6[[#This Row],[Plans wto abbr]]) - FIND(, Tablo6[[#This Row],[Plans wto abbr]]) - 1)</f>
        <v>#VALUE!</v>
      </c>
      <c r="H836" s="3">
        <v>0.17</v>
      </c>
      <c r="I836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6" t="s">
        <v>111</v>
      </c>
      <c r="K836"/>
    </row>
    <row r="837" spans="1:11" x14ac:dyDescent="0.3">
      <c r="A837" s="6">
        <v>44805</v>
      </c>
      <c r="B837" s="6" t="str">
        <f>_xlfn.XLOOKUP($A:$A,Dim_Date!$A:$A,Dim_Date!C:C,,0,1)</f>
        <v>After 5G</v>
      </c>
      <c r="C837" s="4">
        <v>800008</v>
      </c>
      <c r="D837" s="4" t="str">
        <f>_xlfn.XLOOKUP(Tablo6[[#This Row],[city_code]],Tablo1[city_code],Tablo1[city_name])</f>
        <v>Patna</v>
      </c>
      <c r="E837" t="s">
        <v>45</v>
      </c>
      <c r="F837" t="str">
        <f>_xlfn.XLOOKUP(Tablo6[[#This Row],[plans]],dim_plan!$A$3:$A$15,dim_plan!$B$3:$B$15,,0,1)</f>
        <v>25 GB Combo 3G / 4G Data Pack</v>
      </c>
      <c r="G837" t="e">
        <f>MID(Tablo6[[#This Row],[Plans wto abbr]], FIND(, Tablo6[[#This Row],[Plans wto abbr]]) + 1, FIND(")", Tablo6[[#This Row],[Plans wto abbr]]) - FIND(, Tablo6[[#This Row],[Plans wto abbr]]) - 1)</f>
        <v>#VALUE!</v>
      </c>
      <c r="H837" s="3">
        <v>0.1</v>
      </c>
      <c r="I837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7" t="s">
        <v>111</v>
      </c>
      <c r="K837"/>
    </row>
    <row r="838" spans="1:11" x14ac:dyDescent="0.3">
      <c r="A838" s="6">
        <v>44805</v>
      </c>
      <c r="B838" s="6" t="str">
        <f>_xlfn.XLOOKUP($A:$A,Dim_Date!$A:$A,Dim_Date!C:C,,0,1)</f>
        <v>After 5G</v>
      </c>
      <c r="C838" s="4">
        <v>641001</v>
      </c>
      <c r="D838" s="4" t="str">
        <f>_xlfn.XLOOKUP(Tablo6[[#This Row],[city_code]],Tablo1[city_code],Tablo1[city_name])</f>
        <v>Coimbatore</v>
      </c>
      <c r="E838" t="s">
        <v>45</v>
      </c>
      <c r="F838" t="str">
        <f>_xlfn.XLOOKUP(Tablo6[[#This Row],[plans]],dim_plan!$A$3:$A$15,dim_plan!$B$3:$B$15,,0,1)</f>
        <v>25 GB Combo 3G / 4G Data Pack</v>
      </c>
      <c r="G838" t="e">
        <f>MID(Tablo6[[#This Row],[Plans wto abbr]], FIND(, Tablo6[[#This Row],[Plans wto abbr]]) + 1, FIND(")", Tablo6[[#This Row],[Plans wto abbr]]) - FIND(, Tablo6[[#This Row],[Plans wto abbr]]) - 1)</f>
        <v>#VALUE!</v>
      </c>
      <c r="H838" s="3">
        <v>7.0000000000000007E-2</v>
      </c>
      <c r="I838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8" t="s">
        <v>111</v>
      </c>
      <c r="K838"/>
    </row>
    <row r="839" spans="1:11" x14ac:dyDescent="0.3">
      <c r="A839" s="6">
        <v>44805</v>
      </c>
      <c r="B839" s="6" t="str">
        <f>_xlfn.XLOOKUP($A:$A,Dim_Date!$A:$A,Dim_Date!C:C,,0,1)</f>
        <v>After 5G</v>
      </c>
      <c r="C839" s="4">
        <v>160017</v>
      </c>
      <c r="D839" s="4" t="str">
        <f>_xlfn.XLOOKUP(Tablo6[[#This Row],[city_code]],Tablo1[city_code],Tablo1[city_name])</f>
        <v>Chandigarh</v>
      </c>
      <c r="E839" t="s">
        <v>45</v>
      </c>
      <c r="F839" t="str">
        <f>_xlfn.XLOOKUP(Tablo6[[#This Row],[plans]],dim_plan!$A$3:$A$15,dim_plan!$B$3:$B$15,,0,1)</f>
        <v>25 GB Combo 3G / 4G Data Pack</v>
      </c>
      <c r="G839" t="e">
        <f>MID(Tablo6[[#This Row],[Plans wto abbr]], FIND(, Tablo6[[#This Row],[Plans wto abbr]]) + 1, FIND(")", Tablo6[[#This Row],[Plans wto abbr]]) - FIND(, Tablo6[[#This Row],[Plans wto abbr]]) - 1)</f>
        <v>#VALUE!</v>
      </c>
      <c r="H839" s="3">
        <v>0.15</v>
      </c>
      <c r="I839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39" t="s">
        <v>111</v>
      </c>
      <c r="K839"/>
    </row>
    <row r="840" spans="1:11" x14ac:dyDescent="0.3">
      <c r="A840" s="6">
        <v>44805</v>
      </c>
      <c r="B840" s="6" t="str">
        <f>_xlfn.XLOOKUP($A:$A,Dim_Date!$A:$A,Dim_Date!C:C,,0,1)</f>
        <v>After 5G</v>
      </c>
      <c r="C840" s="4">
        <v>122001</v>
      </c>
      <c r="D840" s="4" t="str">
        <f>_xlfn.XLOOKUP(Tablo6[[#This Row],[city_code]],Tablo1[city_code],Tablo1[city_name])</f>
        <v>Gurgaon</v>
      </c>
      <c r="E840" t="s">
        <v>45</v>
      </c>
      <c r="F840" t="str">
        <f>_xlfn.XLOOKUP(Tablo6[[#This Row],[plans]],dim_plan!$A$3:$A$15,dim_plan!$B$3:$B$15,,0,1)</f>
        <v>25 GB Combo 3G / 4G Data Pack</v>
      </c>
      <c r="G840" t="e">
        <f>MID(Tablo6[[#This Row],[Plans wto abbr]], FIND(, Tablo6[[#This Row],[Plans wto abbr]]) + 1, FIND(")", Tablo6[[#This Row],[Plans wto abbr]]) - FIND(, Tablo6[[#This Row],[Plans wto abbr]]) - 1)</f>
        <v>#VALUE!</v>
      </c>
      <c r="H840" s="3">
        <v>7.0000000000000007E-2</v>
      </c>
      <c r="I840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40" t="s">
        <v>111</v>
      </c>
      <c r="K840"/>
    </row>
    <row r="841" spans="1:11" x14ac:dyDescent="0.3">
      <c r="A841" s="6">
        <v>44805</v>
      </c>
      <c r="B841" s="6" t="str">
        <f>_xlfn.XLOOKUP($A:$A,Dim_Date!$A:$A,Dim_Date!C:C,,0,1)</f>
        <v>After 5G</v>
      </c>
      <c r="C841" s="4">
        <v>492001</v>
      </c>
      <c r="D841" s="4" t="str">
        <f>_xlfn.XLOOKUP(Tablo6[[#This Row],[city_code]],Tablo1[city_code],Tablo1[city_name])</f>
        <v>Raipur</v>
      </c>
      <c r="E841" t="s">
        <v>45</v>
      </c>
      <c r="F841" t="str">
        <f>_xlfn.XLOOKUP(Tablo6[[#This Row],[plans]],dim_plan!$A$3:$A$15,dim_plan!$B$3:$B$15,,0,1)</f>
        <v>25 GB Combo 3G / 4G Data Pack</v>
      </c>
      <c r="G841" t="e">
        <f>MID(Tablo6[[#This Row],[Plans wto abbr]], FIND(, Tablo6[[#This Row],[Plans wto abbr]]) + 1, FIND(")", Tablo6[[#This Row],[Plans wto abbr]]) - FIND(, Tablo6[[#This Row],[Plans wto abbr]]) - 1)</f>
        <v>#VALUE!</v>
      </c>
      <c r="H841" s="3">
        <v>0.05</v>
      </c>
      <c r="I841" s="3" t="str">
        <f>IFERROR(MID(Tablo6[[#This Row],[Plans wto abbr]],(FIND("GB",Tablo6[[#This Row],[Plans wto abbr]],1)-3),5),IFERROR(MID(Tablo6[[#This Row],[Plans wto abbr]],(FIND("MB",Tablo6[[#This Row],[Plans wto abbr]],1)-4),6),""))</f>
        <v>25 GB</v>
      </c>
      <c r="J841" t="s">
        <v>111</v>
      </c>
      <c r="K841"/>
    </row>
    <row r="842" spans="1:11" x14ac:dyDescent="0.3">
      <c r="A842" s="6">
        <v>44562</v>
      </c>
      <c r="B842" s="6" t="str">
        <f>_xlfn.XLOOKUP($A:$A,Dim_Date!$A:$A,Dim_Date!C:C,,0,1)</f>
        <v>Before 5G</v>
      </c>
      <c r="C842" s="4">
        <v>400001</v>
      </c>
      <c r="D842" s="4" t="str">
        <f>_xlfn.XLOOKUP(Tablo6[[#This Row],[city_code]],Tablo1[city_code],Tablo1[city_name])</f>
        <v>Mumbai</v>
      </c>
      <c r="E842" t="s">
        <v>47</v>
      </c>
      <c r="F842" t="str">
        <f>_xlfn.XLOOKUP(Tablo6[[#This Row],[plans]],dim_plan!$A$3:$A$15,dim_plan!$B$3:$B$15,,0,1)</f>
        <v>Daily Saviour (1 GB / Day) validity: 1 Day</v>
      </c>
      <c r="G842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42" s="3">
        <v>1.39</v>
      </c>
      <c r="I84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42" t="s">
        <v>108</v>
      </c>
      <c r="K842"/>
    </row>
    <row r="843" spans="1:11" x14ac:dyDescent="0.3">
      <c r="A843" s="6">
        <v>44562</v>
      </c>
      <c r="B843" s="6" t="str">
        <f>_xlfn.XLOOKUP($A:$A,Dim_Date!$A:$A,Dim_Date!C:C,,0,1)</f>
        <v>Before 5G</v>
      </c>
      <c r="C843" s="4">
        <v>400001</v>
      </c>
      <c r="D843" s="4" t="str">
        <f>_xlfn.XLOOKUP(Tablo6[[#This Row],[city_code]],Tablo1[city_code],Tablo1[city_name])</f>
        <v>Mumbai</v>
      </c>
      <c r="E843" t="s">
        <v>49</v>
      </c>
      <c r="F843" t="str">
        <f>_xlfn.XLOOKUP(Tablo6[[#This Row],[plans]],dim_plan!$A$3:$A$15,dim_plan!$B$3:$B$15,,0,1)</f>
        <v>Combo TopUp: 14.95 Talktime and 300 MB data</v>
      </c>
      <c r="G843" t="e">
        <f>MID(Tablo6[[#This Row],[Plans wto abbr]], FIND(, Tablo6[[#This Row],[Plans wto abbr]]) + 1, FIND(")", Tablo6[[#This Row],[Plans wto abbr]]) - FIND(, Tablo6[[#This Row],[Plans wto abbr]]) - 1)</f>
        <v>#VALUE!</v>
      </c>
      <c r="H843" s="3">
        <v>0.7</v>
      </c>
      <c r="I843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43" t="s">
        <v>112</v>
      </c>
      <c r="K843"/>
    </row>
    <row r="844" spans="1:11" x14ac:dyDescent="0.3">
      <c r="A844" s="6">
        <v>44562</v>
      </c>
      <c r="B844" s="6" t="str">
        <f>_xlfn.XLOOKUP($A:$A,Dim_Date!$A:$A,Dim_Date!C:C,,0,1)</f>
        <v>Before 5G</v>
      </c>
      <c r="C844" s="4">
        <v>400001</v>
      </c>
      <c r="D844" s="4" t="str">
        <f>_xlfn.XLOOKUP(Tablo6[[#This Row],[city_code]],Tablo1[city_code],Tablo1[city_name])</f>
        <v>Mumbai</v>
      </c>
      <c r="E844" t="s">
        <v>51</v>
      </c>
      <c r="F844" t="str">
        <f>_xlfn.XLOOKUP(Tablo6[[#This Row],[plans]],dim_plan!$A$3:$A$15,dim_plan!$B$3:$B$15,,0,1)</f>
        <v>Big Combo Pack (6 GB / Day) validity: 3 Days</v>
      </c>
      <c r="G844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44" s="3">
        <v>0.52</v>
      </c>
      <c r="I844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44" t="s">
        <v>115</v>
      </c>
      <c r="K844"/>
    </row>
    <row r="845" spans="1:11" x14ac:dyDescent="0.3">
      <c r="A845" s="6">
        <v>44562</v>
      </c>
      <c r="B845" s="6" t="str">
        <f>_xlfn.XLOOKUP($A:$A,Dim_Date!$A:$A,Dim_Date!C:C,,0,1)</f>
        <v>Before 5G</v>
      </c>
      <c r="C845" s="4">
        <v>110001</v>
      </c>
      <c r="D845" s="4" t="str">
        <f>_xlfn.XLOOKUP(Tablo6[[#This Row],[city_code]],Tablo1[city_code],Tablo1[city_name])</f>
        <v>Delhi</v>
      </c>
      <c r="E845" t="s">
        <v>47</v>
      </c>
      <c r="F845" t="str">
        <f>_xlfn.XLOOKUP(Tablo6[[#This Row],[plans]],dim_plan!$A$3:$A$15,dim_plan!$B$3:$B$15,,0,1)</f>
        <v>Daily Saviour (1 GB / Day) validity: 1 Day</v>
      </c>
      <c r="G845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45" s="3">
        <v>1.1499999999999999</v>
      </c>
      <c r="I84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45" t="s">
        <v>108</v>
      </c>
      <c r="K845"/>
    </row>
    <row r="846" spans="1:11" x14ac:dyDescent="0.3">
      <c r="A846" s="6">
        <v>44562</v>
      </c>
      <c r="B846" s="6" t="str">
        <f>_xlfn.XLOOKUP($A:$A,Dim_Date!$A:$A,Dim_Date!C:C,,0,1)</f>
        <v>Before 5G</v>
      </c>
      <c r="C846" s="4">
        <v>110001</v>
      </c>
      <c r="D846" s="4" t="str">
        <f>_xlfn.XLOOKUP(Tablo6[[#This Row],[city_code]],Tablo1[city_code],Tablo1[city_name])</f>
        <v>Delhi</v>
      </c>
      <c r="E846" t="s">
        <v>49</v>
      </c>
      <c r="F846" t="str">
        <f>_xlfn.XLOOKUP(Tablo6[[#This Row],[plans]],dim_plan!$A$3:$A$15,dim_plan!$B$3:$B$15,,0,1)</f>
        <v>Combo TopUp: 14.95 Talktime and 300 MB data</v>
      </c>
      <c r="G846" t="e">
        <f>MID(Tablo6[[#This Row],[Plans wto abbr]], FIND(, Tablo6[[#This Row],[Plans wto abbr]]) + 1, FIND(")", Tablo6[[#This Row],[Plans wto abbr]]) - FIND(, Tablo6[[#This Row],[Plans wto abbr]]) - 1)</f>
        <v>#VALUE!</v>
      </c>
      <c r="H846" s="3">
        <v>0.72</v>
      </c>
      <c r="I846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46" t="s">
        <v>112</v>
      </c>
      <c r="K846"/>
    </row>
    <row r="847" spans="1:11" x14ac:dyDescent="0.3">
      <c r="A847" s="6">
        <v>44562</v>
      </c>
      <c r="B847" s="6" t="str">
        <f>_xlfn.XLOOKUP($A:$A,Dim_Date!$A:$A,Dim_Date!C:C,,0,1)</f>
        <v>Before 5G</v>
      </c>
      <c r="C847" s="4">
        <v>110001</v>
      </c>
      <c r="D847" s="4" t="str">
        <f>_xlfn.XLOOKUP(Tablo6[[#This Row],[city_code]],Tablo1[city_code],Tablo1[city_name])</f>
        <v>Delhi</v>
      </c>
      <c r="E847" t="s">
        <v>51</v>
      </c>
      <c r="F847" t="str">
        <f>_xlfn.XLOOKUP(Tablo6[[#This Row],[plans]],dim_plan!$A$3:$A$15,dim_plan!$B$3:$B$15,,0,1)</f>
        <v>Big Combo Pack (6 GB / Day) validity: 3 Days</v>
      </c>
      <c r="G847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47" s="3">
        <v>0.28999999999999998</v>
      </c>
      <c r="I847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47" t="s">
        <v>115</v>
      </c>
      <c r="K847"/>
    </row>
    <row r="848" spans="1:11" x14ac:dyDescent="0.3">
      <c r="A848" s="6">
        <v>44562</v>
      </c>
      <c r="B848" s="6" t="str">
        <f>_xlfn.XLOOKUP($A:$A,Dim_Date!$A:$A,Dim_Date!C:C,,0,1)</f>
        <v>Before 5G</v>
      </c>
      <c r="C848" s="4">
        <v>700001</v>
      </c>
      <c r="D848" s="4" t="str">
        <f>_xlfn.XLOOKUP(Tablo6[[#This Row],[city_code]],Tablo1[city_code],Tablo1[city_name])</f>
        <v>Kolkata</v>
      </c>
      <c r="E848" t="s">
        <v>47</v>
      </c>
      <c r="F848" t="str">
        <f>_xlfn.XLOOKUP(Tablo6[[#This Row],[plans]],dim_plan!$A$3:$A$15,dim_plan!$B$3:$B$15,,0,1)</f>
        <v>Daily Saviour (1 GB / Day) validity: 1 Day</v>
      </c>
      <c r="G848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48" s="3">
        <v>0.97</v>
      </c>
      <c r="I84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48" t="s">
        <v>108</v>
      </c>
      <c r="K848"/>
    </row>
    <row r="849" spans="1:11" x14ac:dyDescent="0.3">
      <c r="A849" s="6">
        <v>44562</v>
      </c>
      <c r="B849" s="6" t="str">
        <f>_xlfn.XLOOKUP($A:$A,Dim_Date!$A:$A,Dim_Date!C:C,,0,1)</f>
        <v>Before 5G</v>
      </c>
      <c r="C849" s="4">
        <v>700001</v>
      </c>
      <c r="D849" s="4" t="str">
        <f>_xlfn.XLOOKUP(Tablo6[[#This Row],[city_code]],Tablo1[city_code],Tablo1[city_name])</f>
        <v>Kolkata</v>
      </c>
      <c r="E849" t="s">
        <v>49</v>
      </c>
      <c r="F849" t="str">
        <f>_xlfn.XLOOKUP(Tablo6[[#This Row],[plans]],dim_plan!$A$3:$A$15,dim_plan!$B$3:$B$15,,0,1)</f>
        <v>Combo TopUp: 14.95 Talktime and 300 MB data</v>
      </c>
      <c r="G849" t="e">
        <f>MID(Tablo6[[#This Row],[Plans wto abbr]], FIND(, Tablo6[[#This Row],[Plans wto abbr]]) + 1, FIND(")", Tablo6[[#This Row],[Plans wto abbr]]) - FIND(, Tablo6[[#This Row],[Plans wto abbr]]) - 1)</f>
        <v>#VALUE!</v>
      </c>
      <c r="H849" s="3">
        <v>0.69</v>
      </c>
      <c r="I849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49" t="s">
        <v>112</v>
      </c>
      <c r="K849"/>
    </row>
    <row r="850" spans="1:11" x14ac:dyDescent="0.3">
      <c r="A850" s="6">
        <v>44562</v>
      </c>
      <c r="B850" s="6" t="str">
        <f>_xlfn.XLOOKUP($A:$A,Dim_Date!$A:$A,Dim_Date!C:C,,0,1)</f>
        <v>Before 5G</v>
      </c>
      <c r="C850" s="4">
        <v>700001</v>
      </c>
      <c r="D850" s="4" t="str">
        <f>_xlfn.XLOOKUP(Tablo6[[#This Row],[city_code]],Tablo1[city_code],Tablo1[city_name])</f>
        <v>Kolkata</v>
      </c>
      <c r="E850" t="s">
        <v>51</v>
      </c>
      <c r="F850" t="str">
        <f>_xlfn.XLOOKUP(Tablo6[[#This Row],[plans]],dim_plan!$A$3:$A$15,dim_plan!$B$3:$B$15,,0,1)</f>
        <v>Big Combo Pack (6 GB / Day) validity: 3 Days</v>
      </c>
      <c r="G850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50" s="3">
        <v>0.14000000000000001</v>
      </c>
      <c r="I850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50" t="s">
        <v>115</v>
      </c>
      <c r="K850"/>
    </row>
    <row r="851" spans="1:11" x14ac:dyDescent="0.3">
      <c r="A851" s="6">
        <v>44562</v>
      </c>
      <c r="B851" s="6" t="str">
        <f>_xlfn.XLOOKUP($A:$A,Dim_Date!$A:$A,Dim_Date!C:C,,0,1)</f>
        <v>Before 5G</v>
      </c>
      <c r="C851" s="4">
        <v>560001</v>
      </c>
      <c r="D851" s="4" t="str">
        <f>_xlfn.XLOOKUP(Tablo6[[#This Row],[city_code]],Tablo1[city_code],Tablo1[city_name])</f>
        <v>Bangalore</v>
      </c>
      <c r="E851" t="s">
        <v>47</v>
      </c>
      <c r="F851" t="str">
        <f>_xlfn.XLOOKUP(Tablo6[[#This Row],[plans]],dim_plan!$A$3:$A$15,dim_plan!$B$3:$B$15,,0,1)</f>
        <v>Daily Saviour (1 GB / Day) validity: 1 Day</v>
      </c>
      <c r="G851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51" s="3">
        <v>1</v>
      </c>
      <c r="I85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51" t="s">
        <v>108</v>
      </c>
      <c r="K851"/>
    </row>
    <row r="852" spans="1:11" x14ac:dyDescent="0.3">
      <c r="A852" s="6">
        <v>44562</v>
      </c>
      <c r="B852" s="6" t="str">
        <f>_xlfn.XLOOKUP($A:$A,Dim_Date!$A:$A,Dim_Date!C:C,,0,1)</f>
        <v>Before 5G</v>
      </c>
      <c r="C852" s="4">
        <v>560001</v>
      </c>
      <c r="D852" s="4" t="str">
        <f>_xlfn.XLOOKUP(Tablo6[[#This Row],[city_code]],Tablo1[city_code],Tablo1[city_name])</f>
        <v>Bangalore</v>
      </c>
      <c r="E852" t="s">
        <v>49</v>
      </c>
      <c r="F852" t="str">
        <f>_xlfn.XLOOKUP(Tablo6[[#This Row],[plans]],dim_plan!$A$3:$A$15,dim_plan!$B$3:$B$15,,0,1)</f>
        <v>Combo TopUp: 14.95 Talktime and 300 MB data</v>
      </c>
      <c r="G852" t="e">
        <f>MID(Tablo6[[#This Row],[Plans wto abbr]], FIND(, Tablo6[[#This Row],[Plans wto abbr]]) + 1, FIND(")", Tablo6[[#This Row],[Plans wto abbr]]) - FIND(, Tablo6[[#This Row],[Plans wto abbr]]) - 1)</f>
        <v>#VALUE!</v>
      </c>
      <c r="H852" s="3">
        <v>0.63</v>
      </c>
      <c r="I852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52" t="s">
        <v>112</v>
      </c>
      <c r="K852"/>
    </row>
    <row r="853" spans="1:11" x14ac:dyDescent="0.3">
      <c r="A853" s="6">
        <v>44562</v>
      </c>
      <c r="B853" s="6" t="str">
        <f>_xlfn.XLOOKUP($A:$A,Dim_Date!$A:$A,Dim_Date!C:C,,0,1)</f>
        <v>Before 5G</v>
      </c>
      <c r="C853" s="4">
        <v>560001</v>
      </c>
      <c r="D853" s="4" t="str">
        <f>_xlfn.XLOOKUP(Tablo6[[#This Row],[city_code]],Tablo1[city_code],Tablo1[city_name])</f>
        <v>Bangalore</v>
      </c>
      <c r="E853" t="s">
        <v>51</v>
      </c>
      <c r="F853" t="str">
        <f>_xlfn.XLOOKUP(Tablo6[[#This Row],[plans]],dim_plan!$A$3:$A$15,dim_plan!$B$3:$B$15,,0,1)</f>
        <v>Big Combo Pack (6 GB / Day) validity: 3 Days</v>
      </c>
      <c r="G853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53" s="3">
        <v>0.25</v>
      </c>
      <c r="I853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53" t="s">
        <v>115</v>
      </c>
      <c r="K853"/>
    </row>
    <row r="854" spans="1:11" x14ac:dyDescent="0.3">
      <c r="A854" s="6">
        <v>44562</v>
      </c>
      <c r="B854" s="6" t="str">
        <f>_xlfn.XLOOKUP($A:$A,Dim_Date!$A:$A,Dim_Date!C:C,,0,1)</f>
        <v>Before 5G</v>
      </c>
      <c r="C854" s="4">
        <v>600001</v>
      </c>
      <c r="D854" s="4" t="str">
        <f>_xlfn.XLOOKUP(Tablo6[[#This Row],[city_code]],Tablo1[city_code],Tablo1[city_name])</f>
        <v>Chennai</v>
      </c>
      <c r="E854" t="s">
        <v>47</v>
      </c>
      <c r="F854" t="str">
        <f>_xlfn.XLOOKUP(Tablo6[[#This Row],[plans]],dim_plan!$A$3:$A$15,dim_plan!$B$3:$B$15,,0,1)</f>
        <v>Daily Saviour (1 GB / Day) validity: 1 Day</v>
      </c>
      <c r="G854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54" s="3">
        <v>0.78</v>
      </c>
      <c r="I85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54" t="s">
        <v>108</v>
      </c>
      <c r="K854"/>
    </row>
    <row r="855" spans="1:11" x14ac:dyDescent="0.3">
      <c r="A855" s="6">
        <v>44562</v>
      </c>
      <c r="B855" s="6" t="str">
        <f>_xlfn.XLOOKUP($A:$A,Dim_Date!$A:$A,Dim_Date!C:C,,0,1)</f>
        <v>Before 5G</v>
      </c>
      <c r="C855" s="4">
        <v>600001</v>
      </c>
      <c r="D855" s="4" t="str">
        <f>_xlfn.XLOOKUP(Tablo6[[#This Row],[city_code]],Tablo1[city_code],Tablo1[city_name])</f>
        <v>Chennai</v>
      </c>
      <c r="E855" t="s">
        <v>49</v>
      </c>
      <c r="F855" t="str">
        <f>_xlfn.XLOOKUP(Tablo6[[#This Row],[plans]],dim_plan!$A$3:$A$15,dim_plan!$B$3:$B$15,,0,1)</f>
        <v>Combo TopUp: 14.95 Talktime and 300 MB data</v>
      </c>
      <c r="G855" t="e">
        <f>MID(Tablo6[[#This Row],[Plans wto abbr]], FIND(, Tablo6[[#This Row],[Plans wto abbr]]) + 1, FIND(")", Tablo6[[#This Row],[Plans wto abbr]]) - FIND(, Tablo6[[#This Row],[Plans wto abbr]]) - 1)</f>
        <v>#VALUE!</v>
      </c>
      <c r="H855" s="3">
        <v>0.39</v>
      </c>
      <c r="I855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55" t="s">
        <v>112</v>
      </c>
      <c r="K855"/>
    </row>
    <row r="856" spans="1:11" x14ac:dyDescent="0.3">
      <c r="A856" s="6">
        <v>44562</v>
      </c>
      <c r="B856" s="6" t="str">
        <f>_xlfn.XLOOKUP($A:$A,Dim_Date!$A:$A,Dim_Date!C:C,,0,1)</f>
        <v>Before 5G</v>
      </c>
      <c r="C856" s="4">
        <v>600001</v>
      </c>
      <c r="D856" s="4" t="str">
        <f>_xlfn.XLOOKUP(Tablo6[[#This Row],[city_code]],Tablo1[city_code],Tablo1[city_name])</f>
        <v>Chennai</v>
      </c>
      <c r="E856" t="s">
        <v>51</v>
      </c>
      <c r="F856" t="str">
        <f>_xlfn.XLOOKUP(Tablo6[[#This Row],[plans]],dim_plan!$A$3:$A$15,dim_plan!$B$3:$B$15,,0,1)</f>
        <v>Big Combo Pack (6 GB / Day) validity: 3 Days</v>
      </c>
      <c r="G856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56" s="3">
        <v>0.1</v>
      </c>
      <c r="I856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56" t="s">
        <v>115</v>
      </c>
      <c r="K856"/>
    </row>
    <row r="857" spans="1:11" x14ac:dyDescent="0.3">
      <c r="A857" s="6">
        <v>44562</v>
      </c>
      <c r="B857" s="6" t="str">
        <f>_xlfn.XLOOKUP($A:$A,Dim_Date!$A:$A,Dim_Date!C:C,,0,1)</f>
        <v>Before 5G</v>
      </c>
      <c r="C857" s="4">
        <v>500001</v>
      </c>
      <c r="D857" s="4" t="str">
        <f>_xlfn.XLOOKUP(Tablo6[[#This Row],[city_code]],Tablo1[city_code],Tablo1[city_name])</f>
        <v>Hyderabad</v>
      </c>
      <c r="E857" t="s">
        <v>47</v>
      </c>
      <c r="F857" t="str">
        <f>_xlfn.XLOOKUP(Tablo6[[#This Row],[plans]],dim_plan!$A$3:$A$15,dim_plan!$B$3:$B$15,,0,1)</f>
        <v>Daily Saviour (1 GB / Day) validity: 1 Day</v>
      </c>
      <c r="G857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57" s="3">
        <v>0.83</v>
      </c>
      <c r="I85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57" t="s">
        <v>108</v>
      </c>
      <c r="K857"/>
    </row>
    <row r="858" spans="1:11" x14ac:dyDescent="0.3">
      <c r="A858" s="6">
        <v>44562</v>
      </c>
      <c r="B858" s="6" t="str">
        <f>_xlfn.XLOOKUP($A:$A,Dim_Date!$A:$A,Dim_Date!C:C,,0,1)</f>
        <v>Before 5G</v>
      </c>
      <c r="C858" s="4">
        <v>500001</v>
      </c>
      <c r="D858" s="4" t="str">
        <f>_xlfn.XLOOKUP(Tablo6[[#This Row],[city_code]],Tablo1[city_code],Tablo1[city_name])</f>
        <v>Hyderabad</v>
      </c>
      <c r="E858" t="s">
        <v>49</v>
      </c>
      <c r="F858" t="str">
        <f>_xlfn.XLOOKUP(Tablo6[[#This Row],[plans]],dim_plan!$A$3:$A$15,dim_plan!$B$3:$B$15,,0,1)</f>
        <v>Combo TopUp: 14.95 Talktime and 300 MB data</v>
      </c>
      <c r="G858" t="e">
        <f>MID(Tablo6[[#This Row],[Plans wto abbr]], FIND(, Tablo6[[#This Row],[Plans wto abbr]]) + 1, FIND(")", Tablo6[[#This Row],[Plans wto abbr]]) - FIND(, Tablo6[[#This Row],[Plans wto abbr]]) - 1)</f>
        <v>#VALUE!</v>
      </c>
      <c r="H858" s="3">
        <v>0.42</v>
      </c>
      <c r="I858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58" t="s">
        <v>112</v>
      </c>
      <c r="K858"/>
    </row>
    <row r="859" spans="1:11" x14ac:dyDescent="0.3">
      <c r="A859" s="6">
        <v>44562</v>
      </c>
      <c r="B859" s="6" t="str">
        <f>_xlfn.XLOOKUP($A:$A,Dim_Date!$A:$A,Dim_Date!C:C,,0,1)</f>
        <v>Before 5G</v>
      </c>
      <c r="C859" s="4">
        <v>500001</v>
      </c>
      <c r="D859" s="4" t="str">
        <f>_xlfn.XLOOKUP(Tablo6[[#This Row],[city_code]],Tablo1[city_code],Tablo1[city_name])</f>
        <v>Hyderabad</v>
      </c>
      <c r="E859" t="s">
        <v>51</v>
      </c>
      <c r="F859" t="str">
        <f>_xlfn.XLOOKUP(Tablo6[[#This Row],[plans]],dim_plan!$A$3:$A$15,dim_plan!$B$3:$B$15,,0,1)</f>
        <v>Big Combo Pack (6 GB / Day) validity: 3 Days</v>
      </c>
      <c r="G859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59" s="3">
        <v>0.17</v>
      </c>
      <c r="I859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59" t="s">
        <v>115</v>
      </c>
      <c r="K859"/>
    </row>
    <row r="860" spans="1:11" x14ac:dyDescent="0.3">
      <c r="A860" s="6">
        <v>44562</v>
      </c>
      <c r="B860" s="6" t="str">
        <f>_xlfn.XLOOKUP($A:$A,Dim_Date!$A:$A,Dim_Date!C:C,,0,1)</f>
        <v>Before 5G</v>
      </c>
      <c r="C860" s="4">
        <v>411001</v>
      </c>
      <c r="D860" s="4" t="str">
        <f>_xlfn.XLOOKUP(Tablo6[[#This Row],[city_code]],Tablo1[city_code],Tablo1[city_name])</f>
        <v>Pune</v>
      </c>
      <c r="E860" t="s">
        <v>47</v>
      </c>
      <c r="F860" t="str">
        <f>_xlfn.XLOOKUP(Tablo6[[#This Row],[plans]],dim_plan!$A$3:$A$15,dim_plan!$B$3:$B$15,,0,1)</f>
        <v>Daily Saviour (1 GB / Day) validity: 1 Day</v>
      </c>
      <c r="G860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60" s="3">
        <v>0.51</v>
      </c>
      <c r="I86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60" t="s">
        <v>108</v>
      </c>
      <c r="K860"/>
    </row>
    <row r="861" spans="1:11" x14ac:dyDescent="0.3">
      <c r="A861" s="6">
        <v>44562</v>
      </c>
      <c r="B861" s="6" t="str">
        <f>_xlfn.XLOOKUP($A:$A,Dim_Date!$A:$A,Dim_Date!C:C,,0,1)</f>
        <v>Before 5G</v>
      </c>
      <c r="C861" s="4">
        <v>411001</v>
      </c>
      <c r="D861" s="4" t="str">
        <f>_xlfn.XLOOKUP(Tablo6[[#This Row],[city_code]],Tablo1[city_code],Tablo1[city_name])</f>
        <v>Pune</v>
      </c>
      <c r="E861" t="s">
        <v>49</v>
      </c>
      <c r="F861" t="str">
        <f>_xlfn.XLOOKUP(Tablo6[[#This Row],[plans]],dim_plan!$A$3:$A$15,dim_plan!$B$3:$B$15,,0,1)</f>
        <v>Combo TopUp: 14.95 Talktime and 300 MB data</v>
      </c>
      <c r="G861" t="e">
        <f>MID(Tablo6[[#This Row],[Plans wto abbr]], FIND(, Tablo6[[#This Row],[Plans wto abbr]]) + 1, FIND(")", Tablo6[[#This Row],[Plans wto abbr]]) - FIND(, Tablo6[[#This Row],[Plans wto abbr]]) - 1)</f>
        <v>#VALUE!</v>
      </c>
      <c r="H861" s="3">
        <v>0.28999999999999998</v>
      </c>
      <c r="I861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61" t="s">
        <v>112</v>
      </c>
      <c r="K861"/>
    </row>
    <row r="862" spans="1:11" x14ac:dyDescent="0.3">
      <c r="A862" s="6">
        <v>44562</v>
      </c>
      <c r="B862" s="6" t="str">
        <f>_xlfn.XLOOKUP($A:$A,Dim_Date!$A:$A,Dim_Date!C:C,,0,1)</f>
        <v>Before 5G</v>
      </c>
      <c r="C862" s="4">
        <v>411001</v>
      </c>
      <c r="D862" s="4" t="str">
        <f>_xlfn.XLOOKUP(Tablo6[[#This Row],[city_code]],Tablo1[city_code],Tablo1[city_name])</f>
        <v>Pune</v>
      </c>
      <c r="E862" t="s">
        <v>51</v>
      </c>
      <c r="F862" t="str">
        <f>_xlfn.XLOOKUP(Tablo6[[#This Row],[plans]],dim_plan!$A$3:$A$15,dim_plan!$B$3:$B$15,,0,1)</f>
        <v>Big Combo Pack (6 GB / Day) validity: 3 Days</v>
      </c>
      <c r="G862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62" s="3">
        <v>7.0000000000000007E-2</v>
      </c>
      <c r="I862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62" t="s">
        <v>115</v>
      </c>
      <c r="K862"/>
    </row>
    <row r="863" spans="1:11" x14ac:dyDescent="0.3">
      <c r="A863" s="6">
        <v>44562</v>
      </c>
      <c r="B863" s="6" t="str">
        <f>_xlfn.XLOOKUP($A:$A,Dim_Date!$A:$A,Dim_Date!C:C,,0,1)</f>
        <v>Before 5G</v>
      </c>
      <c r="C863" s="4">
        <v>380001</v>
      </c>
      <c r="D863" s="4" t="str">
        <f>_xlfn.XLOOKUP(Tablo6[[#This Row],[city_code]],Tablo1[city_code],Tablo1[city_name])</f>
        <v>Ahmedabad</v>
      </c>
      <c r="E863" t="s">
        <v>47</v>
      </c>
      <c r="F863" t="str">
        <f>_xlfn.XLOOKUP(Tablo6[[#This Row],[plans]],dim_plan!$A$3:$A$15,dim_plan!$B$3:$B$15,,0,1)</f>
        <v>Daily Saviour (1 GB / Day) validity: 1 Day</v>
      </c>
      <c r="G863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63" s="3">
        <v>0.62</v>
      </c>
      <c r="I86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63" t="s">
        <v>108</v>
      </c>
      <c r="K863"/>
    </row>
    <row r="864" spans="1:11" x14ac:dyDescent="0.3">
      <c r="A864" s="6">
        <v>44562</v>
      </c>
      <c r="B864" s="6" t="str">
        <f>_xlfn.XLOOKUP($A:$A,Dim_Date!$A:$A,Dim_Date!C:C,,0,1)</f>
        <v>Before 5G</v>
      </c>
      <c r="C864" s="4">
        <v>380001</v>
      </c>
      <c r="D864" s="4" t="str">
        <f>_xlfn.XLOOKUP(Tablo6[[#This Row],[city_code]],Tablo1[city_code],Tablo1[city_name])</f>
        <v>Ahmedabad</v>
      </c>
      <c r="E864" t="s">
        <v>49</v>
      </c>
      <c r="F864" t="str">
        <f>_xlfn.XLOOKUP(Tablo6[[#This Row],[plans]],dim_plan!$A$3:$A$15,dim_plan!$B$3:$B$15,,0,1)</f>
        <v>Combo TopUp: 14.95 Talktime and 300 MB data</v>
      </c>
      <c r="G864" t="e">
        <f>MID(Tablo6[[#This Row],[Plans wto abbr]], FIND(, Tablo6[[#This Row],[Plans wto abbr]]) + 1, FIND(")", Tablo6[[#This Row],[Plans wto abbr]]) - FIND(, Tablo6[[#This Row],[Plans wto abbr]]) - 1)</f>
        <v>#VALUE!</v>
      </c>
      <c r="H864" s="3">
        <v>0.34</v>
      </c>
      <c r="I864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64" t="s">
        <v>112</v>
      </c>
      <c r="K864"/>
    </row>
    <row r="865" spans="1:11" x14ac:dyDescent="0.3">
      <c r="A865" s="6">
        <v>44562</v>
      </c>
      <c r="B865" s="6" t="str">
        <f>_xlfn.XLOOKUP($A:$A,Dim_Date!$A:$A,Dim_Date!C:C,,0,1)</f>
        <v>Before 5G</v>
      </c>
      <c r="C865" s="4">
        <v>380001</v>
      </c>
      <c r="D865" s="4" t="str">
        <f>_xlfn.XLOOKUP(Tablo6[[#This Row],[city_code]],Tablo1[city_code],Tablo1[city_name])</f>
        <v>Ahmedabad</v>
      </c>
      <c r="E865" t="s">
        <v>51</v>
      </c>
      <c r="F865" t="str">
        <f>_xlfn.XLOOKUP(Tablo6[[#This Row],[plans]],dim_plan!$A$3:$A$15,dim_plan!$B$3:$B$15,,0,1)</f>
        <v>Big Combo Pack (6 GB / Day) validity: 3 Days</v>
      </c>
      <c r="G865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65" s="3">
        <v>0.21</v>
      </c>
      <c r="I865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65" t="s">
        <v>115</v>
      </c>
      <c r="K865"/>
    </row>
    <row r="866" spans="1:11" x14ac:dyDescent="0.3">
      <c r="A866" s="6">
        <v>44562</v>
      </c>
      <c r="B866" s="6" t="str">
        <f>_xlfn.XLOOKUP($A:$A,Dim_Date!$A:$A,Dim_Date!C:C,,0,1)</f>
        <v>Before 5G</v>
      </c>
      <c r="C866" s="4">
        <v>302001</v>
      </c>
      <c r="D866" s="4" t="str">
        <f>_xlfn.XLOOKUP(Tablo6[[#This Row],[city_code]],Tablo1[city_code],Tablo1[city_name])</f>
        <v>Jaipur</v>
      </c>
      <c r="E866" t="s">
        <v>47</v>
      </c>
      <c r="F866" t="str">
        <f>_xlfn.XLOOKUP(Tablo6[[#This Row],[plans]],dim_plan!$A$3:$A$15,dim_plan!$B$3:$B$15,,0,1)</f>
        <v>Daily Saviour (1 GB / Day) validity: 1 Day</v>
      </c>
      <c r="G866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66" s="3">
        <v>0.68</v>
      </c>
      <c r="I86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66" t="s">
        <v>108</v>
      </c>
      <c r="K866"/>
    </row>
    <row r="867" spans="1:11" x14ac:dyDescent="0.3">
      <c r="A867" s="6">
        <v>44562</v>
      </c>
      <c r="B867" s="6" t="str">
        <f>_xlfn.XLOOKUP($A:$A,Dim_Date!$A:$A,Dim_Date!C:C,,0,1)</f>
        <v>Before 5G</v>
      </c>
      <c r="C867" s="4">
        <v>302001</v>
      </c>
      <c r="D867" s="4" t="str">
        <f>_xlfn.XLOOKUP(Tablo6[[#This Row],[city_code]],Tablo1[city_code],Tablo1[city_name])</f>
        <v>Jaipur</v>
      </c>
      <c r="E867" t="s">
        <v>49</v>
      </c>
      <c r="F867" t="str">
        <f>_xlfn.XLOOKUP(Tablo6[[#This Row],[plans]],dim_plan!$A$3:$A$15,dim_plan!$B$3:$B$15,,0,1)</f>
        <v>Combo TopUp: 14.95 Talktime and 300 MB data</v>
      </c>
      <c r="G867" t="e">
        <f>MID(Tablo6[[#This Row],[Plans wto abbr]], FIND(, Tablo6[[#This Row],[Plans wto abbr]]) + 1, FIND(")", Tablo6[[#This Row],[Plans wto abbr]]) - FIND(, Tablo6[[#This Row],[Plans wto abbr]]) - 1)</f>
        <v>#VALUE!</v>
      </c>
      <c r="H867" s="3">
        <v>0.34</v>
      </c>
      <c r="I867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67" t="s">
        <v>112</v>
      </c>
      <c r="K867"/>
    </row>
    <row r="868" spans="1:11" x14ac:dyDescent="0.3">
      <c r="A868" s="6">
        <v>44562</v>
      </c>
      <c r="B868" s="6" t="str">
        <f>_xlfn.XLOOKUP($A:$A,Dim_Date!$A:$A,Dim_Date!C:C,,0,1)</f>
        <v>Before 5G</v>
      </c>
      <c r="C868" s="4">
        <v>302001</v>
      </c>
      <c r="D868" s="4" t="str">
        <f>_xlfn.XLOOKUP(Tablo6[[#This Row],[city_code]],Tablo1[city_code],Tablo1[city_name])</f>
        <v>Jaipur</v>
      </c>
      <c r="E868" t="s">
        <v>51</v>
      </c>
      <c r="F868" t="str">
        <f>_xlfn.XLOOKUP(Tablo6[[#This Row],[plans]],dim_plan!$A$3:$A$15,dim_plan!$B$3:$B$15,,0,1)</f>
        <v>Big Combo Pack (6 GB / Day) validity: 3 Days</v>
      </c>
      <c r="G868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68" s="3">
        <v>0.14000000000000001</v>
      </c>
      <c r="I868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68" t="s">
        <v>115</v>
      </c>
      <c r="K868"/>
    </row>
    <row r="869" spans="1:11" x14ac:dyDescent="0.3">
      <c r="A869" s="6">
        <v>44562</v>
      </c>
      <c r="B869" s="6" t="str">
        <f>_xlfn.XLOOKUP($A:$A,Dim_Date!$A:$A,Dim_Date!C:C,,0,1)</f>
        <v>Before 5G</v>
      </c>
      <c r="C869" s="4">
        <v>226001</v>
      </c>
      <c r="D869" s="4" t="str">
        <f>_xlfn.XLOOKUP(Tablo6[[#This Row],[city_code]],Tablo1[city_code],Tablo1[city_name])</f>
        <v>Lucknow</v>
      </c>
      <c r="E869" t="s">
        <v>47</v>
      </c>
      <c r="F869" t="str">
        <f>_xlfn.XLOOKUP(Tablo6[[#This Row],[plans]],dim_plan!$A$3:$A$15,dim_plan!$B$3:$B$15,,0,1)</f>
        <v>Daily Saviour (1 GB / Day) validity: 1 Day</v>
      </c>
      <c r="G869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69" s="3">
        <v>0.38</v>
      </c>
      <c r="I86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69" t="s">
        <v>108</v>
      </c>
      <c r="K869"/>
    </row>
    <row r="870" spans="1:11" x14ac:dyDescent="0.3">
      <c r="A870" s="6">
        <v>44562</v>
      </c>
      <c r="B870" s="6" t="str">
        <f>_xlfn.XLOOKUP($A:$A,Dim_Date!$A:$A,Dim_Date!C:C,,0,1)</f>
        <v>Before 5G</v>
      </c>
      <c r="C870" s="4">
        <v>226001</v>
      </c>
      <c r="D870" s="4" t="str">
        <f>_xlfn.XLOOKUP(Tablo6[[#This Row],[city_code]],Tablo1[city_code],Tablo1[city_name])</f>
        <v>Lucknow</v>
      </c>
      <c r="E870" t="s">
        <v>49</v>
      </c>
      <c r="F870" t="str">
        <f>_xlfn.XLOOKUP(Tablo6[[#This Row],[plans]],dim_plan!$A$3:$A$15,dim_plan!$B$3:$B$15,,0,1)</f>
        <v>Combo TopUp: 14.95 Talktime and 300 MB data</v>
      </c>
      <c r="G870" t="e">
        <f>MID(Tablo6[[#This Row],[Plans wto abbr]], FIND(, Tablo6[[#This Row],[Plans wto abbr]]) + 1, FIND(")", Tablo6[[#This Row],[Plans wto abbr]]) - FIND(, Tablo6[[#This Row],[Plans wto abbr]]) - 1)</f>
        <v>#VALUE!</v>
      </c>
      <c r="H870" s="3">
        <v>0.25</v>
      </c>
      <c r="I870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70" t="s">
        <v>112</v>
      </c>
      <c r="K870"/>
    </row>
    <row r="871" spans="1:11" x14ac:dyDescent="0.3">
      <c r="A871" s="6">
        <v>44562</v>
      </c>
      <c r="B871" s="6" t="str">
        <f>_xlfn.XLOOKUP($A:$A,Dim_Date!$A:$A,Dim_Date!C:C,,0,1)</f>
        <v>Before 5G</v>
      </c>
      <c r="C871" s="4">
        <v>226001</v>
      </c>
      <c r="D871" s="4" t="str">
        <f>_xlfn.XLOOKUP(Tablo6[[#This Row],[city_code]],Tablo1[city_code],Tablo1[city_name])</f>
        <v>Lucknow</v>
      </c>
      <c r="E871" t="s">
        <v>51</v>
      </c>
      <c r="F871" t="str">
        <f>_xlfn.XLOOKUP(Tablo6[[#This Row],[plans]],dim_plan!$A$3:$A$15,dim_plan!$B$3:$B$15,,0,1)</f>
        <v>Big Combo Pack (6 GB / Day) validity: 3 Days</v>
      </c>
      <c r="G871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71" s="3">
        <v>0.13</v>
      </c>
      <c r="I871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71" t="s">
        <v>115</v>
      </c>
      <c r="K871"/>
    </row>
    <row r="872" spans="1:11" x14ac:dyDescent="0.3">
      <c r="A872" s="6">
        <v>44562</v>
      </c>
      <c r="B872" s="6" t="str">
        <f>_xlfn.XLOOKUP($A:$A,Dim_Date!$A:$A,Dim_Date!C:C,,0,1)</f>
        <v>Before 5G</v>
      </c>
      <c r="C872" s="4">
        <v>800008</v>
      </c>
      <c r="D872" s="4" t="str">
        <f>_xlfn.XLOOKUP(Tablo6[[#This Row],[city_code]],Tablo1[city_code],Tablo1[city_name])</f>
        <v>Patna</v>
      </c>
      <c r="E872" t="s">
        <v>47</v>
      </c>
      <c r="F872" t="str">
        <f>_xlfn.XLOOKUP(Tablo6[[#This Row],[plans]],dim_plan!$A$3:$A$15,dim_plan!$B$3:$B$15,,0,1)</f>
        <v>Daily Saviour (1 GB / Day) validity: 1 Day</v>
      </c>
      <c r="G872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72" s="3">
        <v>0.53</v>
      </c>
      <c r="I87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72" t="s">
        <v>108</v>
      </c>
      <c r="K872"/>
    </row>
    <row r="873" spans="1:11" x14ac:dyDescent="0.3">
      <c r="A873" s="6">
        <v>44562</v>
      </c>
      <c r="B873" s="6" t="str">
        <f>_xlfn.XLOOKUP($A:$A,Dim_Date!$A:$A,Dim_Date!C:C,,0,1)</f>
        <v>Before 5G</v>
      </c>
      <c r="C873" s="4">
        <v>800008</v>
      </c>
      <c r="D873" s="4" t="str">
        <f>_xlfn.XLOOKUP(Tablo6[[#This Row],[city_code]],Tablo1[city_code],Tablo1[city_name])</f>
        <v>Patna</v>
      </c>
      <c r="E873" t="s">
        <v>49</v>
      </c>
      <c r="F873" t="str">
        <f>_xlfn.XLOOKUP(Tablo6[[#This Row],[plans]],dim_plan!$A$3:$A$15,dim_plan!$B$3:$B$15,,0,1)</f>
        <v>Combo TopUp: 14.95 Talktime and 300 MB data</v>
      </c>
      <c r="G873" t="e">
        <f>MID(Tablo6[[#This Row],[Plans wto abbr]], FIND(, Tablo6[[#This Row],[Plans wto abbr]]) + 1, FIND(")", Tablo6[[#This Row],[Plans wto abbr]]) - FIND(, Tablo6[[#This Row],[Plans wto abbr]]) - 1)</f>
        <v>#VALUE!</v>
      </c>
      <c r="H873" s="3">
        <v>0.21</v>
      </c>
      <c r="I873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73" t="s">
        <v>112</v>
      </c>
      <c r="K873"/>
    </row>
    <row r="874" spans="1:11" x14ac:dyDescent="0.3">
      <c r="A874" s="6">
        <v>44562</v>
      </c>
      <c r="B874" s="6" t="str">
        <f>_xlfn.XLOOKUP($A:$A,Dim_Date!$A:$A,Dim_Date!C:C,,0,1)</f>
        <v>Before 5G</v>
      </c>
      <c r="C874" s="4">
        <v>800008</v>
      </c>
      <c r="D874" s="4" t="str">
        <f>_xlfn.XLOOKUP(Tablo6[[#This Row],[city_code]],Tablo1[city_code],Tablo1[city_name])</f>
        <v>Patna</v>
      </c>
      <c r="E874" t="s">
        <v>51</v>
      </c>
      <c r="F874" t="str">
        <f>_xlfn.XLOOKUP(Tablo6[[#This Row],[plans]],dim_plan!$A$3:$A$15,dim_plan!$B$3:$B$15,,0,1)</f>
        <v>Big Combo Pack (6 GB / Day) validity: 3 Days</v>
      </c>
      <c r="G874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74" s="3">
        <v>0.11</v>
      </c>
      <c r="I874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74" t="s">
        <v>115</v>
      </c>
      <c r="K874"/>
    </row>
    <row r="875" spans="1:11" x14ac:dyDescent="0.3">
      <c r="A875" s="6">
        <v>44562</v>
      </c>
      <c r="B875" s="6" t="str">
        <f>_xlfn.XLOOKUP($A:$A,Dim_Date!$A:$A,Dim_Date!C:C,,0,1)</f>
        <v>Before 5G</v>
      </c>
      <c r="C875" s="4">
        <v>641001</v>
      </c>
      <c r="D875" s="4" t="str">
        <f>_xlfn.XLOOKUP(Tablo6[[#This Row],[city_code]],Tablo1[city_code],Tablo1[city_name])</f>
        <v>Coimbatore</v>
      </c>
      <c r="E875" t="s">
        <v>47</v>
      </c>
      <c r="F875" t="str">
        <f>_xlfn.XLOOKUP(Tablo6[[#This Row],[plans]],dim_plan!$A$3:$A$15,dim_plan!$B$3:$B$15,,0,1)</f>
        <v>Daily Saviour (1 GB / Day) validity: 1 Day</v>
      </c>
      <c r="G875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75" s="3">
        <v>0.15</v>
      </c>
      <c r="I87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75" t="s">
        <v>108</v>
      </c>
      <c r="K875"/>
    </row>
    <row r="876" spans="1:11" x14ac:dyDescent="0.3">
      <c r="A876" s="6">
        <v>44562</v>
      </c>
      <c r="B876" s="6" t="str">
        <f>_xlfn.XLOOKUP($A:$A,Dim_Date!$A:$A,Dim_Date!C:C,,0,1)</f>
        <v>Before 5G</v>
      </c>
      <c r="C876" s="4">
        <v>641001</v>
      </c>
      <c r="D876" s="4" t="str">
        <f>_xlfn.XLOOKUP(Tablo6[[#This Row],[city_code]],Tablo1[city_code],Tablo1[city_name])</f>
        <v>Coimbatore</v>
      </c>
      <c r="E876" t="s">
        <v>49</v>
      </c>
      <c r="F876" t="str">
        <f>_xlfn.XLOOKUP(Tablo6[[#This Row],[plans]],dim_plan!$A$3:$A$15,dim_plan!$B$3:$B$15,,0,1)</f>
        <v>Combo TopUp: 14.95 Talktime and 300 MB data</v>
      </c>
      <c r="G876" t="e">
        <f>MID(Tablo6[[#This Row],[Plans wto abbr]], FIND(, Tablo6[[#This Row],[Plans wto abbr]]) + 1, FIND(")", Tablo6[[#This Row],[Plans wto abbr]]) - FIND(, Tablo6[[#This Row],[Plans wto abbr]]) - 1)</f>
        <v>#VALUE!</v>
      </c>
      <c r="H876" s="3">
        <v>0.09</v>
      </c>
      <c r="I876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76" t="s">
        <v>112</v>
      </c>
      <c r="K876"/>
    </row>
    <row r="877" spans="1:11" x14ac:dyDescent="0.3">
      <c r="A877" s="6">
        <v>44562</v>
      </c>
      <c r="B877" s="6" t="str">
        <f>_xlfn.XLOOKUP($A:$A,Dim_Date!$A:$A,Dim_Date!C:C,,0,1)</f>
        <v>Before 5G</v>
      </c>
      <c r="C877" s="4">
        <v>641001</v>
      </c>
      <c r="D877" s="4" t="str">
        <f>_xlfn.XLOOKUP(Tablo6[[#This Row],[city_code]],Tablo1[city_code],Tablo1[city_name])</f>
        <v>Coimbatore</v>
      </c>
      <c r="E877" t="s">
        <v>51</v>
      </c>
      <c r="F877" t="str">
        <f>_xlfn.XLOOKUP(Tablo6[[#This Row],[plans]],dim_plan!$A$3:$A$15,dim_plan!$B$3:$B$15,,0,1)</f>
        <v>Big Combo Pack (6 GB / Day) validity: 3 Days</v>
      </c>
      <c r="G877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77" s="3">
        <v>0.04</v>
      </c>
      <c r="I877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77" t="s">
        <v>115</v>
      </c>
      <c r="K877"/>
    </row>
    <row r="878" spans="1:11" x14ac:dyDescent="0.3">
      <c r="A878" s="6">
        <v>44562</v>
      </c>
      <c r="B878" s="6" t="str">
        <f>_xlfn.XLOOKUP($A:$A,Dim_Date!$A:$A,Dim_Date!C:C,,0,1)</f>
        <v>Before 5G</v>
      </c>
      <c r="C878" s="4">
        <v>160017</v>
      </c>
      <c r="D878" s="4" t="str">
        <f>_xlfn.XLOOKUP(Tablo6[[#This Row],[city_code]],Tablo1[city_code],Tablo1[city_name])</f>
        <v>Chandigarh</v>
      </c>
      <c r="E878" t="s">
        <v>47</v>
      </c>
      <c r="F878" t="str">
        <f>_xlfn.XLOOKUP(Tablo6[[#This Row],[plans]],dim_plan!$A$3:$A$15,dim_plan!$B$3:$B$15,,0,1)</f>
        <v>Daily Saviour (1 GB / Day) validity: 1 Day</v>
      </c>
      <c r="G878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78" s="3">
        <v>0.14000000000000001</v>
      </c>
      <c r="I87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78" t="s">
        <v>108</v>
      </c>
      <c r="K878"/>
    </row>
    <row r="879" spans="1:11" x14ac:dyDescent="0.3">
      <c r="A879" s="6">
        <v>44562</v>
      </c>
      <c r="B879" s="6" t="str">
        <f>_xlfn.XLOOKUP($A:$A,Dim_Date!$A:$A,Dim_Date!C:C,,0,1)</f>
        <v>Before 5G</v>
      </c>
      <c r="C879" s="4">
        <v>160017</v>
      </c>
      <c r="D879" s="4" t="str">
        <f>_xlfn.XLOOKUP(Tablo6[[#This Row],[city_code]],Tablo1[city_code],Tablo1[city_name])</f>
        <v>Chandigarh</v>
      </c>
      <c r="E879" t="s">
        <v>49</v>
      </c>
      <c r="F879" t="str">
        <f>_xlfn.XLOOKUP(Tablo6[[#This Row],[plans]],dim_plan!$A$3:$A$15,dim_plan!$B$3:$B$15,,0,1)</f>
        <v>Combo TopUp: 14.95 Talktime and 300 MB data</v>
      </c>
      <c r="G879" t="e">
        <f>MID(Tablo6[[#This Row],[Plans wto abbr]], FIND(, Tablo6[[#This Row],[Plans wto abbr]]) + 1, FIND(")", Tablo6[[#This Row],[Plans wto abbr]]) - FIND(, Tablo6[[#This Row],[Plans wto abbr]]) - 1)</f>
        <v>#VALUE!</v>
      </c>
      <c r="H879" s="3">
        <v>0.06</v>
      </c>
      <c r="I879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79" t="s">
        <v>112</v>
      </c>
      <c r="K879"/>
    </row>
    <row r="880" spans="1:11" x14ac:dyDescent="0.3">
      <c r="A880" s="6">
        <v>44562</v>
      </c>
      <c r="B880" s="6" t="str">
        <f>_xlfn.XLOOKUP($A:$A,Dim_Date!$A:$A,Dim_Date!C:C,,0,1)</f>
        <v>Before 5G</v>
      </c>
      <c r="C880" s="4">
        <v>160017</v>
      </c>
      <c r="D880" s="4" t="str">
        <f>_xlfn.XLOOKUP(Tablo6[[#This Row],[city_code]],Tablo1[city_code],Tablo1[city_name])</f>
        <v>Chandigarh</v>
      </c>
      <c r="E880" t="s">
        <v>51</v>
      </c>
      <c r="F880" t="str">
        <f>_xlfn.XLOOKUP(Tablo6[[#This Row],[plans]],dim_plan!$A$3:$A$15,dim_plan!$B$3:$B$15,,0,1)</f>
        <v>Big Combo Pack (6 GB / Day) validity: 3 Days</v>
      </c>
      <c r="G880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80" s="3">
        <v>0.06</v>
      </c>
      <c r="I880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80" t="s">
        <v>115</v>
      </c>
      <c r="K880"/>
    </row>
    <row r="881" spans="1:11" x14ac:dyDescent="0.3">
      <c r="A881" s="6">
        <v>44562</v>
      </c>
      <c r="B881" s="6" t="str">
        <f>_xlfn.XLOOKUP($A:$A,Dim_Date!$A:$A,Dim_Date!C:C,,0,1)</f>
        <v>Before 5G</v>
      </c>
      <c r="C881" s="4">
        <v>122001</v>
      </c>
      <c r="D881" s="4" t="str">
        <f>_xlfn.XLOOKUP(Tablo6[[#This Row],[city_code]],Tablo1[city_code],Tablo1[city_name])</f>
        <v>Gurgaon</v>
      </c>
      <c r="E881" t="s">
        <v>47</v>
      </c>
      <c r="F881" t="str">
        <f>_xlfn.XLOOKUP(Tablo6[[#This Row],[plans]],dim_plan!$A$3:$A$15,dim_plan!$B$3:$B$15,,0,1)</f>
        <v>Daily Saviour (1 GB / Day) validity: 1 Day</v>
      </c>
      <c r="G881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81" s="3">
        <v>0.14000000000000001</v>
      </c>
      <c r="I88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81" t="s">
        <v>108</v>
      </c>
      <c r="K881"/>
    </row>
    <row r="882" spans="1:11" x14ac:dyDescent="0.3">
      <c r="A882" s="6">
        <v>44562</v>
      </c>
      <c r="B882" s="6" t="str">
        <f>_xlfn.XLOOKUP($A:$A,Dim_Date!$A:$A,Dim_Date!C:C,,0,1)</f>
        <v>Before 5G</v>
      </c>
      <c r="C882" s="4">
        <v>122001</v>
      </c>
      <c r="D882" s="4" t="str">
        <f>_xlfn.XLOOKUP(Tablo6[[#This Row],[city_code]],Tablo1[city_code],Tablo1[city_name])</f>
        <v>Gurgaon</v>
      </c>
      <c r="E882" t="s">
        <v>49</v>
      </c>
      <c r="F882" t="str">
        <f>_xlfn.XLOOKUP(Tablo6[[#This Row],[plans]],dim_plan!$A$3:$A$15,dim_plan!$B$3:$B$15,,0,1)</f>
        <v>Combo TopUp: 14.95 Talktime and 300 MB data</v>
      </c>
      <c r="G882" t="e">
        <f>MID(Tablo6[[#This Row],[Plans wto abbr]], FIND(, Tablo6[[#This Row],[Plans wto abbr]]) + 1, FIND(")", Tablo6[[#This Row],[Plans wto abbr]]) - FIND(, Tablo6[[#This Row],[Plans wto abbr]]) - 1)</f>
        <v>#VALUE!</v>
      </c>
      <c r="H882" s="3">
        <v>0.06</v>
      </c>
      <c r="I882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82" t="s">
        <v>112</v>
      </c>
      <c r="K882"/>
    </row>
    <row r="883" spans="1:11" x14ac:dyDescent="0.3">
      <c r="A883" s="6">
        <v>44562</v>
      </c>
      <c r="B883" s="6" t="str">
        <f>_xlfn.XLOOKUP($A:$A,Dim_Date!$A:$A,Dim_Date!C:C,,0,1)</f>
        <v>Before 5G</v>
      </c>
      <c r="C883" s="4">
        <v>122001</v>
      </c>
      <c r="D883" s="4" t="str">
        <f>_xlfn.XLOOKUP(Tablo6[[#This Row],[city_code]],Tablo1[city_code],Tablo1[city_name])</f>
        <v>Gurgaon</v>
      </c>
      <c r="E883" t="s">
        <v>51</v>
      </c>
      <c r="F883" t="str">
        <f>_xlfn.XLOOKUP(Tablo6[[#This Row],[plans]],dim_plan!$A$3:$A$15,dim_plan!$B$3:$B$15,,0,1)</f>
        <v>Big Combo Pack (6 GB / Day) validity: 3 Days</v>
      </c>
      <c r="G883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83" s="3">
        <v>0.06</v>
      </c>
      <c r="I883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83" t="s">
        <v>115</v>
      </c>
      <c r="K883"/>
    </row>
    <row r="884" spans="1:11" x14ac:dyDescent="0.3">
      <c r="A884" s="6">
        <v>44562</v>
      </c>
      <c r="B884" s="6" t="str">
        <f>_xlfn.XLOOKUP($A:$A,Dim_Date!$A:$A,Dim_Date!C:C,,0,1)</f>
        <v>Before 5G</v>
      </c>
      <c r="C884" s="4">
        <v>492001</v>
      </c>
      <c r="D884" s="4" t="str">
        <f>_xlfn.XLOOKUP(Tablo6[[#This Row],[city_code]],Tablo1[city_code],Tablo1[city_name])</f>
        <v>Raipur</v>
      </c>
      <c r="E884" t="s">
        <v>47</v>
      </c>
      <c r="F884" t="str">
        <f>_xlfn.XLOOKUP(Tablo6[[#This Row],[plans]],dim_plan!$A$3:$A$15,dim_plan!$B$3:$B$15,,0,1)</f>
        <v>Daily Saviour (1 GB / Day) validity: 1 Day</v>
      </c>
      <c r="G884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84" s="3">
        <v>0.09</v>
      </c>
      <c r="I88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84" t="s">
        <v>108</v>
      </c>
      <c r="K884"/>
    </row>
    <row r="885" spans="1:11" x14ac:dyDescent="0.3">
      <c r="A885" s="6">
        <v>44562</v>
      </c>
      <c r="B885" s="6" t="str">
        <f>_xlfn.XLOOKUP($A:$A,Dim_Date!$A:$A,Dim_Date!C:C,,0,1)</f>
        <v>Before 5G</v>
      </c>
      <c r="C885" s="4">
        <v>492001</v>
      </c>
      <c r="D885" s="4" t="str">
        <f>_xlfn.XLOOKUP(Tablo6[[#This Row],[city_code]],Tablo1[city_code],Tablo1[city_name])</f>
        <v>Raipur</v>
      </c>
      <c r="E885" t="s">
        <v>49</v>
      </c>
      <c r="F885" t="str">
        <f>_xlfn.XLOOKUP(Tablo6[[#This Row],[plans]],dim_plan!$A$3:$A$15,dim_plan!$B$3:$B$15,,0,1)</f>
        <v>Combo TopUp: 14.95 Talktime and 300 MB data</v>
      </c>
      <c r="G885" t="e">
        <f>MID(Tablo6[[#This Row],[Plans wto abbr]], FIND(, Tablo6[[#This Row],[Plans wto abbr]]) + 1, FIND(")", Tablo6[[#This Row],[Plans wto abbr]]) - FIND(, Tablo6[[#This Row],[Plans wto abbr]]) - 1)</f>
        <v>#VALUE!</v>
      </c>
      <c r="H885" s="3">
        <v>0.05</v>
      </c>
      <c r="I885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85" t="s">
        <v>112</v>
      </c>
      <c r="K885"/>
    </row>
    <row r="886" spans="1:11" x14ac:dyDescent="0.3">
      <c r="A886" s="6">
        <v>44562</v>
      </c>
      <c r="B886" s="6" t="str">
        <f>_xlfn.XLOOKUP($A:$A,Dim_Date!$A:$A,Dim_Date!C:C,,0,1)</f>
        <v>Before 5G</v>
      </c>
      <c r="C886" s="4">
        <v>492001</v>
      </c>
      <c r="D886" s="4" t="str">
        <f>_xlfn.XLOOKUP(Tablo6[[#This Row],[city_code]],Tablo1[city_code],Tablo1[city_name])</f>
        <v>Raipur</v>
      </c>
      <c r="E886" t="s">
        <v>51</v>
      </c>
      <c r="F886" t="str">
        <f>_xlfn.XLOOKUP(Tablo6[[#This Row],[plans]],dim_plan!$A$3:$A$15,dim_plan!$B$3:$B$15,,0,1)</f>
        <v>Big Combo Pack (6 GB / Day) validity: 3 Days</v>
      </c>
      <c r="G886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86" s="3">
        <v>0.04</v>
      </c>
      <c r="I886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86" t="s">
        <v>115</v>
      </c>
      <c r="K886"/>
    </row>
    <row r="887" spans="1:11" x14ac:dyDescent="0.3">
      <c r="A887" s="6">
        <v>44593</v>
      </c>
      <c r="B887" s="6" t="str">
        <f>_xlfn.XLOOKUP($A:$A,Dim_Date!$A:$A,Dim_Date!C:C,,0,1)</f>
        <v>Before 5G</v>
      </c>
      <c r="C887" s="4">
        <v>400001</v>
      </c>
      <c r="D887" s="4" t="str">
        <f>_xlfn.XLOOKUP(Tablo6[[#This Row],[city_code]],Tablo1[city_code],Tablo1[city_name])</f>
        <v>Mumbai</v>
      </c>
      <c r="E887" t="s">
        <v>47</v>
      </c>
      <c r="F887" t="str">
        <f>_xlfn.XLOOKUP(Tablo6[[#This Row],[plans]],dim_plan!$A$3:$A$15,dim_plan!$B$3:$B$15,,0,1)</f>
        <v>Daily Saviour (1 GB / Day) validity: 1 Day</v>
      </c>
      <c r="G887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87" s="3">
        <v>1.61</v>
      </c>
      <c r="I88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87" t="s">
        <v>108</v>
      </c>
      <c r="K887"/>
    </row>
    <row r="888" spans="1:11" x14ac:dyDescent="0.3">
      <c r="A888" s="6">
        <v>44593</v>
      </c>
      <c r="B888" s="6" t="str">
        <f>_xlfn.XLOOKUP($A:$A,Dim_Date!$A:$A,Dim_Date!C:C,,0,1)</f>
        <v>Before 5G</v>
      </c>
      <c r="C888" s="4">
        <v>400001</v>
      </c>
      <c r="D888" s="4" t="str">
        <f>_xlfn.XLOOKUP(Tablo6[[#This Row],[city_code]],Tablo1[city_code],Tablo1[city_name])</f>
        <v>Mumbai</v>
      </c>
      <c r="E888" t="s">
        <v>49</v>
      </c>
      <c r="F888" t="str">
        <f>_xlfn.XLOOKUP(Tablo6[[#This Row],[plans]],dim_plan!$A$3:$A$15,dim_plan!$B$3:$B$15,,0,1)</f>
        <v>Combo TopUp: 14.95 Talktime and 300 MB data</v>
      </c>
      <c r="G888" t="e">
        <f>MID(Tablo6[[#This Row],[Plans wto abbr]], FIND(, Tablo6[[#This Row],[Plans wto abbr]]) + 1, FIND(")", Tablo6[[#This Row],[Plans wto abbr]]) - FIND(, Tablo6[[#This Row],[Plans wto abbr]]) - 1)</f>
        <v>#VALUE!</v>
      </c>
      <c r="H888" s="3">
        <v>1.01</v>
      </c>
      <c r="I888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88" t="s">
        <v>112</v>
      </c>
      <c r="K888"/>
    </row>
    <row r="889" spans="1:11" x14ac:dyDescent="0.3">
      <c r="A889" s="6">
        <v>44593</v>
      </c>
      <c r="B889" s="6" t="str">
        <f>_xlfn.XLOOKUP($A:$A,Dim_Date!$A:$A,Dim_Date!C:C,,0,1)</f>
        <v>Before 5G</v>
      </c>
      <c r="C889" s="4">
        <v>400001</v>
      </c>
      <c r="D889" s="4" t="str">
        <f>_xlfn.XLOOKUP(Tablo6[[#This Row],[city_code]],Tablo1[city_code],Tablo1[city_name])</f>
        <v>Mumbai</v>
      </c>
      <c r="E889" t="s">
        <v>51</v>
      </c>
      <c r="F889" t="str">
        <f>_xlfn.XLOOKUP(Tablo6[[#This Row],[plans]],dim_plan!$A$3:$A$15,dim_plan!$B$3:$B$15,,0,1)</f>
        <v>Big Combo Pack (6 GB / Day) validity: 3 Days</v>
      </c>
      <c r="G889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89" s="3">
        <v>0.4</v>
      </c>
      <c r="I889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89" t="s">
        <v>115</v>
      </c>
      <c r="K889"/>
    </row>
    <row r="890" spans="1:11" x14ac:dyDescent="0.3">
      <c r="A890" s="6">
        <v>44593</v>
      </c>
      <c r="B890" s="6" t="str">
        <f>_xlfn.XLOOKUP($A:$A,Dim_Date!$A:$A,Dim_Date!C:C,,0,1)</f>
        <v>Before 5G</v>
      </c>
      <c r="C890" s="4">
        <v>110001</v>
      </c>
      <c r="D890" s="4" t="str">
        <f>_xlfn.XLOOKUP(Tablo6[[#This Row],[city_code]],Tablo1[city_code],Tablo1[city_name])</f>
        <v>Delhi</v>
      </c>
      <c r="E890" t="s">
        <v>47</v>
      </c>
      <c r="F890" t="str">
        <f>_xlfn.XLOOKUP(Tablo6[[#This Row],[plans]],dim_plan!$A$3:$A$15,dim_plan!$B$3:$B$15,,0,1)</f>
        <v>Daily Saviour (1 GB / Day) validity: 1 Day</v>
      </c>
      <c r="G890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90" s="3">
        <v>1.32</v>
      </c>
      <c r="I89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90" t="s">
        <v>108</v>
      </c>
      <c r="K890"/>
    </row>
    <row r="891" spans="1:11" x14ac:dyDescent="0.3">
      <c r="A891" s="6">
        <v>44593</v>
      </c>
      <c r="B891" s="6" t="str">
        <f>_xlfn.XLOOKUP($A:$A,Dim_Date!$A:$A,Dim_Date!C:C,,0,1)</f>
        <v>Before 5G</v>
      </c>
      <c r="C891" s="4">
        <v>110001</v>
      </c>
      <c r="D891" s="4" t="str">
        <f>_xlfn.XLOOKUP(Tablo6[[#This Row],[city_code]],Tablo1[city_code],Tablo1[city_name])</f>
        <v>Delhi</v>
      </c>
      <c r="E891" t="s">
        <v>49</v>
      </c>
      <c r="F891" t="str">
        <f>_xlfn.XLOOKUP(Tablo6[[#This Row],[plans]],dim_plan!$A$3:$A$15,dim_plan!$B$3:$B$15,,0,1)</f>
        <v>Combo TopUp: 14.95 Talktime and 300 MB data</v>
      </c>
      <c r="G891" t="e">
        <f>MID(Tablo6[[#This Row],[Plans wto abbr]], FIND(, Tablo6[[#This Row],[Plans wto abbr]]) + 1, FIND(")", Tablo6[[#This Row],[Plans wto abbr]]) - FIND(, Tablo6[[#This Row],[Plans wto abbr]]) - 1)</f>
        <v>#VALUE!</v>
      </c>
      <c r="H891" s="3">
        <v>0.49</v>
      </c>
      <c r="I891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91" t="s">
        <v>112</v>
      </c>
      <c r="K891"/>
    </row>
    <row r="892" spans="1:11" x14ac:dyDescent="0.3">
      <c r="A892" s="6">
        <v>44593</v>
      </c>
      <c r="B892" s="6" t="str">
        <f>_xlfn.XLOOKUP($A:$A,Dim_Date!$A:$A,Dim_Date!C:C,,0,1)</f>
        <v>Before 5G</v>
      </c>
      <c r="C892" s="4">
        <v>110001</v>
      </c>
      <c r="D892" s="4" t="str">
        <f>_xlfn.XLOOKUP(Tablo6[[#This Row],[city_code]],Tablo1[city_code],Tablo1[city_name])</f>
        <v>Delhi</v>
      </c>
      <c r="E892" t="s">
        <v>51</v>
      </c>
      <c r="F892" t="str">
        <f>_xlfn.XLOOKUP(Tablo6[[#This Row],[plans]],dim_plan!$A$3:$A$15,dim_plan!$B$3:$B$15,,0,1)</f>
        <v>Big Combo Pack (6 GB / Day) validity: 3 Days</v>
      </c>
      <c r="G892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92" s="3">
        <v>0.33</v>
      </c>
      <c r="I892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92" t="s">
        <v>115</v>
      </c>
      <c r="K892"/>
    </row>
    <row r="893" spans="1:11" x14ac:dyDescent="0.3">
      <c r="A893" s="6">
        <v>44593</v>
      </c>
      <c r="B893" s="6" t="str">
        <f>_xlfn.XLOOKUP($A:$A,Dim_Date!$A:$A,Dim_Date!C:C,,0,1)</f>
        <v>Before 5G</v>
      </c>
      <c r="C893" s="4">
        <v>700001</v>
      </c>
      <c r="D893" s="4" t="str">
        <f>_xlfn.XLOOKUP(Tablo6[[#This Row],[city_code]],Tablo1[city_code],Tablo1[city_name])</f>
        <v>Kolkata</v>
      </c>
      <c r="E893" t="s">
        <v>47</v>
      </c>
      <c r="F893" t="str">
        <f>_xlfn.XLOOKUP(Tablo6[[#This Row],[plans]],dim_plan!$A$3:$A$15,dim_plan!$B$3:$B$15,,0,1)</f>
        <v>Daily Saviour (1 GB / Day) validity: 1 Day</v>
      </c>
      <c r="G893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93" s="3">
        <v>1.23</v>
      </c>
      <c r="I89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93" t="s">
        <v>108</v>
      </c>
      <c r="K893"/>
    </row>
    <row r="894" spans="1:11" x14ac:dyDescent="0.3">
      <c r="A894" s="6">
        <v>44593</v>
      </c>
      <c r="B894" s="6" t="str">
        <f>_xlfn.XLOOKUP($A:$A,Dim_Date!$A:$A,Dim_Date!C:C,,0,1)</f>
        <v>Before 5G</v>
      </c>
      <c r="C894" s="4">
        <v>700001</v>
      </c>
      <c r="D894" s="4" t="str">
        <f>_xlfn.XLOOKUP(Tablo6[[#This Row],[city_code]],Tablo1[city_code],Tablo1[city_name])</f>
        <v>Kolkata</v>
      </c>
      <c r="E894" t="s">
        <v>49</v>
      </c>
      <c r="F894" t="str">
        <f>_xlfn.XLOOKUP(Tablo6[[#This Row],[plans]],dim_plan!$A$3:$A$15,dim_plan!$B$3:$B$15,,0,1)</f>
        <v>Combo TopUp: 14.95 Talktime and 300 MB data</v>
      </c>
      <c r="G894" t="e">
        <f>MID(Tablo6[[#This Row],[Plans wto abbr]], FIND(, Tablo6[[#This Row],[Plans wto abbr]]) + 1, FIND(")", Tablo6[[#This Row],[Plans wto abbr]]) - FIND(, Tablo6[[#This Row],[Plans wto abbr]]) - 1)</f>
        <v>#VALUE!</v>
      </c>
      <c r="H894" s="3">
        <v>0.61</v>
      </c>
      <c r="I894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94" t="s">
        <v>112</v>
      </c>
      <c r="K894"/>
    </row>
    <row r="895" spans="1:11" x14ac:dyDescent="0.3">
      <c r="A895" s="6">
        <v>44593</v>
      </c>
      <c r="B895" s="6" t="str">
        <f>_xlfn.XLOOKUP($A:$A,Dim_Date!$A:$A,Dim_Date!C:C,,0,1)</f>
        <v>Before 5G</v>
      </c>
      <c r="C895" s="4">
        <v>700001</v>
      </c>
      <c r="D895" s="4" t="str">
        <f>_xlfn.XLOOKUP(Tablo6[[#This Row],[city_code]],Tablo1[city_code],Tablo1[city_name])</f>
        <v>Kolkata</v>
      </c>
      <c r="E895" t="s">
        <v>51</v>
      </c>
      <c r="F895" t="str">
        <f>_xlfn.XLOOKUP(Tablo6[[#This Row],[plans]],dim_plan!$A$3:$A$15,dim_plan!$B$3:$B$15,,0,1)</f>
        <v>Big Combo Pack (6 GB / Day) validity: 3 Days</v>
      </c>
      <c r="G895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95" s="3">
        <v>0.46</v>
      </c>
      <c r="I895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95" t="s">
        <v>115</v>
      </c>
      <c r="K895"/>
    </row>
    <row r="896" spans="1:11" x14ac:dyDescent="0.3">
      <c r="A896" s="6">
        <v>44593</v>
      </c>
      <c r="B896" s="6" t="str">
        <f>_xlfn.XLOOKUP($A:$A,Dim_Date!$A:$A,Dim_Date!C:C,,0,1)</f>
        <v>Before 5G</v>
      </c>
      <c r="C896" s="4">
        <v>560001</v>
      </c>
      <c r="D896" s="4" t="str">
        <f>_xlfn.XLOOKUP(Tablo6[[#This Row],[city_code]],Tablo1[city_code],Tablo1[city_name])</f>
        <v>Bangalore</v>
      </c>
      <c r="E896" t="s">
        <v>47</v>
      </c>
      <c r="F896" t="str">
        <f>_xlfn.XLOOKUP(Tablo6[[#This Row],[plans]],dim_plan!$A$3:$A$15,dim_plan!$B$3:$B$15,,0,1)</f>
        <v>Daily Saviour (1 GB / Day) validity: 1 Day</v>
      </c>
      <c r="G896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96" s="3">
        <v>1.76</v>
      </c>
      <c r="I89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96" t="s">
        <v>108</v>
      </c>
      <c r="K896"/>
    </row>
    <row r="897" spans="1:11" x14ac:dyDescent="0.3">
      <c r="A897" s="6">
        <v>44593</v>
      </c>
      <c r="B897" s="6" t="str">
        <f>_xlfn.XLOOKUP($A:$A,Dim_Date!$A:$A,Dim_Date!C:C,,0,1)</f>
        <v>Before 5G</v>
      </c>
      <c r="C897" s="4">
        <v>560001</v>
      </c>
      <c r="D897" s="4" t="str">
        <f>_xlfn.XLOOKUP(Tablo6[[#This Row],[city_code]],Tablo1[city_code],Tablo1[city_name])</f>
        <v>Bangalore</v>
      </c>
      <c r="E897" t="s">
        <v>49</v>
      </c>
      <c r="F897" t="str">
        <f>_xlfn.XLOOKUP(Tablo6[[#This Row],[plans]],dim_plan!$A$3:$A$15,dim_plan!$B$3:$B$15,,0,1)</f>
        <v>Combo TopUp: 14.95 Talktime and 300 MB data</v>
      </c>
      <c r="G897" t="e">
        <f>MID(Tablo6[[#This Row],[Plans wto abbr]], FIND(, Tablo6[[#This Row],[Plans wto abbr]]) + 1, FIND(")", Tablo6[[#This Row],[Plans wto abbr]]) - FIND(, Tablo6[[#This Row],[Plans wto abbr]]) - 1)</f>
        <v>#VALUE!</v>
      </c>
      <c r="H897" s="3">
        <v>0.71</v>
      </c>
      <c r="I897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897" t="s">
        <v>112</v>
      </c>
      <c r="K897"/>
    </row>
    <row r="898" spans="1:11" x14ac:dyDescent="0.3">
      <c r="A898" s="6">
        <v>44593</v>
      </c>
      <c r="B898" s="6" t="str">
        <f>_xlfn.XLOOKUP($A:$A,Dim_Date!$A:$A,Dim_Date!C:C,,0,1)</f>
        <v>Before 5G</v>
      </c>
      <c r="C898" s="4">
        <v>560001</v>
      </c>
      <c r="D898" s="4" t="str">
        <f>_xlfn.XLOOKUP(Tablo6[[#This Row],[city_code]],Tablo1[city_code],Tablo1[city_name])</f>
        <v>Bangalore</v>
      </c>
      <c r="E898" t="s">
        <v>51</v>
      </c>
      <c r="F898" t="str">
        <f>_xlfn.XLOOKUP(Tablo6[[#This Row],[plans]],dim_plan!$A$3:$A$15,dim_plan!$B$3:$B$15,,0,1)</f>
        <v>Big Combo Pack (6 GB / Day) validity: 3 Days</v>
      </c>
      <c r="G898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898" s="3">
        <v>0.53</v>
      </c>
      <c r="I898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898" t="s">
        <v>115</v>
      </c>
      <c r="K898"/>
    </row>
    <row r="899" spans="1:11" x14ac:dyDescent="0.3">
      <c r="A899" s="6">
        <v>44593</v>
      </c>
      <c r="B899" s="6" t="str">
        <f>_xlfn.XLOOKUP($A:$A,Dim_Date!$A:$A,Dim_Date!C:C,,0,1)</f>
        <v>Before 5G</v>
      </c>
      <c r="C899" s="4">
        <v>600001</v>
      </c>
      <c r="D899" s="4" t="str">
        <f>_xlfn.XLOOKUP(Tablo6[[#This Row],[city_code]],Tablo1[city_code],Tablo1[city_name])</f>
        <v>Chennai</v>
      </c>
      <c r="E899" t="s">
        <v>47</v>
      </c>
      <c r="F899" t="str">
        <f>_xlfn.XLOOKUP(Tablo6[[#This Row],[plans]],dim_plan!$A$3:$A$15,dim_plan!$B$3:$B$15,,0,1)</f>
        <v>Daily Saviour (1 GB / Day) validity: 1 Day</v>
      </c>
      <c r="G899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899" s="3">
        <v>1.7</v>
      </c>
      <c r="I89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899" t="s">
        <v>108</v>
      </c>
      <c r="K899"/>
    </row>
    <row r="900" spans="1:11" x14ac:dyDescent="0.3">
      <c r="A900" s="6">
        <v>44593</v>
      </c>
      <c r="B900" s="6" t="str">
        <f>_xlfn.XLOOKUP($A:$A,Dim_Date!$A:$A,Dim_Date!C:C,,0,1)</f>
        <v>Before 5G</v>
      </c>
      <c r="C900" s="4">
        <v>600001</v>
      </c>
      <c r="D900" s="4" t="str">
        <f>_xlfn.XLOOKUP(Tablo6[[#This Row],[city_code]],Tablo1[city_code],Tablo1[city_name])</f>
        <v>Chennai</v>
      </c>
      <c r="E900" t="s">
        <v>49</v>
      </c>
      <c r="F900" t="str">
        <f>_xlfn.XLOOKUP(Tablo6[[#This Row],[plans]],dim_plan!$A$3:$A$15,dim_plan!$B$3:$B$15,,0,1)</f>
        <v>Combo TopUp: 14.95 Talktime and 300 MB data</v>
      </c>
      <c r="G900" t="e">
        <f>MID(Tablo6[[#This Row],[Plans wto abbr]], FIND(, Tablo6[[#This Row],[Plans wto abbr]]) + 1, FIND(")", Tablo6[[#This Row],[Plans wto abbr]]) - FIND(, Tablo6[[#This Row],[Plans wto abbr]]) - 1)</f>
        <v>#VALUE!</v>
      </c>
      <c r="H900" s="3">
        <v>0.85</v>
      </c>
      <c r="I900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00" t="s">
        <v>112</v>
      </c>
      <c r="K900"/>
    </row>
    <row r="901" spans="1:11" x14ac:dyDescent="0.3">
      <c r="A901" s="6">
        <v>44593</v>
      </c>
      <c r="B901" s="6" t="str">
        <f>_xlfn.XLOOKUP($A:$A,Dim_Date!$A:$A,Dim_Date!C:C,,0,1)</f>
        <v>Before 5G</v>
      </c>
      <c r="C901" s="4">
        <v>600001</v>
      </c>
      <c r="D901" s="4" t="str">
        <f>_xlfn.XLOOKUP(Tablo6[[#This Row],[city_code]],Tablo1[city_code],Tablo1[city_name])</f>
        <v>Chennai</v>
      </c>
      <c r="E901" t="s">
        <v>51</v>
      </c>
      <c r="F901" t="str">
        <f>_xlfn.XLOOKUP(Tablo6[[#This Row],[plans]],dim_plan!$A$3:$A$15,dim_plan!$B$3:$B$15,,0,1)</f>
        <v>Big Combo Pack (6 GB / Day) validity: 3 Days</v>
      </c>
      <c r="G901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01" s="3">
        <v>0.64</v>
      </c>
      <c r="I901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01" t="s">
        <v>115</v>
      </c>
      <c r="K901"/>
    </row>
    <row r="902" spans="1:11" x14ac:dyDescent="0.3">
      <c r="A902" s="6">
        <v>44593</v>
      </c>
      <c r="B902" s="6" t="str">
        <f>_xlfn.XLOOKUP($A:$A,Dim_Date!$A:$A,Dim_Date!C:C,,0,1)</f>
        <v>Before 5G</v>
      </c>
      <c r="C902" s="4">
        <v>500001</v>
      </c>
      <c r="D902" s="4" t="str">
        <f>_xlfn.XLOOKUP(Tablo6[[#This Row],[city_code]],Tablo1[city_code],Tablo1[city_name])</f>
        <v>Hyderabad</v>
      </c>
      <c r="E902" t="s">
        <v>47</v>
      </c>
      <c r="F902" t="str">
        <f>_xlfn.XLOOKUP(Tablo6[[#This Row],[plans]],dim_plan!$A$3:$A$15,dim_plan!$B$3:$B$15,,0,1)</f>
        <v>Daily Saviour (1 GB / Day) validity: 1 Day</v>
      </c>
      <c r="G902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02" s="3">
        <v>0.81</v>
      </c>
      <c r="I90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02" t="s">
        <v>108</v>
      </c>
      <c r="K902"/>
    </row>
    <row r="903" spans="1:11" x14ac:dyDescent="0.3">
      <c r="A903" s="6">
        <v>44593</v>
      </c>
      <c r="B903" s="6" t="str">
        <f>_xlfn.XLOOKUP($A:$A,Dim_Date!$A:$A,Dim_Date!C:C,,0,1)</f>
        <v>Before 5G</v>
      </c>
      <c r="C903" s="4">
        <v>500001</v>
      </c>
      <c r="D903" s="4" t="str">
        <f>_xlfn.XLOOKUP(Tablo6[[#This Row],[city_code]],Tablo1[city_code],Tablo1[city_name])</f>
        <v>Hyderabad</v>
      </c>
      <c r="E903" t="s">
        <v>49</v>
      </c>
      <c r="F903" t="str">
        <f>_xlfn.XLOOKUP(Tablo6[[#This Row],[plans]],dim_plan!$A$3:$A$15,dim_plan!$B$3:$B$15,,0,1)</f>
        <v>Combo TopUp: 14.95 Talktime and 300 MB data</v>
      </c>
      <c r="G903" t="e">
        <f>MID(Tablo6[[#This Row],[Plans wto abbr]], FIND(, Tablo6[[#This Row],[Plans wto abbr]]) + 1, FIND(")", Tablo6[[#This Row],[Plans wto abbr]]) - FIND(, Tablo6[[#This Row],[Plans wto abbr]]) - 1)</f>
        <v>#VALUE!</v>
      </c>
      <c r="H903" s="3">
        <v>0.35</v>
      </c>
      <c r="I903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03" t="s">
        <v>112</v>
      </c>
      <c r="K903"/>
    </row>
    <row r="904" spans="1:11" x14ac:dyDescent="0.3">
      <c r="A904" s="6">
        <v>44593</v>
      </c>
      <c r="B904" s="6" t="str">
        <f>_xlfn.XLOOKUP($A:$A,Dim_Date!$A:$A,Dim_Date!C:C,,0,1)</f>
        <v>Before 5G</v>
      </c>
      <c r="C904" s="4">
        <v>500001</v>
      </c>
      <c r="D904" s="4" t="str">
        <f>_xlfn.XLOOKUP(Tablo6[[#This Row],[city_code]],Tablo1[city_code],Tablo1[city_name])</f>
        <v>Hyderabad</v>
      </c>
      <c r="E904" t="s">
        <v>51</v>
      </c>
      <c r="F904" t="str">
        <f>_xlfn.XLOOKUP(Tablo6[[#This Row],[plans]],dim_plan!$A$3:$A$15,dim_plan!$B$3:$B$15,,0,1)</f>
        <v>Big Combo Pack (6 GB / Day) validity: 3 Days</v>
      </c>
      <c r="G904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04" s="3">
        <v>0.35</v>
      </c>
      <c r="I904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04" t="s">
        <v>115</v>
      </c>
      <c r="K904"/>
    </row>
    <row r="905" spans="1:11" x14ac:dyDescent="0.3">
      <c r="A905" s="6">
        <v>44593</v>
      </c>
      <c r="B905" s="6" t="str">
        <f>_xlfn.XLOOKUP($A:$A,Dim_Date!$A:$A,Dim_Date!C:C,,0,1)</f>
        <v>Before 5G</v>
      </c>
      <c r="C905" s="4">
        <v>411001</v>
      </c>
      <c r="D905" s="4" t="str">
        <f>_xlfn.XLOOKUP(Tablo6[[#This Row],[city_code]],Tablo1[city_code],Tablo1[city_name])</f>
        <v>Pune</v>
      </c>
      <c r="E905" t="s">
        <v>47</v>
      </c>
      <c r="F905" t="str">
        <f>_xlfn.XLOOKUP(Tablo6[[#This Row],[plans]],dim_plan!$A$3:$A$15,dim_plan!$B$3:$B$15,,0,1)</f>
        <v>Daily Saviour (1 GB / Day) validity: 1 Day</v>
      </c>
      <c r="G905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05" s="3">
        <v>0.89</v>
      </c>
      <c r="I90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05" t="s">
        <v>108</v>
      </c>
      <c r="K905"/>
    </row>
    <row r="906" spans="1:11" x14ac:dyDescent="0.3">
      <c r="A906" s="6">
        <v>44593</v>
      </c>
      <c r="B906" s="6" t="str">
        <f>_xlfn.XLOOKUP($A:$A,Dim_Date!$A:$A,Dim_Date!C:C,,0,1)</f>
        <v>Before 5G</v>
      </c>
      <c r="C906" s="4">
        <v>411001</v>
      </c>
      <c r="D906" s="4" t="str">
        <f>_xlfn.XLOOKUP(Tablo6[[#This Row],[city_code]],Tablo1[city_code],Tablo1[city_name])</f>
        <v>Pune</v>
      </c>
      <c r="E906" t="s">
        <v>49</v>
      </c>
      <c r="F906" t="str">
        <f>_xlfn.XLOOKUP(Tablo6[[#This Row],[plans]],dim_plan!$A$3:$A$15,dim_plan!$B$3:$B$15,,0,1)</f>
        <v>Combo TopUp: 14.95 Talktime and 300 MB data</v>
      </c>
      <c r="G906" t="e">
        <f>MID(Tablo6[[#This Row],[Plans wto abbr]], FIND(, Tablo6[[#This Row],[Plans wto abbr]]) + 1, FIND(")", Tablo6[[#This Row],[Plans wto abbr]]) - FIND(, Tablo6[[#This Row],[Plans wto abbr]]) - 1)</f>
        <v>#VALUE!</v>
      </c>
      <c r="H906" s="3">
        <v>0.39</v>
      </c>
      <c r="I906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06" t="s">
        <v>112</v>
      </c>
      <c r="K906"/>
    </row>
    <row r="907" spans="1:11" x14ac:dyDescent="0.3">
      <c r="A907" s="6">
        <v>44593</v>
      </c>
      <c r="B907" s="6" t="str">
        <f>_xlfn.XLOOKUP($A:$A,Dim_Date!$A:$A,Dim_Date!C:C,,0,1)</f>
        <v>Before 5G</v>
      </c>
      <c r="C907" s="4">
        <v>411001</v>
      </c>
      <c r="D907" s="4" t="str">
        <f>_xlfn.XLOOKUP(Tablo6[[#This Row],[city_code]],Tablo1[city_code],Tablo1[city_name])</f>
        <v>Pune</v>
      </c>
      <c r="E907" t="s">
        <v>51</v>
      </c>
      <c r="F907" t="str">
        <f>_xlfn.XLOOKUP(Tablo6[[#This Row],[plans]],dim_plan!$A$3:$A$15,dim_plan!$B$3:$B$15,,0,1)</f>
        <v>Big Combo Pack (6 GB / Day) validity: 3 Days</v>
      </c>
      <c r="G907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07" s="3">
        <v>0.39</v>
      </c>
      <c r="I907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07" t="s">
        <v>115</v>
      </c>
      <c r="K907"/>
    </row>
    <row r="908" spans="1:11" x14ac:dyDescent="0.3">
      <c r="A908" s="6">
        <v>44593</v>
      </c>
      <c r="B908" s="6" t="str">
        <f>_xlfn.XLOOKUP($A:$A,Dim_Date!$A:$A,Dim_Date!C:C,,0,1)</f>
        <v>Before 5G</v>
      </c>
      <c r="C908" s="4">
        <v>380001</v>
      </c>
      <c r="D908" s="4" t="str">
        <f>_xlfn.XLOOKUP(Tablo6[[#This Row],[city_code]],Tablo1[city_code],Tablo1[city_name])</f>
        <v>Ahmedabad</v>
      </c>
      <c r="E908" t="s">
        <v>47</v>
      </c>
      <c r="F908" t="str">
        <f>_xlfn.XLOOKUP(Tablo6[[#This Row],[plans]],dim_plan!$A$3:$A$15,dim_plan!$B$3:$B$15,,0,1)</f>
        <v>Daily Saviour (1 GB / Day) validity: 1 Day</v>
      </c>
      <c r="G908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08" s="3">
        <v>0.6</v>
      </c>
      <c r="I90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08" t="s">
        <v>108</v>
      </c>
      <c r="K908"/>
    </row>
    <row r="909" spans="1:11" x14ac:dyDescent="0.3">
      <c r="A909" s="6">
        <v>44593</v>
      </c>
      <c r="B909" s="6" t="str">
        <f>_xlfn.XLOOKUP($A:$A,Dim_Date!$A:$A,Dim_Date!C:C,,0,1)</f>
        <v>Before 5G</v>
      </c>
      <c r="C909" s="4">
        <v>380001</v>
      </c>
      <c r="D909" s="4" t="str">
        <f>_xlfn.XLOOKUP(Tablo6[[#This Row],[city_code]],Tablo1[city_code],Tablo1[city_name])</f>
        <v>Ahmedabad</v>
      </c>
      <c r="E909" t="s">
        <v>49</v>
      </c>
      <c r="F909" t="str">
        <f>_xlfn.XLOOKUP(Tablo6[[#This Row],[plans]],dim_plan!$A$3:$A$15,dim_plan!$B$3:$B$15,,0,1)</f>
        <v>Combo TopUp: 14.95 Talktime and 300 MB data</v>
      </c>
      <c r="G909" t="e">
        <f>MID(Tablo6[[#This Row],[Plans wto abbr]], FIND(, Tablo6[[#This Row],[Plans wto abbr]]) + 1, FIND(")", Tablo6[[#This Row],[Plans wto abbr]]) - FIND(, Tablo6[[#This Row],[Plans wto abbr]]) - 1)</f>
        <v>#VALUE!</v>
      </c>
      <c r="H909" s="3">
        <v>0.3</v>
      </c>
      <c r="I909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09" t="s">
        <v>112</v>
      </c>
      <c r="K909"/>
    </row>
    <row r="910" spans="1:11" x14ac:dyDescent="0.3">
      <c r="A910" s="6">
        <v>44593</v>
      </c>
      <c r="B910" s="6" t="str">
        <f>_xlfn.XLOOKUP($A:$A,Dim_Date!$A:$A,Dim_Date!C:C,,0,1)</f>
        <v>Before 5G</v>
      </c>
      <c r="C910" s="4">
        <v>380001</v>
      </c>
      <c r="D910" s="4" t="str">
        <f>_xlfn.XLOOKUP(Tablo6[[#This Row],[city_code]],Tablo1[city_code],Tablo1[city_name])</f>
        <v>Ahmedabad</v>
      </c>
      <c r="E910" t="s">
        <v>51</v>
      </c>
      <c r="F910" t="str">
        <f>_xlfn.XLOOKUP(Tablo6[[#This Row],[plans]],dim_plan!$A$3:$A$15,dim_plan!$B$3:$B$15,,0,1)</f>
        <v>Big Combo Pack (6 GB / Day) validity: 3 Days</v>
      </c>
      <c r="G910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10" s="3">
        <v>0.06</v>
      </c>
      <c r="I910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10" t="s">
        <v>115</v>
      </c>
      <c r="K910"/>
    </row>
    <row r="911" spans="1:11" x14ac:dyDescent="0.3">
      <c r="A911" s="6">
        <v>44593</v>
      </c>
      <c r="B911" s="6" t="str">
        <f>_xlfn.XLOOKUP($A:$A,Dim_Date!$A:$A,Dim_Date!C:C,,0,1)</f>
        <v>Before 5G</v>
      </c>
      <c r="C911" s="4">
        <v>302001</v>
      </c>
      <c r="D911" s="4" t="str">
        <f>_xlfn.XLOOKUP(Tablo6[[#This Row],[city_code]],Tablo1[city_code],Tablo1[city_name])</f>
        <v>Jaipur</v>
      </c>
      <c r="E911" t="s">
        <v>47</v>
      </c>
      <c r="F911" t="str">
        <f>_xlfn.XLOOKUP(Tablo6[[#This Row],[plans]],dim_plan!$A$3:$A$15,dim_plan!$B$3:$B$15,,0,1)</f>
        <v>Daily Saviour (1 GB / Day) validity: 1 Day</v>
      </c>
      <c r="G911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11" s="3">
        <v>0.3</v>
      </c>
      <c r="I91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11" t="s">
        <v>108</v>
      </c>
      <c r="K911"/>
    </row>
    <row r="912" spans="1:11" x14ac:dyDescent="0.3">
      <c r="A912" s="6">
        <v>44593</v>
      </c>
      <c r="B912" s="6" t="str">
        <f>_xlfn.XLOOKUP($A:$A,Dim_Date!$A:$A,Dim_Date!C:C,,0,1)</f>
        <v>Before 5G</v>
      </c>
      <c r="C912" s="4">
        <v>302001</v>
      </c>
      <c r="D912" s="4" t="str">
        <f>_xlfn.XLOOKUP(Tablo6[[#This Row],[city_code]],Tablo1[city_code],Tablo1[city_name])</f>
        <v>Jaipur</v>
      </c>
      <c r="E912" t="s">
        <v>49</v>
      </c>
      <c r="F912" t="str">
        <f>_xlfn.XLOOKUP(Tablo6[[#This Row],[plans]],dim_plan!$A$3:$A$15,dim_plan!$B$3:$B$15,,0,1)</f>
        <v>Combo TopUp: 14.95 Talktime and 300 MB data</v>
      </c>
      <c r="G912" t="e">
        <f>MID(Tablo6[[#This Row],[Plans wto abbr]], FIND(, Tablo6[[#This Row],[Plans wto abbr]]) + 1, FIND(")", Tablo6[[#This Row],[Plans wto abbr]]) - FIND(, Tablo6[[#This Row],[Plans wto abbr]]) - 1)</f>
        <v>#VALUE!</v>
      </c>
      <c r="H912" s="3">
        <v>0.22</v>
      </c>
      <c r="I912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12" t="s">
        <v>112</v>
      </c>
      <c r="K912"/>
    </row>
    <row r="913" spans="1:11" x14ac:dyDescent="0.3">
      <c r="A913" s="6">
        <v>44593</v>
      </c>
      <c r="B913" s="6" t="str">
        <f>_xlfn.XLOOKUP($A:$A,Dim_Date!$A:$A,Dim_Date!C:C,,0,1)</f>
        <v>Before 5G</v>
      </c>
      <c r="C913" s="4">
        <v>302001</v>
      </c>
      <c r="D913" s="4" t="str">
        <f>_xlfn.XLOOKUP(Tablo6[[#This Row],[city_code]],Tablo1[city_code],Tablo1[city_name])</f>
        <v>Jaipur</v>
      </c>
      <c r="E913" t="s">
        <v>51</v>
      </c>
      <c r="F913" t="str">
        <f>_xlfn.XLOOKUP(Tablo6[[#This Row],[plans]],dim_plan!$A$3:$A$15,dim_plan!$B$3:$B$15,,0,1)</f>
        <v>Big Combo Pack (6 GB / Day) validity: 3 Days</v>
      </c>
      <c r="G913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13" s="3">
        <v>0.04</v>
      </c>
      <c r="I913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13" t="s">
        <v>115</v>
      </c>
      <c r="K913"/>
    </row>
    <row r="914" spans="1:11" x14ac:dyDescent="0.3">
      <c r="A914" s="6">
        <v>44593</v>
      </c>
      <c r="B914" s="6" t="str">
        <f>_xlfn.XLOOKUP($A:$A,Dim_Date!$A:$A,Dim_Date!C:C,,0,1)</f>
        <v>Before 5G</v>
      </c>
      <c r="C914" s="4">
        <v>226001</v>
      </c>
      <c r="D914" s="4" t="str">
        <f>_xlfn.XLOOKUP(Tablo6[[#This Row],[city_code]],Tablo1[city_code],Tablo1[city_name])</f>
        <v>Lucknow</v>
      </c>
      <c r="E914" t="s">
        <v>47</v>
      </c>
      <c r="F914" t="str">
        <f>_xlfn.XLOOKUP(Tablo6[[#This Row],[plans]],dim_plan!$A$3:$A$15,dim_plan!$B$3:$B$15,,0,1)</f>
        <v>Daily Saviour (1 GB / Day) validity: 1 Day</v>
      </c>
      <c r="G914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14" s="3">
        <v>0.65</v>
      </c>
      <c r="I91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14" t="s">
        <v>108</v>
      </c>
      <c r="K914"/>
    </row>
    <row r="915" spans="1:11" x14ac:dyDescent="0.3">
      <c r="A915" s="6">
        <v>44593</v>
      </c>
      <c r="B915" s="6" t="str">
        <f>_xlfn.XLOOKUP($A:$A,Dim_Date!$A:$A,Dim_Date!C:C,,0,1)</f>
        <v>Before 5G</v>
      </c>
      <c r="C915" s="4">
        <v>226001</v>
      </c>
      <c r="D915" s="4" t="str">
        <f>_xlfn.XLOOKUP(Tablo6[[#This Row],[city_code]],Tablo1[city_code],Tablo1[city_name])</f>
        <v>Lucknow</v>
      </c>
      <c r="E915" t="s">
        <v>49</v>
      </c>
      <c r="F915" t="str">
        <f>_xlfn.XLOOKUP(Tablo6[[#This Row],[plans]],dim_plan!$A$3:$A$15,dim_plan!$B$3:$B$15,,0,1)</f>
        <v>Combo TopUp: 14.95 Talktime and 300 MB data</v>
      </c>
      <c r="G915" t="e">
        <f>MID(Tablo6[[#This Row],[Plans wto abbr]], FIND(, Tablo6[[#This Row],[Plans wto abbr]]) + 1, FIND(")", Tablo6[[#This Row],[Plans wto abbr]]) - FIND(, Tablo6[[#This Row],[Plans wto abbr]]) - 1)</f>
        <v>#VALUE!</v>
      </c>
      <c r="H915" s="3">
        <v>0.37</v>
      </c>
      <c r="I915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15" t="s">
        <v>112</v>
      </c>
      <c r="K915"/>
    </row>
    <row r="916" spans="1:11" x14ac:dyDescent="0.3">
      <c r="A916" s="6">
        <v>44593</v>
      </c>
      <c r="B916" s="6" t="str">
        <f>_xlfn.XLOOKUP($A:$A,Dim_Date!$A:$A,Dim_Date!C:C,,0,1)</f>
        <v>Before 5G</v>
      </c>
      <c r="C916" s="4">
        <v>226001</v>
      </c>
      <c r="D916" s="4" t="str">
        <f>_xlfn.XLOOKUP(Tablo6[[#This Row],[city_code]],Tablo1[city_code],Tablo1[city_name])</f>
        <v>Lucknow</v>
      </c>
      <c r="E916" t="s">
        <v>51</v>
      </c>
      <c r="F916" t="str">
        <f>_xlfn.XLOOKUP(Tablo6[[#This Row],[plans]],dim_plan!$A$3:$A$15,dim_plan!$B$3:$B$15,,0,1)</f>
        <v>Big Combo Pack (6 GB / Day) validity: 3 Days</v>
      </c>
      <c r="G916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16" s="3">
        <v>0.09</v>
      </c>
      <c r="I916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16" t="s">
        <v>115</v>
      </c>
      <c r="K916"/>
    </row>
    <row r="917" spans="1:11" x14ac:dyDescent="0.3">
      <c r="A917" s="6">
        <v>44593</v>
      </c>
      <c r="B917" s="6" t="str">
        <f>_xlfn.XLOOKUP($A:$A,Dim_Date!$A:$A,Dim_Date!C:C,,0,1)</f>
        <v>Before 5G</v>
      </c>
      <c r="C917" s="4">
        <v>800008</v>
      </c>
      <c r="D917" s="4" t="str">
        <f>_xlfn.XLOOKUP(Tablo6[[#This Row],[city_code]],Tablo1[city_code],Tablo1[city_name])</f>
        <v>Patna</v>
      </c>
      <c r="E917" t="s">
        <v>47</v>
      </c>
      <c r="F917" t="str">
        <f>_xlfn.XLOOKUP(Tablo6[[#This Row],[plans]],dim_plan!$A$3:$A$15,dim_plan!$B$3:$B$15,,0,1)</f>
        <v>Daily Saviour (1 GB / Day) validity: 1 Day</v>
      </c>
      <c r="G917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17" s="3">
        <v>0.34</v>
      </c>
      <c r="I91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17" t="s">
        <v>108</v>
      </c>
      <c r="K917"/>
    </row>
    <row r="918" spans="1:11" x14ac:dyDescent="0.3">
      <c r="A918" s="6">
        <v>44593</v>
      </c>
      <c r="B918" s="6" t="str">
        <f>_xlfn.XLOOKUP($A:$A,Dim_Date!$A:$A,Dim_Date!C:C,,0,1)</f>
        <v>Before 5G</v>
      </c>
      <c r="C918" s="4">
        <v>800008</v>
      </c>
      <c r="D918" s="4" t="str">
        <f>_xlfn.XLOOKUP(Tablo6[[#This Row],[city_code]],Tablo1[city_code],Tablo1[city_name])</f>
        <v>Patna</v>
      </c>
      <c r="E918" t="s">
        <v>49</v>
      </c>
      <c r="F918" t="str">
        <f>_xlfn.XLOOKUP(Tablo6[[#This Row],[plans]],dim_plan!$A$3:$A$15,dim_plan!$B$3:$B$15,,0,1)</f>
        <v>Combo TopUp: 14.95 Talktime and 300 MB data</v>
      </c>
      <c r="G918" t="e">
        <f>MID(Tablo6[[#This Row],[Plans wto abbr]], FIND(, Tablo6[[#This Row],[Plans wto abbr]]) + 1, FIND(")", Tablo6[[#This Row],[Plans wto abbr]]) - FIND(, Tablo6[[#This Row],[Plans wto abbr]]) - 1)</f>
        <v>#VALUE!</v>
      </c>
      <c r="H918" s="3">
        <v>0.15</v>
      </c>
      <c r="I918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18" t="s">
        <v>112</v>
      </c>
      <c r="K918"/>
    </row>
    <row r="919" spans="1:11" x14ac:dyDescent="0.3">
      <c r="A919" s="6">
        <v>44593</v>
      </c>
      <c r="B919" s="6" t="str">
        <f>_xlfn.XLOOKUP($A:$A,Dim_Date!$A:$A,Dim_Date!C:C,,0,1)</f>
        <v>Before 5G</v>
      </c>
      <c r="C919" s="4">
        <v>800008</v>
      </c>
      <c r="D919" s="4" t="str">
        <f>_xlfn.XLOOKUP(Tablo6[[#This Row],[city_code]],Tablo1[city_code],Tablo1[city_name])</f>
        <v>Patna</v>
      </c>
      <c r="E919" t="s">
        <v>51</v>
      </c>
      <c r="F919" t="str">
        <f>_xlfn.XLOOKUP(Tablo6[[#This Row],[plans]],dim_plan!$A$3:$A$15,dim_plan!$B$3:$B$15,,0,1)</f>
        <v>Big Combo Pack (6 GB / Day) validity: 3 Days</v>
      </c>
      <c r="G919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19" s="3">
        <v>0.04</v>
      </c>
      <c r="I919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19" t="s">
        <v>115</v>
      </c>
      <c r="K919"/>
    </row>
    <row r="920" spans="1:11" x14ac:dyDescent="0.3">
      <c r="A920" s="6">
        <v>44593</v>
      </c>
      <c r="B920" s="6" t="str">
        <f>_xlfn.XLOOKUP($A:$A,Dim_Date!$A:$A,Dim_Date!C:C,,0,1)</f>
        <v>Before 5G</v>
      </c>
      <c r="C920" s="4">
        <v>641001</v>
      </c>
      <c r="D920" s="4" t="str">
        <f>_xlfn.XLOOKUP(Tablo6[[#This Row],[city_code]],Tablo1[city_code],Tablo1[city_name])</f>
        <v>Coimbatore</v>
      </c>
      <c r="E920" t="s">
        <v>47</v>
      </c>
      <c r="F920" t="str">
        <f>_xlfn.XLOOKUP(Tablo6[[#This Row],[plans]],dim_plan!$A$3:$A$15,dim_plan!$B$3:$B$15,,0,1)</f>
        <v>Daily Saviour (1 GB / Day) validity: 1 Day</v>
      </c>
      <c r="G920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20" s="3">
        <v>0.33</v>
      </c>
      <c r="I92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20" t="s">
        <v>108</v>
      </c>
      <c r="K920"/>
    </row>
    <row r="921" spans="1:11" x14ac:dyDescent="0.3">
      <c r="A921" s="6">
        <v>44593</v>
      </c>
      <c r="B921" s="6" t="str">
        <f>_xlfn.XLOOKUP($A:$A,Dim_Date!$A:$A,Dim_Date!C:C,,0,1)</f>
        <v>Before 5G</v>
      </c>
      <c r="C921" s="4">
        <v>641001</v>
      </c>
      <c r="D921" s="4" t="str">
        <f>_xlfn.XLOOKUP(Tablo6[[#This Row],[city_code]],Tablo1[city_code],Tablo1[city_name])</f>
        <v>Coimbatore</v>
      </c>
      <c r="E921" t="s">
        <v>49</v>
      </c>
      <c r="F921" t="str">
        <f>_xlfn.XLOOKUP(Tablo6[[#This Row],[plans]],dim_plan!$A$3:$A$15,dim_plan!$B$3:$B$15,,0,1)</f>
        <v>Combo TopUp: 14.95 Talktime and 300 MB data</v>
      </c>
      <c r="G921" t="e">
        <f>MID(Tablo6[[#This Row],[Plans wto abbr]], FIND(, Tablo6[[#This Row],[Plans wto abbr]]) + 1, FIND(")", Tablo6[[#This Row],[Plans wto abbr]]) - FIND(, Tablo6[[#This Row],[Plans wto abbr]]) - 1)</f>
        <v>#VALUE!</v>
      </c>
      <c r="H921" s="3">
        <v>0.18</v>
      </c>
      <c r="I921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21" t="s">
        <v>112</v>
      </c>
      <c r="K921"/>
    </row>
    <row r="922" spans="1:11" x14ac:dyDescent="0.3">
      <c r="A922" s="6">
        <v>44593</v>
      </c>
      <c r="B922" s="6" t="str">
        <f>_xlfn.XLOOKUP($A:$A,Dim_Date!$A:$A,Dim_Date!C:C,,0,1)</f>
        <v>Before 5G</v>
      </c>
      <c r="C922" s="4">
        <v>641001</v>
      </c>
      <c r="D922" s="4" t="str">
        <f>_xlfn.XLOOKUP(Tablo6[[#This Row],[city_code]],Tablo1[city_code],Tablo1[city_name])</f>
        <v>Coimbatore</v>
      </c>
      <c r="E922" t="s">
        <v>51</v>
      </c>
      <c r="F922" t="str">
        <f>_xlfn.XLOOKUP(Tablo6[[#This Row],[plans]],dim_plan!$A$3:$A$15,dim_plan!$B$3:$B$15,,0,1)</f>
        <v>Big Combo Pack (6 GB / Day) validity: 3 Days</v>
      </c>
      <c r="G922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22" s="3">
        <v>0.15</v>
      </c>
      <c r="I922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22" t="s">
        <v>115</v>
      </c>
      <c r="K922"/>
    </row>
    <row r="923" spans="1:11" x14ac:dyDescent="0.3">
      <c r="A923" s="6">
        <v>44593</v>
      </c>
      <c r="B923" s="6" t="str">
        <f>_xlfn.XLOOKUP($A:$A,Dim_Date!$A:$A,Dim_Date!C:C,,0,1)</f>
        <v>Before 5G</v>
      </c>
      <c r="C923" s="4">
        <v>160017</v>
      </c>
      <c r="D923" s="4" t="str">
        <f>_xlfn.XLOOKUP(Tablo6[[#This Row],[city_code]],Tablo1[city_code],Tablo1[city_name])</f>
        <v>Chandigarh</v>
      </c>
      <c r="E923" t="s">
        <v>47</v>
      </c>
      <c r="F923" t="str">
        <f>_xlfn.XLOOKUP(Tablo6[[#This Row],[plans]],dim_plan!$A$3:$A$15,dim_plan!$B$3:$B$15,,0,1)</f>
        <v>Daily Saviour (1 GB / Day) validity: 1 Day</v>
      </c>
      <c r="G923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23" s="3">
        <v>0.18</v>
      </c>
      <c r="I92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23" t="s">
        <v>108</v>
      </c>
      <c r="K923"/>
    </row>
    <row r="924" spans="1:11" x14ac:dyDescent="0.3">
      <c r="A924" s="6">
        <v>44593</v>
      </c>
      <c r="B924" s="6" t="str">
        <f>_xlfn.XLOOKUP($A:$A,Dim_Date!$A:$A,Dim_Date!C:C,,0,1)</f>
        <v>Before 5G</v>
      </c>
      <c r="C924" s="4">
        <v>160017</v>
      </c>
      <c r="D924" s="4" t="str">
        <f>_xlfn.XLOOKUP(Tablo6[[#This Row],[city_code]],Tablo1[city_code],Tablo1[city_name])</f>
        <v>Chandigarh</v>
      </c>
      <c r="E924" t="s">
        <v>49</v>
      </c>
      <c r="F924" t="str">
        <f>_xlfn.XLOOKUP(Tablo6[[#This Row],[plans]],dim_plan!$A$3:$A$15,dim_plan!$B$3:$B$15,,0,1)</f>
        <v>Combo TopUp: 14.95 Talktime and 300 MB data</v>
      </c>
      <c r="G924" t="e">
        <f>MID(Tablo6[[#This Row],[Plans wto abbr]], FIND(, Tablo6[[#This Row],[Plans wto abbr]]) + 1, FIND(")", Tablo6[[#This Row],[Plans wto abbr]]) - FIND(, Tablo6[[#This Row],[Plans wto abbr]]) - 1)</f>
        <v>#VALUE!</v>
      </c>
      <c r="H924" s="3">
        <v>0.09</v>
      </c>
      <c r="I924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24" t="s">
        <v>112</v>
      </c>
      <c r="K924"/>
    </row>
    <row r="925" spans="1:11" x14ac:dyDescent="0.3">
      <c r="A925" s="6">
        <v>44593</v>
      </c>
      <c r="B925" s="6" t="str">
        <f>_xlfn.XLOOKUP($A:$A,Dim_Date!$A:$A,Dim_Date!C:C,,0,1)</f>
        <v>Before 5G</v>
      </c>
      <c r="C925" s="4">
        <v>160017</v>
      </c>
      <c r="D925" s="4" t="str">
        <f>_xlfn.XLOOKUP(Tablo6[[#This Row],[city_code]],Tablo1[city_code],Tablo1[city_name])</f>
        <v>Chandigarh</v>
      </c>
      <c r="E925" t="s">
        <v>51</v>
      </c>
      <c r="F925" t="str">
        <f>_xlfn.XLOOKUP(Tablo6[[#This Row],[plans]],dim_plan!$A$3:$A$15,dim_plan!$B$3:$B$15,,0,1)</f>
        <v>Big Combo Pack (6 GB / Day) validity: 3 Days</v>
      </c>
      <c r="G925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25" s="3">
        <v>0.04</v>
      </c>
      <c r="I925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25" t="s">
        <v>115</v>
      </c>
      <c r="K925"/>
    </row>
    <row r="926" spans="1:11" x14ac:dyDescent="0.3">
      <c r="A926" s="6">
        <v>44593</v>
      </c>
      <c r="B926" s="6" t="str">
        <f>_xlfn.XLOOKUP($A:$A,Dim_Date!$A:$A,Dim_Date!C:C,,0,1)</f>
        <v>Before 5G</v>
      </c>
      <c r="C926" s="4">
        <v>122001</v>
      </c>
      <c r="D926" s="4" t="str">
        <f>_xlfn.XLOOKUP(Tablo6[[#This Row],[city_code]],Tablo1[city_code],Tablo1[city_name])</f>
        <v>Gurgaon</v>
      </c>
      <c r="E926" t="s">
        <v>47</v>
      </c>
      <c r="F926" t="str">
        <f>_xlfn.XLOOKUP(Tablo6[[#This Row],[plans]],dim_plan!$A$3:$A$15,dim_plan!$B$3:$B$15,,0,1)</f>
        <v>Daily Saviour (1 GB / Day) validity: 1 Day</v>
      </c>
      <c r="G926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26" s="3">
        <v>0.18</v>
      </c>
      <c r="I92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26" t="s">
        <v>108</v>
      </c>
      <c r="K926"/>
    </row>
    <row r="927" spans="1:11" x14ac:dyDescent="0.3">
      <c r="A927" s="6">
        <v>44593</v>
      </c>
      <c r="B927" s="6" t="str">
        <f>_xlfn.XLOOKUP($A:$A,Dim_Date!$A:$A,Dim_Date!C:C,,0,1)</f>
        <v>Before 5G</v>
      </c>
      <c r="C927" s="4">
        <v>122001</v>
      </c>
      <c r="D927" s="4" t="str">
        <f>_xlfn.XLOOKUP(Tablo6[[#This Row],[city_code]],Tablo1[city_code],Tablo1[city_name])</f>
        <v>Gurgaon</v>
      </c>
      <c r="E927" t="s">
        <v>49</v>
      </c>
      <c r="F927" t="str">
        <f>_xlfn.XLOOKUP(Tablo6[[#This Row],[plans]],dim_plan!$A$3:$A$15,dim_plan!$B$3:$B$15,,0,1)</f>
        <v>Combo TopUp: 14.95 Talktime and 300 MB data</v>
      </c>
      <c r="G927" t="e">
        <f>MID(Tablo6[[#This Row],[Plans wto abbr]], FIND(, Tablo6[[#This Row],[Plans wto abbr]]) + 1, FIND(")", Tablo6[[#This Row],[Plans wto abbr]]) - FIND(, Tablo6[[#This Row],[Plans wto abbr]]) - 1)</f>
        <v>#VALUE!</v>
      </c>
      <c r="H927" s="3">
        <v>0.16</v>
      </c>
      <c r="I927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27" t="s">
        <v>112</v>
      </c>
      <c r="K927"/>
    </row>
    <row r="928" spans="1:11" x14ac:dyDescent="0.3">
      <c r="A928" s="6">
        <v>44593</v>
      </c>
      <c r="B928" s="6" t="str">
        <f>_xlfn.XLOOKUP($A:$A,Dim_Date!$A:$A,Dim_Date!C:C,,0,1)</f>
        <v>Before 5G</v>
      </c>
      <c r="C928" s="4">
        <v>122001</v>
      </c>
      <c r="D928" s="4" t="str">
        <f>_xlfn.XLOOKUP(Tablo6[[#This Row],[city_code]],Tablo1[city_code],Tablo1[city_name])</f>
        <v>Gurgaon</v>
      </c>
      <c r="E928" t="s">
        <v>51</v>
      </c>
      <c r="F928" t="str">
        <f>_xlfn.XLOOKUP(Tablo6[[#This Row],[plans]],dim_plan!$A$3:$A$15,dim_plan!$B$3:$B$15,,0,1)</f>
        <v>Big Combo Pack (6 GB / Day) validity: 3 Days</v>
      </c>
      <c r="G928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28" s="3">
        <v>0.08</v>
      </c>
      <c r="I928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28" t="s">
        <v>115</v>
      </c>
      <c r="K928"/>
    </row>
    <row r="929" spans="1:11" x14ac:dyDescent="0.3">
      <c r="A929" s="6">
        <v>44593</v>
      </c>
      <c r="B929" s="6" t="str">
        <f>_xlfn.XLOOKUP($A:$A,Dim_Date!$A:$A,Dim_Date!C:C,,0,1)</f>
        <v>Before 5G</v>
      </c>
      <c r="C929" s="4">
        <v>492001</v>
      </c>
      <c r="D929" s="4" t="str">
        <f>_xlfn.XLOOKUP(Tablo6[[#This Row],[city_code]],Tablo1[city_code],Tablo1[city_name])</f>
        <v>Raipur</v>
      </c>
      <c r="E929" t="s">
        <v>47</v>
      </c>
      <c r="F929" t="str">
        <f>_xlfn.XLOOKUP(Tablo6[[#This Row],[plans]],dim_plan!$A$3:$A$15,dim_plan!$B$3:$B$15,,0,1)</f>
        <v>Daily Saviour (1 GB / Day) validity: 1 Day</v>
      </c>
      <c r="G929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29" s="3">
        <v>0.11</v>
      </c>
      <c r="I92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29" t="s">
        <v>108</v>
      </c>
      <c r="K929"/>
    </row>
    <row r="930" spans="1:11" x14ac:dyDescent="0.3">
      <c r="A930" s="6">
        <v>44593</v>
      </c>
      <c r="B930" s="6" t="str">
        <f>_xlfn.XLOOKUP($A:$A,Dim_Date!$A:$A,Dim_Date!C:C,,0,1)</f>
        <v>Before 5G</v>
      </c>
      <c r="C930" s="4">
        <v>492001</v>
      </c>
      <c r="D930" s="4" t="str">
        <f>_xlfn.XLOOKUP(Tablo6[[#This Row],[city_code]],Tablo1[city_code],Tablo1[city_name])</f>
        <v>Raipur</v>
      </c>
      <c r="E930" t="s">
        <v>49</v>
      </c>
      <c r="F930" t="str">
        <f>_xlfn.XLOOKUP(Tablo6[[#This Row],[plans]],dim_plan!$A$3:$A$15,dim_plan!$B$3:$B$15,,0,1)</f>
        <v>Combo TopUp: 14.95 Talktime and 300 MB data</v>
      </c>
      <c r="G930" t="e">
        <f>MID(Tablo6[[#This Row],[Plans wto abbr]], FIND(, Tablo6[[#This Row],[Plans wto abbr]]) + 1, FIND(")", Tablo6[[#This Row],[Plans wto abbr]]) - FIND(, Tablo6[[#This Row],[Plans wto abbr]]) - 1)</f>
        <v>#VALUE!</v>
      </c>
      <c r="H930" s="3">
        <v>0.06</v>
      </c>
      <c r="I930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30" t="s">
        <v>112</v>
      </c>
      <c r="K930"/>
    </row>
    <row r="931" spans="1:11" x14ac:dyDescent="0.3">
      <c r="A931" s="6">
        <v>44593</v>
      </c>
      <c r="B931" s="6" t="str">
        <f>_xlfn.XLOOKUP($A:$A,Dim_Date!$A:$A,Dim_Date!C:C,,0,1)</f>
        <v>Before 5G</v>
      </c>
      <c r="C931" s="4">
        <v>492001</v>
      </c>
      <c r="D931" s="4" t="str">
        <f>_xlfn.XLOOKUP(Tablo6[[#This Row],[city_code]],Tablo1[city_code],Tablo1[city_name])</f>
        <v>Raipur</v>
      </c>
      <c r="E931" t="s">
        <v>51</v>
      </c>
      <c r="F931" t="str">
        <f>_xlfn.XLOOKUP(Tablo6[[#This Row],[plans]],dim_plan!$A$3:$A$15,dim_plan!$B$3:$B$15,,0,1)</f>
        <v>Big Combo Pack (6 GB / Day) validity: 3 Days</v>
      </c>
      <c r="G931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31" s="3">
        <v>0.06</v>
      </c>
      <c r="I931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31" t="s">
        <v>115</v>
      </c>
      <c r="K931"/>
    </row>
    <row r="932" spans="1:11" x14ac:dyDescent="0.3">
      <c r="A932" s="6">
        <v>44621</v>
      </c>
      <c r="B932" s="6" t="str">
        <f>_xlfn.XLOOKUP($A:$A,Dim_Date!$A:$A,Dim_Date!C:C,,0,1)</f>
        <v>Before 5G</v>
      </c>
      <c r="C932" s="4">
        <v>400001</v>
      </c>
      <c r="D932" s="4" t="str">
        <f>_xlfn.XLOOKUP(Tablo6[[#This Row],[city_code]],Tablo1[city_code],Tablo1[city_name])</f>
        <v>Mumbai</v>
      </c>
      <c r="E932" t="s">
        <v>47</v>
      </c>
      <c r="F932" t="str">
        <f>_xlfn.XLOOKUP(Tablo6[[#This Row],[plans]],dim_plan!$A$3:$A$15,dim_plan!$B$3:$B$15,,0,1)</f>
        <v>Daily Saviour (1 GB / Day) validity: 1 Day</v>
      </c>
      <c r="G932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32" s="3">
        <v>1.28</v>
      </c>
      <c r="I93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32" t="s">
        <v>108</v>
      </c>
      <c r="K932"/>
    </row>
    <row r="933" spans="1:11" x14ac:dyDescent="0.3">
      <c r="A933" s="6">
        <v>44621</v>
      </c>
      <c r="B933" s="6" t="str">
        <f>_xlfn.XLOOKUP($A:$A,Dim_Date!$A:$A,Dim_Date!C:C,,0,1)</f>
        <v>Before 5G</v>
      </c>
      <c r="C933" s="4">
        <v>400001</v>
      </c>
      <c r="D933" s="4" t="str">
        <f>_xlfn.XLOOKUP(Tablo6[[#This Row],[city_code]],Tablo1[city_code],Tablo1[city_name])</f>
        <v>Mumbai</v>
      </c>
      <c r="E933" t="s">
        <v>49</v>
      </c>
      <c r="F933" t="str">
        <f>_xlfn.XLOOKUP(Tablo6[[#This Row],[plans]],dim_plan!$A$3:$A$15,dim_plan!$B$3:$B$15,,0,1)</f>
        <v>Combo TopUp: 14.95 Talktime and 300 MB data</v>
      </c>
      <c r="G933" t="e">
        <f>MID(Tablo6[[#This Row],[Plans wto abbr]], FIND(, Tablo6[[#This Row],[Plans wto abbr]]) + 1, FIND(")", Tablo6[[#This Row],[Plans wto abbr]]) - FIND(, Tablo6[[#This Row],[Plans wto abbr]]) - 1)</f>
        <v>#VALUE!</v>
      </c>
      <c r="H933" s="3">
        <v>0.55000000000000004</v>
      </c>
      <c r="I933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33" t="s">
        <v>112</v>
      </c>
      <c r="K933"/>
    </row>
    <row r="934" spans="1:11" x14ac:dyDescent="0.3">
      <c r="A934" s="6">
        <v>44621</v>
      </c>
      <c r="B934" s="6" t="str">
        <f>_xlfn.XLOOKUP($A:$A,Dim_Date!$A:$A,Dim_Date!C:C,,0,1)</f>
        <v>Before 5G</v>
      </c>
      <c r="C934" s="4">
        <v>400001</v>
      </c>
      <c r="D934" s="4" t="str">
        <f>_xlfn.XLOOKUP(Tablo6[[#This Row],[city_code]],Tablo1[city_code],Tablo1[city_name])</f>
        <v>Mumbai</v>
      </c>
      <c r="E934" t="s">
        <v>51</v>
      </c>
      <c r="F934" t="str">
        <f>_xlfn.XLOOKUP(Tablo6[[#This Row],[plans]],dim_plan!$A$3:$A$15,dim_plan!$B$3:$B$15,,0,1)</f>
        <v>Big Combo Pack (6 GB / Day) validity: 3 Days</v>
      </c>
      <c r="G934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34" s="3">
        <v>0.37</v>
      </c>
      <c r="I934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34" t="s">
        <v>115</v>
      </c>
      <c r="K934"/>
    </row>
    <row r="935" spans="1:11" x14ac:dyDescent="0.3">
      <c r="A935" s="1">
        <v>44621</v>
      </c>
      <c r="B935" s="1" t="str">
        <f>_xlfn.XLOOKUP($A:$A,Dim_Date!$A:$A,Dim_Date!C:C,,0,1)</f>
        <v>Before 5G</v>
      </c>
      <c r="C935" s="4">
        <v>110001</v>
      </c>
      <c r="D935" s="4" t="str">
        <f>_xlfn.XLOOKUP(Tablo6[[#This Row],[city_code]],Tablo1[city_code],Tablo1[city_name])</f>
        <v>Delhi</v>
      </c>
      <c r="E935" t="s">
        <v>47</v>
      </c>
      <c r="F935" t="str">
        <f>_xlfn.XLOOKUP(Tablo6[[#This Row],[plans]],dim_plan!$A$3:$A$15,dim_plan!$B$3:$B$15,,0,1)</f>
        <v>Daily Saviour (1 GB / Day) validity: 1 Day</v>
      </c>
      <c r="G935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35" s="3">
        <v>1.46</v>
      </c>
      <c r="I93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35" t="s">
        <v>108</v>
      </c>
      <c r="K935"/>
    </row>
    <row r="936" spans="1:11" x14ac:dyDescent="0.3">
      <c r="A936" s="1">
        <v>44621</v>
      </c>
      <c r="B936" s="1" t="str">
        <f>_xlfn.XLOOKUP($A:$A,Dim_Date!$A:$A,Dim_Date!C:C,,0,1)</f>
        <v>Before 5G</v>
      </c>
      <c r="C936" s="4">
        <v>110001</v>
      </c>
      <c r="D936" s="4" t="str">
        <f>_xlfn.XLOOKUP(Tablo6[[#This Row],[city_code]],Tablo1[city_code],Tablo1[city_name])</f>
        <v>Delhi</v>
      </c>
      <c r="E936" t="s">
        <v>49</v>
      </c>
      <c r="F936" t="str">
        <f>_xlfn.XLOOKUP(Tablo6[[#This Row],[plans]],dim_plan!$A$3:$A$15,dim_plan!$B$3:$B$15,,0,1)</f>
        <v>Combo TopUp: 14.95 Talktime and 300 MB data</v>
      </c>
      <c r="G936" t="e">
        <f>MID(Tablo6[[#This Row],[Plans wto abbr]], FIND(, Tablo6[[#This Row],[Plans wto abbr]]) + 1, FIND(")", Tablo6[[#This Row],[Plans wto abbr]]) - FIND(, Tablo6[[#This Row],[Plans wto abbr]]) - 1)</f>
        <v>#VALUE!</v>
      </c>
      <c r="H936" s="3">
        <v>0.81</v>
      </c>
      <c r="I936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36" t="s">
        <v>112</v>
      </c>
      <c r="K936"/>
    </row>
    <row r="937" spans="1:11" x14ac:dyDescent="0.3">
      <c r="A937" s="1">
        <v>44621</v>
      </c>
      <c r="B937" s="1" t="str">
        <f>_xlfn.XLOOKUP($A:$A,Dim_Date!$A:$A,Dim_Date!C:C,,0,1)</f>
        <v>Before 5G</v>
      </c>
      <c r="C937" s="4">
        <v>110001</v>
      </c>
      <c r="D937" s="4" t="str">
        <f>_xlfn.XLOOKUP(Tablo6[[#This Row],[city_code]],Tablo1[city_code],Tablo1[city_name])</f>
        <v>Delhi</v>
      </c>
      <c r="E937" t="s">
        <v>51</v>
      </c>
      <c r="F937" t="str">
        <f>_xlfn.XLOOKUP(Tablo6[[#This Row],[plans]],dim_plan!$A$3:$A$15,dim_plan!$B$3:$B$15,,0,1)</f>
        <v>Big Combo Pack (6 GB / Day) validity: 3 Days</v>
      </c>
      <c r="G937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37" s="3">
        <v>0.32</v>
      </c>
      <c r="I937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37" t="s">
        <v>115</v>
      </c>
      <c r="K937"/>
    </row>
    <row r="938" spans="1:11" x14ac:dyDescent="0.3">
      <c r="A938" s="1">
        <v>44621</v>
      </c>
      <c r="B938" s="1" t="str">
        <f>_xlfn.XLOOKUP($A:$A,Dim_Date!$A:$A,Dim_Date!C:C,,0,1)</f>
        <v>Before 5G</v>
      </c>
      <c r="C938" s="4">
        <v>700001</v>
      </c>
      <c r="D938" s="4" t="str">
        <f>_xlfn.XLOOKUP(Tablo6[[#This Row],[city_code]],Tablo1[city_code],Tablo1[city_name])</f>
        <v>Kolkata</v>
      </c>
      <c r="E938" t="s">
        <v>47</v>
      </c>
      <c r="F938" t="str">
        <f>_xlfn.XLOOKUP(Tablo6[[#This Row],[plans]],dim_plan!$A$3:$A$15,dim_plan!$B$3:$B$15,,0,1)</f>
        <v>Daily Saviour (1 GB / Day) validity: 1 Day</v>
      </c>
      <c r="G938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38" s="3">
        <v>1.77</v>
      </c>
      <c r="I93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38" t="s">
        <v>108</v>
      </c>
      <c r="K938"/>
    </row>
    <row r="939" spans="1:11" x14ac:dyDescent="0.3">
      <c r="A939" s="1">
        <v>44621</v>
      </c>
      <c r="B939" s="1" t="str">
        <f>_xlfn.XLOOKUP($A:$A,Dim_Date!$A:$A,Dim_Date!C:C,,0,1)</f>
        <v>Before 5G</v>
      </c>
      <c r="C939" s="4">
        <v>700001</v>
      </c>
      <c r="D939" s="4" t="str">
        <f>_xlfn.XLOOKUP(Tablo6[[#This Row],[city_code]],Tablo1[city_code],Tablo1[city_name])</f>
        <v>Kolkata</v>
      </c>
      <c r="E939" t="s">
        <v>49</v>
      </c>
      <c r="F939" t="str">
        <f>_xlfn.XLOOKUP(Tablo6[[#This Row],[plans]],dim_plan!$A$3:$A$15,dim_plan!$B$3:$B$15,,0,1)</f>
        <v>Combo TopUp: 14.95 Talktime and 300 MB data</v>
      </c>
      <c r="G939" t="e">
        <f>MID(Tablo6[[#This Row],[Plans wto abbr]], FIND(, Tablo6[[#This Row],[Plans wto abbr]]) + 1, FIND(")", Tablo6[[#This Row],[Plans wto abbr]]) - FIND(, Tablo6[[#This Row],[Plans wto abbr]]) - 1)</f>
        <v>#VALUE!</v>
      </c>
      <c r="H939" s="3">
        <v>0.89</v>
      </c>
      <c r="I939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39" t="s">
        <v>112</v>
      </c>
      <c r="K939"/>
    </row>
    <row r="940" spans="1:11" x14ac:dyDescent="0.3">
      <c r="A940" s="1">
        <v>44621</v>
      </c>
      <c r="B940" s="1" t="str">
        <f>_xlfn.XLOOKUP($A:$A,Dim_Date!$A:$A,Dim_Date!C:C,,0,1)</f>
        <v>Before 5G</v>
      </c>
      <c r="C940" s="4">
        <v>700001</v>
      </c>
      <c r="D940" s="4" t="str">
        <f>_xlfn.XLOOKUP(Tablo6[[#This Row],[city_code]],Tablo1[city_code],Tablo1[city_name])</f>
        <v>Kolkata</v>
      </c>
      <c r="E940" t="s">
        <v>51</v>
      </c>
      <c r="F940" t="str">
        <f>_xlfn.XLOOKUP(Tablo6[[#This Row],[plans]],dim_plan!$A$3:$A$15,dim_plan!$B$3:$B$15,,0,1)</f>
        <v>Big Combo Pack (6 GB / Day) validity: 3 Days</v>
      </c>
      <c r="G940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40" s="3">
        <v>0.67</v>
      </c>
      <c r="I940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40" t="s">
        <v>115</v>
      </c>
      <c r="K940"/>
    </row>
    <row r="941" spans="1:11" x14ac:dyDescent="0.3">
      <c r="A941" s="1">
        <v>44621</v>
      </c>
      <c r="B941" s="1" t="str">
        <f>_xlfn.XLOOKUP($A:$A,Dim_Date!$A:$A,Dim_Date!C:C,,0,1)</f>
        <v>Before 5G</v>
      </c>
      <c r="C941" s="4">
        <v>560001</v>
      </c>
      <c r="D941" s="4" t="str">
        <f>_xlfn.XLOOKUP(Tablo6[[#This Row],[city_code]],Tablo1[city_code],Tablo1[city_name])</f>
        <v>Bangalore</v>
      </c>
      <c r="E941" t="s">
        <v>47</v>
      </c>
      <c r="F941" t="str">
        <f>_xlfn.XLOOKUP(Tablo6[[#This Row],[plans]],dim_plan!$A$3:$A$15,dim_plan!$B$3:$B$15,,0,1)</f>
        <v>Daily Saviour (1 GB / Day) validity: 1 Day</v>
      </c>
      <c r="G941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41" s="3">
        <v>1.24</v>
      </c>
      <c r="I94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41" t="s">
        <v>108</v>
      </c>
      <c r="K941"/>
    </row>
    <row r="942" spans="1:11" x14ac:dyDescent="0.3">
      <c r="A942" s="1">
        <v>44621</v>
      </c>
      <c r="B942" s="1" t="str">
        <f>_xlfn.XLOOKUP($A:$A,Dim_Date!$A:$A,Dim_Date!C:C,,0,1)</f>
        <v>Before 5G</v>
      </c>
      <c r="C942" s="4">
        <v>560001</v>
      </c>
      <c r="D942" s="4" t="str">
        <f>_xlfn.XLOOKUP(Tablo6[[#This Row],[city_code]],Tablo1[city_code],Tablo1[city_name])</f>
        <v>Bangalore</v>
      </c>
      <c r="E942" t="s">
        <v>49</v>
      </c>
      <c r="F942" t="str">
        <f>_xlfn.XLOOKUP(Tablo6[[#This Row],[plans]],dim_plan!$A$3:$A$15,dim_plan!$B$3:$B$15,,0,1)</f>
        <v>Combo TopUp: 14.95 Talktime and 300 MB data</v>
      </c>
      <c r="G942" t="e">
        <f>MID(Tablo6[[#This Row],[Plans wto abbr]], FIND(, Tablo6[[#This Row],[Plans wto abbr]]) + 1, FIND(")", Tablo6[[#This Row],[Plans wto abbr]]) - FIND(, Tablo6[[#This Row],[Plans wto abbr]]) - 1)</f>
        <v>#VALUE!</v>
      </c>
      <c r="H942" s="3">
        <v>0.62</v>
      </c>
      <c r="I942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42" t="s">
        <v>112</v>
      </c>
      <c r="K942"/>
    </row>
    <row r="943" spans="1:11" x14ac:dyDescent="0.3">
      <c r="A943" s="1">
        <v>44621</v>
      </c>
      <c r="B943" s="1" t="str">
        <f>_xlfn.XLOOKUP($A:$A,Dim_Date!$A:$A,Dim_Date!C:C,,0,1)</f>
        <v>Before 5G</v>
      </c>
      <c r="C943" s="4">
        <v>560001</v>
      </c>
      <c r="D943" s="4" t="str">
        <f>_xlfn.XLOOKUP(Tablo6[[#This Row],[city_code]],Tablo1[city_code],Tablo1[city_name])</f>
        <v>Bangalore</v>
      </c>
      <c r="E943" t="s">
        <v>51</v>
      </c>
      <c r="F943" t="str">
        <f>_xlfn.XLOOKUP(Tablo6[[#This Row],[plans]],dim_plan!$A$3:$A$15,dim_plan!$B$3:$B$15,,0,1)</f>
        <v>Big Combo Pack (6 GB / Day) validity: 3 Days</v>
      </c>
      <c r="G943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43" s="3">
        <v>0.31</v>
      </c>
      <c r="I943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43" t="s">
        <v>115</v>
      </c>
      <c r="K943"/>
    </row>
    <row r="944" spans="1:11" x14ac:dyDescent="0.3">
      <c r="A944" s="1">
        <v>44621</v>
      </c>
      <c r="B944" s="1" t="str">
        <f>_xlfn.XLOOKUP($A:$A,Dim_Date!$A:$A,Dim_Date!C:C,,0,1)</f>
        <v>Before 5G</v>
      </c>
      <c r="C944" s="4">
        <v>600001</v>
      </c>
      <c r="D944" s="4" t="str">
        <f>_xlfn.XLOOKUP(Tablo6[[#This Row],[city_code]],Tablo1[city_code],Tablo1[city_name])</f>
        <v>Chennai</v>
      </c>
      <c r="E944" t="s">
        <v>47</v>
      </c>
      <c r="F944" t="str">
        <f>_xlfn.XLOOKUP(Tablo6[[#This Row],[plans]],dim_plan!$A$3:$A$15,dim_plan!$B$3:$B$15,,0,1)</f>
        <v>Daily Saviour (1 GB / Day) validity: 1 Day</v>
      </c>
      <c r="G944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44" s="3">
        <v>0.74</v>
      </c>
      <c r="I94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44" t="s">
        <v>108</v>
      </c>
      <c r="K944"/>
    </row>
    <row r="945" spans="1:11" x14ac:dyDescent="0.3">
      <c r="A945" s="1">
        <v>44621</v>
      </c>
      <c r="B945" s="1" t="str">
        <f>_xlfn.XLOOKUP($A:$A,Dim_Date!$A:$A,Dim_Date!C:C,,0,1)</f>
        <v>Before 5G</v>
      </c>
      <c r="C945" s="4">
        <v>600001</v>
      </c>
      <c r="D945" s="4" t="str">
        <f>_xlfn.XLOOKUP(Tablo6[[#This Row],[city_code]],Tablo1[city_code],Tablo1[city_name])</f>
        <v>Chennai</v>
      </c>
      <c r="E945" t="s">
        <v>49</v>
      </c>
      <c r="F945" t="str">
        <f>_xlfn.XLOOKUP(Tablo6[[#This Row],[plans]],dim_plan!$A$3:$A$15,dim_plan!$B$3:$B$15,,0,1)</f>
        <v>Combo TopUp: 14.95 Talktime and 300 MB data</v>
      </c>
      <c r="G945" t="e">
        <f>MID(Tablo6[[#This Row],[Plans wto abbr]], FIND(, Tablo6[[#This Row],[Plans wto abbr]]) + 1, FIND(")", Tablo6[[#This Row],[Plans wto abbr]]) - FIND(, Tablo6[[#This Row],[Plans wto abbr]]) - 1)</f>
        <v>#VALUE!</v>
      </c>
      <c r="H945" s="3">
        <v>0.37</v>
      </c>
      <c r="I945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45" t="s">
        <v>112</v>
      </c>
      <c r="K945"/>
    </row>
    <row r="946" spans="1:11" x14ac:dyDescent="0.3">
      <c r="A946" s="1">
        <v>44621</v>
      </c>
      <c r="B946" s="1" t="str">
        <f>_xlfn.XLOOKUP($A:$A,Dim_Date!$A:$A,Dim_Date!C:C,,0,1)</f>
        <v>Before 5G</v>
      </c>
      <c r="C946" s="4">
        <v>600001</v>
      </c>
      <c r="D946" s="4" t="str">
        <f>_xlfn.XLOOKUP(Tablo6[[#This Row],[city_code]],Tablo1[city_code],Tablo1[city_name])</f>
        <v>Chennai</v>
      </c>
      <c r="E946" t="s">
        <v>51</v>
      </c>
      <c r="F946" t="str">
        <f>_xlfn.XLOOKUP(Tablo6[[#This Row],[plans]],dim_plan!$A$3:$A$15,dim_plan!$B$3:$B$15,,0,1)</f>
        <v>Big Combo Pack (6 GB / Day) validity: 3 Days</v>
      </c>
      <c r="G946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46" s="3">
        <v>0.37</v>
      </c>
      <c r="I946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46" t="s">
        <v>115</v>
      </c>
      <c r="K946"/>
    </row>
    <row r="947" spans="1:11" x14ac:dyDescent="0.3">
      <c r="A947" s="1">
        <v>44621</v>
      </c>
      <c r="B947" s="1" t="str">
        <f>_xlfn.XLOOKUP($A:$A,Dim_Date!$A:$A,Dim_Date!C:C,,0,1)</f>
        <v>Before 5G</v>
      </c>
      <c r="C947" s="4">
        <v>500001</v>
      </c>
      <c r="D947" s="4" t="str">
        <f>_xlfn.XLOOKUP(Tablo6[[#This Row],[city_code]],Tablo1[city_code],Tablo1[city_name])</f>
        <v>Hyderabad</v>
      </c>
      <c r="E947" t="s">
        <v>47</v>
      </c>
      <c r="F947" t="str">
        <f>_xlfn.XLOOKUP(Tablo6[[#This Row],[plans]],dim_plan!$A$3:$A$15,dim_plan!$B$3:$B$15,,0,1)</f>
        <v>Daily Saviour (1 GB / Day) validity: 1 Day</v>
      </c>
      <c r="G947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47" s="3">
        <v>0.87</v>
      </c>
      <c r="I94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47" t="s">
        <v>108</v>
      </c>
      <c r="K947"/>
    </row>
    <row r="948" spans="1:11" x14ac:dyDescent="0.3">
      <c r="A948" s="1">
        <v>44621</v>
      </c>
      <c r="B948" s="1" t="str">
        <f>_xlfn.XLOOKUP($A:$A,Dim_Date!$A:$A,Dim_Date!C:C,,0,1)</f>
        <v>Before 5G</v>
      </c>
      <c r="C948" s="4">
        <v>500001</v>
      </c>
      <c r="D948" s="4" t="str">
        <f>_xlfn.XLOOKUP(Tablo6[[#This Row],[city_code]],Tablo1[city_code],Tablo1[city_name])</f>
        <v>Hyderabad</v>
      </c>
      <c r="E948" t="s">
        <v>49</v>
      </c>
      <c r="F948" t="str">
        <f>_xlfn.XLOOKUP(Tablo6[[#This Row],[plans]],dim_plan!$A$3:$A$15,dim_plan!$B$3:$B$15,,0,1)</f>
        <v>Combo TopUp: 14.95 Talktime and 300 MB data</v>
      </c>
      <c r="G948" t="e">
        <f>MID(Tablo6[[#This Row],[Plans wto abbr]], FIND(, Tablo6[[#This Row],[Plans wto abbr]]) + 1, FIND(")", Tablo6[[#This Row],[Plans wto abbr]]) - FIND(, Tablo6[[#This Row],[Plans wto abbr]]) - 1)</f>
        <v>#VALUE!</v>
      </c>
      <c r="H948" s="3">
        <v>0.48</v>
      </c>
      <c r="I948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48" t="s">
        <v>112</v>
      </c>
      <c r="K948"/>
    </row>
    <row r="949" spans="1:11" x14ac:dyDescent="0.3">
      <c r="A949" s="1">
        <v>44621</v>
      </c>
      <c r="B949" s="1" t="str">
        <f>_xlfn.XLOOKUP($A:$A,Dim_Date!$A:$A,Dim_Date!C:C,,0,1)</f>
        <v>Before 5G</v>
      </c>
      <c r="C949" s="4">
        <v>500001</v>
      </c>
      <c r="D949" s="4" t="str">
        <f>_xlfn.XLOOKUP(Tablo6[[#This Row],[city_code]],Tablo1[city_code],Tablo1[city_name])</f>
        <v>Hyderabad</v>
      </c>
      <c r="E949" t="s">
        <v>51</v>
      </c>
      <c r="F949" t="str">
        <f>_xlfn.XLOOKUP(Tablo6[[#This Row],[plans]],dim_plan!$A$3:$A$15,dim_plan!$B$3:$B$15,,0,1)</f>
        <v>Big Combo Pack (6 GB / Day) validity: 3 Days</v>
      </c>
      <c r="G949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49" s="3">
        <v>0.28999999999999998</v>
      </c>
      <c r="I949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49" t="s">
        <v>115</v>
      </c>
      <c r="K949"/>
    </row>
    <row r="950" spans="1:11" x14ac:dyDescent="0.3">
      <c r="A950" s="1">
        <v>44621</v>
      </c>
      <c r="B950" s="1" t="str">
        <f>_xlfn.XLOOKUP($A:$A,Dim_Date!$A:$A,Dim_Date!C:C,,0,1)</f>
        <v>Before 5G</v>
      </c>
      <c r="C950" s="4">
        <v>411001</v>
      </c>
      <c r="D950" s="4" t="str">
        <f>_xlfn.XLOOKUP(Tablo6[[#This Row],[city_code]],Tablo1[city_code],Tablo1[city_name])</f>
        <v>Pune</v>
      </c>
      <c r="E950" t="s">
        <v>47</v>
      </c>
      <c r="F950" t="str">
        <f>_xlfn.XLOOKUP(Tablo6[[#This Row],[plans]],dim_plan!$A$3:$A$15,dim_plan!$B$3:$B$15,,0,1)</f>
        <v>Daily Saviour (1 GB / Day) validity: 1 Day</v>
      </c>
      <c r="G950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50" s="3">
        <v>0.88</v>
      </c>
      <c r="I95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50" t="s">
        <v>108</v>
      </c>
      <c r="K950"/>
    </row>
    <row r="951" spans="1:11" x14ac:dyDescent="0.3">
      <c r="A951" s="1">
        <v>44621</v>
      </c>
      <c r="B951" s="1" t="str">
        <f>_xlfn.XLOOKUP($A:$A,Dim_Date!$A:$A,Dim_Date!C:C,,0,1)</f>
        <v>Before 5G</v>
      </c>
      <c r="C951" s="4">
        <v>411001</v>
      </c>
      <c r="D951" s="4" t="str">
        <f>_xlfn.XLOOKUP(Tablo6[[#This Row],[city_code]],Tablo1[city_code],Tablo1[city_name])</f>
        <v>Pune</v>
      </c>
      <c r="E951" t="s">
        <v>49</v>
      </c>
      <c r="F951" t="str">
        <f>_xlfn.XLOOKUP(Tablo6[[#This Row],[plans]],dim_plan!$A$3:$A$15,dim_plan!$B$3:$B$15,,0,1)</f>
        <v>Combo TopUp: 14.95 Talktime and 300 MB data</v>
      </c>
      <c r="G951" t="e">
        <f>MID(Tablo6[[#This Row],[Plans wto abbr]], FIND(, Tablo6[[#This Row],[Plans wto abbr]]) + 1, FIND(")", Tablo6[[#This Row],[Plans wto abbr]]) - FIND(, Tablo6[[#This Row],[Plans wto abbr]]) - 1)</f>
        <v>#VALUE!</v>
      </c>
      <c r="H951" s="3">
        <v>0.44</v>
      </c>
      <c r="I951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51" t="s">
        <v>112</v>
      </c>
      <c r="K951"/>
    </row>
    <row r="952" spans="1:11" x14ac:dyDescent="0.3">
      <c r="A952" s="1">
        <v>44621</v>
      </c>
      <c r="B952" s="1" t="str">
        <f>_xlfn.XLOOKUP($A:$A,Dim_Date!$A:$A,Dim_Date!C:C,,0,1)</f>
        <v>Before 5G</v>
      </c>
      <c r="C952" s="4">
        <v>411001</v>
      </c>
      <c r="D952" s="4" t="str">
        <f>_xlfn.XLOOKUP(Tablo6[[#This Row],[city_code]],Tablo1[city_code],Tablo1[city_name])</f>
        <v>Pune</v>
      </c>
      <c r="E952" t="s">
        <v>51</v>
      </c>
      <c r="F952" t="str">
        <f>_xlfn.XLOOKUP(Tablo6[[#This Row],[plans]],dim_plan!$A$3:$A$15,dim_plan!$B$3:$B$15,,0,1)</f>
        <v>Big Combo Pack (6 GB / Day) validity: 3 Days</v>
      </c>
      <c r="G952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52" s="3">
        <v>0.11</v>
      </c>
      <c r="I952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52" t="s">
        <v>115</v>
      </c>
      <c r="K952"/>
    </row>
    <row r="953" spans="1:11" x14ac:dyDescent="0.3">
      <c r="A953" s="1">
        <v>44621</v>
      </c>
      <c r="B953" s="1" t="str">
        <f>_xlfn.XLOOKUP($A:$A,Dim_Date!$A:$A,Dim_Date!C:C,,0,1)</f>
        <v>Before 5G</v>
      </c>
      <c r="C953" s="4">
        <v>380001</v>
      </c>
      <c r="D953" s="4" t="str">
        <f>_xlfn.XLOOKUP(Tablo6[[#This Row],[city_code]],Tablo1[city_code],Tablo1[city_name])</f>
        <v>Ahmedabad</v>
      </c>
      <c r="E953" t="s">
        <v>47</v>
      </c>
      <c r="F953" t="str">
        <f>_xlfn.XLOOKUP(Tablo6[[#This Row],[plans]],dim_plan!$A$3:$A$15,dim_plan!$B$3:$B$15,,0,1)</f>
        <v>Daily Saviour (1 GB / Day) validity: 1 Day</v>
      </c>
      <c r="G953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53" s="3">
        <v>0.77</v>
      </c>
      <c r="I95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53" t="s">
        <v>108</v>
      </c>
      <c r="K953"/>
    </row>
    <row r="954" spans="1:11" x14ac:dyDescent="0.3">
      <c r="A954" s="1">
        <v>44621</v>
      </c>
      <c r="B954" s="1" t="str">
        <f>_xlfn.XLOOKUP($A:$A,Dim_Date!$A:$A,Dim_Date!C:C,,0,1)</f>
        <v>Before 5G</v>
      </c>
      <c r="C954" s="4">
        <v>380001</v>
      </c>
      <c r="D954" s="4" t="str">
        <f>_xlfn.XLOOKUP(Tablo6[[#This Row],[city_code]],Tablo1[city_code],Tablo1[city_name])</f>
        <v>Ahmedabad</v>
      </c>
      <c r="E954" t="s">
        <v>49</v>
      </c>
      <c r="F954" t="str">
        <f>_xlfn.XLOOKUP(Tablo6[[#This Row],[plans]],dim_plan!$A$3:$A$15,dim_plan!$B$3:$B$15,,0,1)</f>
        <v>Combo TopUp: 14.95 Talktime and 300 MB data</v>
      </c>
      <c r="G954" t="e">
        <f>MID(Tablo6[[#This Row],[Plans wto abbr]], FIND(, Tablo6[[#This Row],[Plans wto abbr]]) + 1, FIND(")", Tablo6[[#This Row],[Plans wto abbr]]) - FIND(, Tablo6[[#This Row],[Plans wto abbr]]) - 1)</f>
        <v>#VALUE!</v>
      </c>
      <c r="H954" s="3">
        <v>0.39</v>
      </c>
      <c r="I954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54" t="s">
        <v>112</v>
      </c>
      <c r="K954"/>
    </row>
    <row r="955" spans="1:11" x14ac:dyDescent="0.3">
      <c r="A955" s="1">
        <v>44621</v>
      </c>
      <c r="B955" s="1" t="str">
        <f>_xlfn.XLOOKUP($A:$A,Dim_Date!$A:$A,Dim_Date!C:C,,0,1)</f>
        <v>Before 5G</v>
      </c>
      <c r="C955" s="4">
        <v>380001</v>
      </c>
      <c r="D955" s="4" t="str">
        <f>_xlfn.XLOOKUP(Tablo6[[#This Row],[city_code]],Tablo1[city_code],Tablo1[city_name])</f>
        <v>Ahmedabad</v>
      </c>
      <c r="E955" t="s">
        <v>51</v>
      </c>
      <c r="F955" t="str">
        <f>_xlfn.XLOOKUP(Tablo6[[#This Row],[plans]],dim_plan!$A$3:$A$15,dim_plan!$B$3:$B$15,,0,1)</f>
        <v>Big Combo Pack (6 GB / Day) validity: 3 Days</v>
      </c>
      <c r="G955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55" s="3">
        <v>0.39</v>
      </c>
      <c r="I955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55" t="s">
        <v>115</v>
      </c>
      <c r="K955"/>
    </row>
    <row r="956" spans="1:11" x14ac:dyDescent="0.3">
      <c r="A956" s="1">
        <v>44621</v>
      </c>
      <c r="B956" s="1" t="str">
        <f>_xlfn.XLOOKUP($A:$A,Dim_Date!$A:$A,Dim_Date!C:C,,0,1)</f>
        <v>Before 5G</v>
      </c>
      <c r="C956" s="4">
        <v>302001</v>
      </c>
      <c r="D956" s="4" t="str">
        <f>_xlfn.XLOOKUP(Tablo6[[#This Row],[city_code]],Tablo1[city_code],Tablo1[city_name])</f>
        <v>Jaipur</v>
      </c>
      <c r="E956" t="s">
        <v>47</v>
      </c>
      <c r="F956" t="str">
        <f>_xlfn.XLOOKUP(Tablo6[[#This Row],[plans]],dim_plan!$A$3:$A$15,dim_plan!$B$3:$B$15,,0,1)</f>
        <v>Daily Saviour (1 GB / Day) validity: 1 Day</v>
      </c>
      <c r="G956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56" s="3">
        <v>0.37</v>
      </c>
      <c r="I95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56" t="s">
        <v>108</v>
      </c>
      <c r="K956"/>
    </row>
    <row r="957" spans="1:11" x14ac:dyDescent="0.3">
      <c r="A957" s="1">
        <v>44621</v>
      </c>
      <c r="B957" s="1" t="str">
        <f>_xlfn.XLOOKUP($A:$A,Dim_Date!$A:$A,Dim_Date!C:C,,0,1)</f>
        <v>Before 5G</v>
      </c>
      <c r="C957" s="4">
        <v>302001</v>
      </c>
      <c r="D957" s="4" t="str">
        <f>_xlfn.XLOOKUP(Tablo6[[#This Row],[city_code]],Tablo1[city_code],Tablo1[city_name])</f>
        <v>Jaipur</v>
      </c>
      <c r="E957" t="s">
        <v>49</v>
      </c>
      <c r="F957" t="str">
        <f>_xlfn.XLOOKUP(Tablo6[[#This Row],[plans]],dim_plan!$A$3:$A$15,dim_plan!$B$3:$B$15,,0,1)</f>
        <v>Combo TopUp: 14.95 Talktime and 300 MB data</v>
      </c>
      <c r="G957" t="e">
        <f>MID(Tablo6[[#This Row],[Plans wto abbr]], FIND(, Tablo6[[#This Row],[Plans wto abbr]]) + 1, FIND(")", Tablo6[[#This Row],[Plans wto abbr]]) - FIND(, Tablo6[[#This Row],[Plans wto abbr]]) - 1)</f>
        <v>#VALUE!</v>
      </c>
      <c r="H957" s="3">
        <v>0.26</v>
      </c>
      <c r="I957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57" t="s">
        <v>112</v>
      </c>
      <c r="K957"/>
    </row>
    <row r="958" spans="1:11" x14ac:dyDescent="0.3">
      <c r="A958" s="1">
        <v>44621</v>
      </c>
      <c r="B958" s="1" t="str">
        <f>_xlfn.XLOOKUP($A:$A,Dim_Date!$A:$A,Dim_Date!C:C,,0,1)</f>
        <v>Before 5G</v>
      </c>
      <c r="C958" s="4">
        <v>302001</v>
      </c>
      <c r="D958" s="4" t="str">
        <f>_xlfn.XLOOKUP(Tablo6[[#This Row],[city_code]],Tablo1[city_code],Tablo1[city_name])</f>
        <v>Jaipur</v>
      </c>
      <c r="E958" t="s">
        <v>51</v>
      </c>
      <c r="F958" t="str">
        <f>_xlfn.XLOOKUP(Tablo6[[#This Row],[plans]],dim_plan!$A$3:$A$15,dim_plan!$B$3:$B$15,,0,1)</f>
        <v>Big Combo Pack (6 GB / Day) validity: 3 Days</v>
      </c>
      <c r="G958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58" s="3">
        <v>0.05</v>
      </c>
      <c r="I958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58" t="s">
        <v>115</v>
      </c>
      <c r="K958"/>
    </row>
    <row r="959" spans="1:11" x14ac:dyDescent="0.3">
      <c r="A959" s="1">
        <v>44621</v>
      </c>
      <c r="B959" s="1" t="str">
        <f>_xlfn.XLOOKUP($A:$A,Dim_Date!$A:$A,Dim_Date!C:C,,0,1)</f>
        <v>Before 5G</v>
      </c>
      <c r="C959" s="4">
        <v>226001</v>
      </c>
      <c r="D959" s="4" t="str">
        <f>_xlfn.XLOOKUP(Tablo6[[#This Row],[city_code]],Tablo1[city_code],Tablo1[city_name])</f>
        <v>Lucknow</v>
      </c>
      <c r="E959" t="s">
        <v>47</v>
      </c>
      <c r="F959" t="str">
        <f>_xlfn.XLOOKUP(Tablo6[[#This Row],[plans]],dim_plan!$A$3:$A$15,dim_plan!$B$3:$B$15,,0,1)</f>
        <v>Daily Saviour (1 GB / Day) validity: 1 Day</v>
      </c>
      <c r="G959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59" s="3">
        <v>0.43</v>
      </c>
      <c r="I95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59" t="s">
        <v>108</v>
      </c>
      <c r="K959"/>
    </row>
    <row r="960" spans="1:11" x14ac:dyDescent="0.3">
      <c r="A960" s="1">
        <v>44621</v>
      </c>
      <c r="B960" s="1" t="str">
        <f>_xlfn.XLOOKUP($A:$A,Dim_Date!$A:$A,Dim_Date!C:C,,0,1)</f>
        <v>Before 5G</v>
      </c>
      <c r="C960" s="4">
        <v>226001</v>
      </c>
      <c r="D960" s="4" t="str">
        <f>_xlfn.XLOOKUP(Tablo6[[#This Row],[city_code]],Tablo1[city_code],Tablo1[city_name])</f>
        <v>Lucknow</v>
      </c>
      <c r="E960" t="s">
        <v>49</v>
      </c>
      <c r="F960" t="str">
        <f>_xlfn.XLOOKUP(Tablo6[[#This Row],[plans]],dim_plan!$A$3:$A$15,dim_plan!$B$3:$B$15,,0,1)</f>
        <v>Combo TopUp: 14.95 Talktime and 300 MB data</v>
      </c>
      <c r="G960" t="e">
        <f>MID(Tablo6[[#This Row],[Plans wto abbr]], FIND(, Tablo6[[#This Row],[Plans wto abbr]]) + 1, FIND(")", Tablo6[[#This Row],[Plans wto abbr]]) - FIND(, Tablo6[[#This Row],[Plans wto abbr]]) - 1)</f>
        <v>#VALUE!</v>
      </c>
      <c r="H960" s="3">
        <v>0.24</v>
      </c>
      <c r="I960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60" t="s">
        <v>112</v>
      </c>
      <c r="K960"/>
    </row>
    <row r="961" spans="1:11" x14ac:dyDescent="0.3">
      <c r="A961" s="1">
        <v>44621</v>
      </c>
      <c r="B961" s="1" t="str">
        <f>_xlfn.XLOOKUP($A:$A,Dim_Date!$A:$A,Dim_Date!C:C,,0,1)</f>
        <v>Before 5G</v>
      </c>
      <c r="C961" s="4">
        <v>226001</v>
      </c>
      <c r="D961" s="4" t="str">
        <f>_xlfn.XLOOKUP(Tablo6[[#This Row],[city_code]],Tablo1[city_code],Tablo1[city_name])</f>
        <v>Lucknow</v>
      </c>
      <c r="E961" t="s">
        <v>51</v>
      </c>
      <c r="F961" t="str">
        <f>_xlfn.XLOOKUP(Tablo6[[#This Row],[plans]],dim_plan!$A$3:$A$15,dim_plan!$B$3:$B$15,,0,1)</f>
        <v>Big Combo Pack (6 GB / Day) validity: 3 Days</v>
      </c>
      <c r="G961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61" s="3">
        <v>0.09</v>
      </c>
      <c r="I961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61" t="s">
        <v>115</v>
      </c>
      <c r="K961"/>
    </row>
    <row r="962" spans="1:11" x14ac:dyDescent="0.3">
      <c r="A962" s="1">
        <v>44621</v>
      </c>
      <c r="B962" s="1" t="str">
        <f>_xlfn.XLOOKUP($A:$A,Dim_Date!$A:$A,Dim_Date!C:C,,0,1)</f>
        <v>Before 5G</v>
      </c>
      <c r="C962" s="4">
        <v>800008</v>
      </c>
      <c r="D962" s="4" t="str">
        <f>_xlfn.XLOOKUP(Tablo6[[#This Row],[city_code]],Tablo1[city_code],Tablo1[city_name])</f>
        <v>Patna</v>
      </c>
      <c r="E962" t="s">
        <v>47</v>
      </c>
      <c r="F962" t="str">
        <f>_xlfn.XLOOKUP(Tablo6[[#This Row],[plans]],dim_plan!$A$3:$A$15,dim_plan!$B$3:$B$15,,0,1)</f>
        <v>Daily Saviour (1 GB / Day) validity: 1 Day</v>
      </c>
      <c r="G962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62" s="3">
        <v>0.28000000000000003</v>
      </c>
      <c r="I96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62" t="s">
        <v>108</v>
      </c>
      <c r="K962"/>
    </row>
    <row r="963" spans="1:11" x14ac:dyDescent="0.3">
      <c r="A963" s="1">
        <v>44621</v>
      </c>
      <c r="B963" s="1" t="str">
        <f>_xlfn.XLOOKUP($A:$A,Dim_Date!$A:$A,Dim_Date!C:C,,0,1)</f>
        <v>Before 5G</v>
      </c>
      <c r="C963" s="4">
        <v>800008</v>
      </c>
      <c r="D963" s="4" t="str">
        <f>_xlfn.XLOOKUP(Tablo6[[#This Row],[city_code]],Tablo1[city_code],Tablo1[city_name])</f>
        <v>Patna</v>
      </c>
      <c r="E963" t="s">
        <v>49</v>
      </c>
      <c r="F963" t="str">
        <f>_xlfn.XLOOKUP(Tablo6[[#This Row],[plans]],dim_plan!$A$3:$A$15,dim_plan!$B$3:$B$15,,0,1)</f>
        <v>Combo TopUp: 14.95 Talktime and 300 MB data</v>
      </c>
      <c r="G963" t="e">
        <f>MID(Tablo6[[#This Row],[Plans wto abbr]], FIND(, Tablo6[[#This Row],[Plans wto abbr]]) + 1, FIND(")", Tablo6[[#This Row],[Plans wto abbr]]) - FIND(, Tablo6[[#This Row],[Plans wto abbr]]) - 1)</f>
        <v>#VALUE!</v>
      </c>
      <c r="H963" s="3">
        <v>0.19</v>
      </c>
      <c r="I963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63" t="s">
        <v>112</v>
      </c>
      <c r="K963"/>
    </row>
    <row r="964" spans="1:11" x14ac:dyDescent="0.3">
      <c r="A964" s="1">
        <v>44621</v>
      </c>
      <c r="B964" s="1" t="str">
        <f>_xlfn.XLOOKUP($A:$A,Dim_Date!$A:$A,Dim_Date!C:C,,0,1)</f>
        <v>Before 5G</v>
      </c>
      <c r="C964" s="4">
        <v>800008</v>
      </c>
      <c r="D964" s="4" t="str">
        <f>_xlfn.XLOOKUP(Tablo6[[#This Row],[city_code]],Tablo1[city_code],Tablo1[city_name])</f>
        <v>Patna</v>
      </c>
      <c r="E964" t="s">
        <v>51</v>
      </c>
      <c r="F964" t="str">
        <f>_xlfn.XLOOKUP(Tablo6[[#This Row],[plans]],dim_plan!$A$3:$A$15,dim_plan!$B$3:$B$15,,0,1)</f>
        <v>Big Combo Pack (6 GB / Day) validity: 3 Days</v>
      </c>
      <c r="G964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64" s="3">
        <v>0.09</v>
      </c>
      <c r="I964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64" t="s">
        <v>115</v>
      </c>
      <c r="K964"/>
    </row>
    <row r="965" spans="1:11" x14ac:dyDescent="0.3">
      <c r="A965" s="1">
        <v>44621</v>
      </c>
      <c r="B965" s="1" t="str">
        <f>_xlfn.XLOOKUP($A:$A,Dim_Date!$A:$A,Dim_Date!C:C,,0,1)</f>
        <v>Before 5G</v>
      </c>
      <c r="C965" s="4">
        <v>641001</v>
      </c>
      <c r="D965" s="4" t="str">
        <f>_xlfn.XLOOKUP(Tablo6[[#This Row],[city_code]],Tablo1[city_code],Tablo1[city_name])</f>
        <v>Coimbatore</v>
      </c>
      <c r="E965" t="s">
        <v>47</v>
      </c>
      <c r="F965" t="str">
        <f>_xlfn.XLOOKUP(Tablo6[[#This Row],[plans]],dim_plan!$A$3:$A$15,dim_plan!$B$3:$B$15,,0,1)</f>
        <v>Daily Saviour (1 GB / Day) validity: 1 Day</v>
      </c>
      <c r="G965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65" s="3">
        <v>0.48</v>
      </c>
      <c r="I96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65" t="s">
        <v>108</v>
      </c>
      <c r="K965"/>
    </row>
    <row r="966" spans="1:11" x14ac:dyDescent="0.3">
      <c r="A966" s="1">
        <v>44621</v>
      </c>
      <c r="B966" s="1" t="str">
        <f>_xlfn.XLOOKUP($A:$A,Dim_Date!$A:$A,Dim_Date!C:C,,0,1)</f>
        <v>Before 5G</v>
      </c>
      <c r="C966" s="4">
        <v>641001</v>
      </c>
      <c r="D966" s="4" t="str">
        <f>_xlfn.XLOOKUP(Tablo6[[#This Row],[city_code]],Tablo1[city_code],Tablo1[city_name])</f>
        <v>Coimbatore</v>
      </c>
      <c r="E966" t="s">
        <v>49</v>
      </c>
      <c r="F966" t="str">
        <f>_xlfn.XLOOKUP(Tablo6[[#This Row],[plans]],dim_plan!$A$3:$A$15,dim_plan!$B$3:$B$15,,0,1)</f>
        <v>Combo TopUp: 14.95 Talktime and 300 MB data</v>
      </c>
      <c r="G966" t="e">
        <f>MID(Tablo6[[#This Row],[Plans wto abbr]], FIND(, Tablo6[[#This Row],[Plans wto abbr]]) + 1, FIND(")", Tablo6[[#This Row],[Plans wto abbr]]) - FIND(, Tablo6[[#This Row],[Plans wto abbr]]) - 1)</f>
        <v>#VALUE!</v>
      </c>
      <c r="H966" s="3">
        <v>0.24</v>
      </c>
      <c r="I966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66" t="s">
        <v>112</v>
      </c>
      <c r="K966"/>
    </row>
    <row r="967" spans="1:11" x14ac:dyDescent="0.3">
      <c r="A967" s="1">
        <v>44621</v>
      </c>
      <c r="B967" s="1" t="str">
        <f>_xlfn.XLOOKUP($A:$A,Dim_Date!$A:$A,Dim_Date!C:C,,0,1)</f>
        <v>Before 5G</v>
      </c>
      <c r="C967" s="4">
        <v>641001</v>
      </c>
      <c r="D967" s="4" t="str">
        <f>_xlfn.XLOOKUP(Tablo6[[#This Row],[city_code]],Tablo1[city_code],Tablo1[city_name])</f>
        <v>Coimbatore</v>
      </c>
      <c r="E967" t="s">
        <v>51</v>
      </c>
      <c r="F967" t="str">
        <f>_xlfn.XLOOKUP(Tablo6[[#This Row],[plans]],dim_plan!$A$3:$A$15,dim_plan!$B$3:$B$15,,0,1)</f>
        <v>Big Combo Pack (6 GB / Day) validity: 3 Days</v>
      </c>
      <c r="G967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67" s="3">
        <v>0.12</v>
      </c>
      <c r="I967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67" t="s">
        <v>115</v>
      </c>
      <c r="K967"/>
    </row>
    <row r="968" spans="1:11" x14ac:dyDescent="0.3">
      <c r="A968" s="1">
        <v>44621</v>
      </c>
      <c r="B968" s="1" t="str">
        <f>_xlfn.XLOOKUP($A:$A,Dim_Date!$A:$A,Dim_Date!C:C,,0,1)</f>
        <v>Before 5G</v>
      </c>
      <c r="C968" s="4">
        <v>160017</v>
      </c>
      <c r="D968" s="4" t="str">
        <f>_xlfn.XLOOKUP(Tablo6[[#This Row],[city_code]],Tablo1[city_code],Tablo1[city_name])</f>
        <v>Chandigarh</v>
      </c>
      <c r="E968" t="s">
        <v>47</v>
      </c>
      <c r="F968" t="str">
        <f>_xlfn.XLOOKUP(Tablo6[[#This Row],[plans]],dim_plan!$A$3:$A$15,dim_plan!$B$3:$B$15,,0,1)</f>
        <v>Daily Saviour (1 GB / Day) validity: 1 Day</v>
      </c>
      <c r="G968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68" s="3">
        <v>0.26</v>
      </c>
      <c r="I96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68" t="s">
        <v>108</v>
      </c>
      <c r="K968"/>
    </row>
    <row r="969" spans="1:11" x14ac:dyDescent="0.3">
      <c r="A969" s="1">
        <v>44621</v>
      </c>
      <c r="B969" s="1" t="str">
        <f>_xlfn.XLOOKUP($A:$A,Dim_Date!$A:$A,Dim_Date!C:C,,0,1)</f>
        <v>Before 5G</v>
      </c>
      <c r="C969" s="4">
        <v>160017</v>
      </c>
      <c r="D969" s="4" t="str">
        <f>_xlfn.XLOOKUP(Tablo6[[#This Row],[city_code]],Tablo1[city_code],Tablo1[city_name])</f>
        <v>Chandigarh</v>
      </c>
      <c r="E969" t="s">
        <v>49</v>
      </c>
      <c r="F969" t="str">
        <f>_xlfn.XLOOKUP(Tablo6[[#This Row],[plans]],dim_plan!$A$3:$A$15,dim_plan!$B$3:$B$15,,0,1)</f>
        <v>Combo TopUp: 14.95 Talktime and 300 MB data</v>
      </c>
      <c r="G969" t="e">
        <f>MID(Tablo6[[#This Row],[Plans wto abbr]], FIND(, Tablo6[[#This Row],[Plans wto abbr]]) + 1, FIND(")", Tablo6[[#This Row],[Plans wto abbr]]) - FIND(, Tablo6[[#This Row],[Plans wto abbr]]) - 1)</f>
        <v>#VALUE!</v>
      </c>
      <c r="H969" s="3">
        <v>0.09</v>
      </c>
      <c r="I969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69" t="s">
        <v>112</v>
      </c>
      <c r="K969"/>
    </row>
    <row r="970" spans="1:11" x14ac:dyDescent="0.3">
      <c r="A970" s="1">
        <v>44621</v>
      </c>
      <c r="B970" s="1" t="str">
        <f>_xlfn.XLOOKUP($A:$A,Dim_Date!$A:$A,Dim_Date!C:C,,0,1)</f>
        <v>Before 5G</v>
      </c>
      <c r="C970" s="4">
        <v>160017</v>
      </c>
      <c r="D970" s="4" t="str">
        <f>_xlfn.XLOOKUP(Tablo6[[#This Row],[city_code]],Tablo1[city_code],Tablo1[city_name])</f>
        <v>Chandigarh</v>
      </c>
      <c r="E970" t="s">
        <v>51</v>
      </c>
      <c r="F970" t="str">
        <f>_xlfn.XLOOKUP(Tablo6[[#This Row],[plans]],dim_plan!$A$3:$A$15,dim_plan!$B$3:$B$15,,0,1)</f>
        <v>Big Combo Pack (6 GB / Day) validity: 3 Days</v>
      </c>
      <c r="G970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70" s="3">
        <v>0.09</v>
      </c>
      <c r="I970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70" t="s">
        <v>115</v>
      </c>
      <c r="K970"/>
    </row>
    <row r="971" spans="1:11" x14ac:dyDescent="0.3">
      <c r="A971" s="1">
        <v>44621</v>
      </c>
      <c r="B971" s="1" t="str">
        <f>_xlfn.XLOOKUP($A:$A,Dim_Date!$A:$A,Dim_Date!C:C,,0,1)</f>
        <v>Before 5G</v>
      </c>
      <c r="C971" s="4">
        <v>122001</v>
      </c>
      <c r="D971" s="4" t="str">
        <f>_xlfn.XLOOKUP(Tablo6[[#This Row],[city_code]],Tablo1[city_code],Tablo1[city_name])</f>
        <v>Gurgaon</v>
      </c>
      <c r="E971" t="s">
        <v>47</v>
      </c>
      <c r="F971" t="str">
        <f>_xlfn.XLOOKUP(Tablo6[[#This Row],[plans]],dim_plan!$A$3:$A$15,dim_plan!$B$3:$B$15,,0,1)</f>
        <v>Daily Saviour (1 GB / Day) validity: 1 Day</v>
      </c>
      <c r="G971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71" s="3">
        <v>0.12</v>
      </c>
      <c r="I97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71" t="s">
        <v>108</v>
      </c>
      <c r="K971"/>
    </row>
    <row r="972" spans="1:11" x14ac:dyDescent="0.3">
      <c r="A972" s="1">
        <v>44621</v>
      </c>
      <c r="B972" s="1" t="str">
        <f>_xlfn.XLOOKUP($A:$A,Dim_Date!$A:$A,Dim_Date!C:C,,0,1)</f>
        <v>Before 5G</v>
      </c>
      <c r="C972" s="4">
        <v>122001</v>
      </c>
      <c r="D972" s="4" t="str">
        <f>_xlfn.XLOOKUP(Tablo6[[#This Row],[city_code]],Tablo1[city_code],Tablo1[city_name])</f>
        <v>Gurgaon</v>
      </c>
      <c r="E972" t="s">
        <v>49</v>
      </c>
      <c r="F972" t="str">
        <f>_xlfn.XLOOKUP(Tablo6[[#This Row],[plans]],dim_plan!$A$3:$A$15,dim_plan!$B$3:$B$15,,0,1)</f>
        <v>Combo TopUp: 14.95 Talktime and 300 MB data</v>
      </c>
      <c r="G972" t="e">
        <f>MID(Tablo6[[#This Row],[Plans wto abbr]], FIND(, Tablo6[[#This Row],[Plans wto abbr]]) + 1, FIND(")", Tablo6[[#This Row],[Plans wto abbr]]) - FIND(, Tablo6[[#This Row],[Plans wto abbr]]) - 1)</f>
        <v>#VALUE!</v>
      </c>
      <c r="H972" s="3">
        <v>7.0000000000000007E-2</v>
      </c>
      <c r="I972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72" t="s">
        <v>112</v>
      </c>
      <c r="K972"/>
    </row>
    <row r="973" spans="1:11" x14ac:dyDescent="0.3">
      <c r="A973" s="1">
        <v>44621</v>
      </c>
      <c r="B973" s="1" t="str">
        <f>_xlfn.XLOOKUP($A:$A,Dim_Date!$A:$A,Dim_Date!C:C,,0,1)</f>
        <v>Before 5G</v>
      </c>
      <c r="C973" s="4">
        <v>122001</v>
      </c>
      <c r="D973" s="4" t="str">
        <f>_xlfn.XLOOKUP(Tablo6[[#This Row],[city_code]],Tablo1[city_code],Tablo1[city_name])</f>
        <v>Gurgaon</v>
      </c>
      <c r="E973" t="s">
        <v>51</v>
      </c>
      <c r="F973" t="str">
        <f>_xlfn.XLOOKUP(Tablo6[[#This Row],[plans]],dim_plan!$A$3:$A$15,dim_plan!$B$3:$B$15,,0,1)</f>
        <v>Big Combo Pack (6 GB / Day) validity: 3 Days</v>
      </c>
      <c r="G973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73" s="3">
        <v>0.05</v>
      </c>
      <c r="I973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73" t="s">
        <v>115</v>
      </c>
      <c r="K973"/>
    </row>
    <row r="974" spans="1:11" x14ac:dyDescent="0.3">
      <c r="A974" s="1">
        <v>44621</v>
      </c>
      <c r="B974" s="1" t="str">
        <f>_xlfn.XLOOKUP($A:$A,Dim_Date!$A:$A,Dim_Date!C:C,,0,1)</f>
        <v>Before 5G</v>
      </c>
      <c r="C974" s="4">
        <v>492001</v>
      </c>
      <c r="D974" s="4" t="str">
        <f>_xlfn.XLOOKUP(Tablo6[[#This Row],[city_code]],Tablo1[city_code],Tablo1[city_name])</f>
        <v>Raipur</v>
      </c>
      <c r="E974" t="s">
        <v>47</v>
      </c>
      <c r="F974" t="str">
        <f>_xlfn.XLOOKUP(Tablo6[[#This Row],[plans]],dim_plan!$A$3:$A$15,dim_plan!$B$3:$B$15,,0,1)</f>
        <v>Daily Saviour (1 GB / Day) validity: 1 Day</v>
      </c>
      <c r="G974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74" s="3">
        <v>0.11</v>
      </c>
      <c r="I97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74" t="s">
        <v>108</v>
      </c>
      <c r="K974"/>
    </row>
    <row r="975" spans="1:11" x14ac:dyDescent="0.3">
      <c r="A975" s="1">
        <v>44621</v>
      </c>
      <c r="B975" s="1" t="str">
        <f>_xlfn.XLOOKUP($A:$A,Dim_Date!$A:$A,Dim_Date!C:C,,0,1)</f>
        <v>Before 5G</v>
      </c>
      <c r="C975" s="4">
        <v>492001</v>
      </c>
      <c r="D975" s="4" t="str">
        <f>_xlfn.XLOOKUP(Tablo6[[#This Row],[city_code]],Tablo1[city_code],Tablo1[city_name])</f>
        <v>Raipur</v>
      </c>
      <c r="E975" t="s">
        <v>49</v>
      </c>
      <c r="F975" t="str">
        <f>_xlfn.XLOOKUP(Tablo6[[#This Row],[plans]],dim_plan!$A$3:$A$15,dim_plan!$B$3:$B$15,,0,1)</f>
        <v>Combo TopUp: 14.95 Talktime and 300 MB data</v>
      </c>
      <c r="G975" t="e">
        <f>MID(Tablo6[[#This Row],[Plans wto abbr]], FIND(, Tablo6[[#This Row],[Plans wto abbr]]) + 1, FIND(")", Tablo6[[#This Row],[Plans wto abbr]]) - FIND(, Tablo6[[#This Row],[Plans wto abbr]]) - 1)</f>
        <v>#VALUE!</v>
      </c>
      <c r="H975" s="3">
        <v>0.06</v>
      </c>
      <c r="I975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75" t="s">
        <v>112</v>
      </c>
      <c r="K975"/>
    </row>
    <row r="976" spans="1:11" x14ac:dyDescent="0.3">
      <c r="A976" s="1">
        <v>44621</v>
      </c>
      <c r="B976" s="1" t="str">
        <f>_xlfn.XLOOKUP($A:$A,Dim_Date!$A:$A,Dim_Date!C:C,,0,1)</f>
        <v>Before 5G</v>
      </c>
      <c r="C976" s="4">
        <v>492001</v>
      </c>
      <c r="D976" s="4" t="str">
        <f>_xlfn.XLOOKUP(Tablo6[[#This Row],[city_code]],Tablo1[city_code],Tablo1[city_name])</f>
        <v>Raipur</v>
      </c>
      <c r="E976" t="s">
        <v>51</v>
      </c>
      <c r="F976" t="str">
        <f>_xlfn.XLOOKUP(Tablo6[[#This Row],[plans]],dim_plan!$A$3:$A$15,dim_plan!$B$3:$B$15,,0,1)</f>
        <v>Big Combo Pack (6 GB / Day) validity: 3 Days</v>
      </c>
      <c r="G976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76" s="3">
        <v>0.04</v>
      </c>
      <c r="I976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76" t="s">
        <v>115</v>
      </c>
      <c r="K976"/>
    </row>
    <row r="977" spans="1:11" x14ac:dyDescent="0.3">
      <c r="A977" s="6">
        <v>44652</v>
      </c>
      <c r="B977" s="6" t="str">
        <f>_xlfn.XLOOKUP($A:$A,Dim_Date!$A:$A,Dim_Date!C:C,,0,1)</f>
        <v>Before 5G</v>
      </c>
      <c r="C977" s="4">
        <v>400001</v>
      </c>
      <c r="D977" s="4" t="str">
        <f>_xlfn.XLOOKUP(Tablo6[[#This Row],[city_code]],Tablo1[city_code],Tablo1[city_name])</f>
        <v>Mumbai</v>
      </c>
      <c r="E977" t="s">
        <v>47</v>
      </c>
      <c r="F977" t="str">
        <f>_xlfn.XLOOKUP(Tablo6[[#This Row],[plans]],dim_plan!$A$3:$A$15,dim_plan!$B$3:$B$15,,0,1)</f>
        <v>Daily Saviour (1 GB / Day) validity: 1 Day</v>
      </c>
      <c r="G977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77" s="3">
        <v>1.53</v>
      </c>
      <c r="I97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77" t="s">
        <v>108</v>
      </c>
      <c r="K977"/>
    </row>
    <row r="978" spans="1:11" x14ac:dyDescent="0.3">
      <c r="A978" s="6">
        <v>44652</v>
      </c>
      <c r="B978" s="6" t="str">
        <f>_xlfn.XLOOKUP($A:$A,Dim_Date!$A:$A,Dim_Date!C:C,,0,1)</f>
        <v>Before 5G</v>
      </c>
      <c r="C978" s="4">
        <v>400001</v>
      </c>
      <c r="D978" s="4" t="str">
        <f>_xlfn.XLOOKUP(Tablo6[[#This Row],[city_code]],Tablo1[city_code],Tablo1[city_name])</f>
        <v>Mumbai</v>
      </c>
      <c r="E978" t="s">
        <v>49</v>
      </c>
      <c r="F978" t="str">
        <f>_xlfn.XLOOKUP(Tablo6[[#This Row],[plans]],dim_plan!$A$3:$A$15,dim_plan!$B$3:$B$15,,0,1)</f>
        <v>Combo TopUp: 14.95 Talktime and 300 MB data</v>
      </c>
      <c r="G978" t="e">
        <f>MID(Tablo6[[#This Row],[Plans wto abbr]], FIND(, Tablo6[[#This Row],[Plans wto abbr]]) + 1, FIND(")", Tablo6[[#This Row],[Plans wto abbr]]) - FIND(, Tablo6[[#This Row],[Plans wto abbr]]) - 1)</f>
        <v>#VALUE!</v>
      </c>
      <c r="H978" s="3">
        <v>0.85</v>
      </c>
      <c r="I978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78" t="s">
        <v>112</v>
      </c>
      <c r="K978"/>
    </row>
    <row r="979" spans="1:11" x14ac:dyDescent="0.3">
      <c r="A979" s="6">
        <v>44652</v>
      </c>
      <c r="B979" s="6" t="str">
        <f>_xlfn.XLOOKUP($A:$A,Dim_Date!$A:$A,Dim_Date!C:C,,0,1)</f>
        <v>Before 5G</v>
      </c>
      <c r="C979" s="4">
        <v>400001</v>
      </c>
      <c r="D979" s="4" t="str">
        <f>_xlfn.XLOOKUP(Tablo6[[#This Row],[city_code]],Tablo1[city_code],Tablo1[city_name])</f>
        <v>Mumbai</v>
      </c>
      <c r="E979" t="s">
        <v>51</v>
      </c>
      <c r="F979" t="str">
        <f>_xlfn.XLOOKUP(Tablo6[[#This Row],[plans]],dim_plan!$A$3:$A$15,dim_plan!$B$3:$B$15,,0,1)</f>
        <v>Big Combo Pack (6 GB / Day) validity: 3 Days</v>
      </c>
      <c r="G979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79" s="3">
        <v>0.51</v>
      </c>
      <c r="I979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79" t="s">
        <v>115</v>
      </c>
      <c r="K979"/>
    </row>
    <row r="980" spans="1:11" x14ac:dyDescent="0.3">
      <c r="A980" s="6">
        <v>44652</v>
      </c>
      <c r="B980" s="6" t="str">
        <f>_xlfn.XLOOKUP($A:$A,Dim_Date!$A:$A,Dim_Date!C:C,,0,1)</f>
        <v>Before 5G</v>
      </c>
      <c r="C980" s="4">
        <v>110001</v>
      </c>
      <c r="D980" s="4" t="str">
        <f>_xlfn.XLOOKUP(Tablo6[[#This Row],[city_code]],Tablo1[city_code],Tablo1[city_name])</f>
        <v>Delhi</v>
      </c>
      <c r="E980" t="s">
        <v>47</v>
      </c>
      <c r="F980" t="str">
        <f>_xlfn.XLOOKUP(Tablo6[[#This Row],[plans]],dim_plan!$A$3:$A$15,dim_plan!$B$3:$B$15,,0,1)</f>
        <v>Daily Saviour (1 GB / Day) validity: 1 Day</v>
      </c>
      <c r="G980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80" s="3">
        <v>1.23</v>
      </c>
      <c r="I98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80" t="s">
        <v>108</v>
      </c>
      <c r="K980"/>
    </row>
    <row r="981" spans="1:11" x14ac:dyDescent="0.3">
      <c r="A981" s="6">
        <v>44652</v>
      </c>
      <c r="B981" s="6" t="str">
        <f>_xlfn.XLOOKUP($A:$A,Dim_Date!$A:$A,Dim_Date!C:C,,0,1)</f>
        <v>Before 5G</v>
      </c>
      <c r="C981" s="4">
        <v>110001</v>
      </c>
      <c r="D981" s="4" t="str">
        <f>_xlfn.XLOOKUP(Tablo6[[#This Row],[city_code]],Tablo1[city_code],Tablo1[city_name])</f>
        <v>Delhi</v>
      </c>
      <c r="E981" t="s">
        <v>49</v>
      </c>
      <c r="F981" t="str">
        <f>_xlfn.XLOOKUP(Tablo6[[#This Row],[plans]],dim_plan!$A$3:$A$15,dim_plan!$B$3:$B$15,,0,1)</f>
        <v>Combo TopUp: 14.95 Talktime and 300 MB data</v>
      </c>
      <c r="G981" t="e">
        <f>MID(Tablo6[[#This Row],[Plans wto abbr]], FIND(, Tablo6[[#This Row],[Plans wto abbr]]) + 1, FIND(")", Tablo6[[#This Row],[Plans wto abbr]]) - FIND(, Tablo6[[#This Row],[Plans wto abbr]]) - 1)</f>
        <v>#VALUE!</v>
      </c>
      <c r="H981" s="3">
        <v>0.55000000000000004</v>
      </c>
      <c r="I981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81" t="s">
        <v>112</v>
      </c>
      <c r="K981"/>
    </row>
    <row r="982" spans="1:11" x14ac:dyDescent="0.3">
      <c r="A982" s="6">
        <v>44652</v>
      </c>
      <c r="B982" s="6" t="str">
        <f>_xlfn.XLOOKUP($A:$A,Dim_Date!$A:$A,Dim_Date!C:C,,0,1)</f>
        <v>Before 5G</v>
      </c>
      <c r="C982" s="4">
        <v>110001</v>
      </c>
      <c r="D982" s="4" t="str">
        <f>_xlfn.XLOOKUP(Tablo6[[#This Row],[city_code]],Tablo1[city_code],Tablo1[city_name])</f>
        <v>Delhi</v>
      </c>
      <c r="E982" t="s">
        <v>51</v>
      </c>
      <c r="F982" t="str">
        <f>_xlfn.XLOOKUP(Tablo6[[#This Row],[plans]],dim_plan!$A$3:$A$15,dim_plan!$B$3:$B$15,,0,1)</f>
        <v>Big Combo Pack (6 GB / Day) validity: 3 Days</v>
      </c>
      <c r="G982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82" s="3">
        <v>0.41</v>
      </c>
      <c r="I982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82" t="s">
        <v>115</v>
      </c>
      <c r="K982"/>
    </row>
    <row r="983" spans="1:11" x14ac:dyDescent="0.3">
      <c r="A983" s="6">
        <v>44652</v>
      </c>
      <c r="B983" s="6" t="str">
        <f>_xlfn.XLOOKUP($A:$A,Dim_Date!$A:$A,Dim_Date!C:C,,0,1)</f>
        <v>Before 5G</v>
      </c>
      <c r="C983" s="4">
        <v>700001</v>
      </c>
      <c r="D983" s="4" t="str">
        <f>_xlfn.XLOOKUP(Tablo6[[#This Row],[city_code]],Tablo1[city_code],Tablo1[city_name])</f>
        <v>Kolkata</v>
      </c>
      <c r="E983" t="s">
        <v>47</v>
      </c>
      <c r="F983" t="str">
        <f>_xlfn.XLOOKUP(Tablo6[[#This Row],[plans]],dim_plan!$A$3:$A$15,dim_plan!$B$3:$B$15,,0,1)</f>
        <v>Daily Saviour (1 GB / Day) validity: 1 Day</v>
      </c>
      <c r="G983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83" s="3">
        <v>1.31</v>
      </c>
      <c r="I98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83" t="s">
        <v>108</v>
      </c>
      <c r="K983"/>
    </row>
    <row r="984" spans="1:11" x14ac:dyDescent="0.3">
      <c r="A984" s="6">
        <v>44652</v>
      </c>
      <c r="B984" s="6" t="str">
        <f>_xlfn.XLOOKUP($A:$A,Dim_Date!$A:$A,Dim_Date!C:C,,0,1)</f>
        <v>Before 5G</v>
      </c>
      <c r="C984" s="4">
        <v>700001</v>
      </c>
      <c r="D984" s="4" t="str">
        <f>_xlfn.XLOOKUP(Tablo6[[#This Row],[city_code]],Tablo1[city_code],Tablo1[city_name])</f>
        <v>Kolkata</v>
      </c>
      <c r="E984" t="s">
        <v>49</v>
      </c>
      <c r="F984" t="str">
        <f>_xlfn.XLOOKUP(Tablo6[[#This Row],[plans]],dim_plan!$A$3:$A$15,dim_plan!$B$3:$B$15,,0,1)</f>
        <v>Combo TopUp: 14.95 Talktime and 300 MB data</v>
      </c>
      <c r="G984" t="e">
        <f>MID(Tablo6[[#This Row],[Plans wto abbr]], FIND(, Tablo6[[#This Row],[Plans wto abbr]]) + 1, FIND(")", Tablo6[[#This Row],[Plans wto abbr]]) - FIND(, Tablo6[[#This Row],[Plans wto abbr]]) - 1)</f>
        <v>#VALUE!</v>
      </c>
      <c r="H984" s="3">
        <v>0.57999999999999996</v>
      </c>
      <c r="I984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84" t="s">
        <v>112</v>
      </c>
      <c r="K984"/>
    </row>
    <row r="985" spans="1:11" x14ac:dyDescent="0.3">
      <c r="A985" s="6">
        <v>44652</v>
      </c>
      <c r="B985" s="6" t="str">
        <f>_xlfn.XLOOKUP($A:$A,Dim_Date!$A:$A,Dim_Date!C:C,,0,1)</f>
        <v>Before 5G</v>
      </c>
      <c r="C985" s="4">
        <v>700001</v>
      </c>
      <c r="D985" s="4" t="str">
        <f>_xlfn.XLOOKUP(Tablo6[[#This Row],[city_code]],Tablo1[city_code],Tablo1[city_name])</f>
        <v>Kolkata</v>
      </c>
      <c r="E985" t="s">
        <v>51</v>
      </c>
      <c r="F985" t="str">
        <f>_xlfn.XLOOKUP(Tablo6[[#This Row],[plans]],dim_plan!$A$3:$A$15,dim_plan!$B$3:$B$15,,0,1)</f>
        <v>Big Combo Pack (6 GB / Day) validity: 3 Days</v>
      </c>
      <c r="G985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85" s="3">
        <v>0.44</v>
      </c>
      <c r="I985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85" t="s">
        <v>115</v>
      </c>
      <c r="K985"/>
    </row>
    <row r="986" spans="1:11" x14ac:dyDescent="0.3">
      <c r="A986" s="6">
        <v>44652</v>
      </c>
      <c r="B986" s="6" t="str">
        <f>_xlfn.XLOOKUP($A:$A,Dim_Date!$A:$A,Dim_Date!C:C,,0,1)</f>
        <v>Before 5G</v>
      </c>
      <c r="C986" s="4">
        <v>560001</v>
      </c>
      <c r="D986" s="4" t="str">
        <f>_xlfn.XLOOKUP(Tablo6[[#This Row],[city_code]],Tablo1[city_code],Tablo1[city_name])</f>
        <v>Bangalore</v>
      </c>
      <c r="E986" t="s">
        <v>47</v>
      </c>
      <c r="F986" t="str">
        <f>_xlfn.XLOOKUP(Tablo6[[#This Row],[plans]],dim_plan!$A$3:$A$15,dim_plan!$B$3:$B$15,,0,1)</f>
        <v>Daily Saviour (1 GB / Day) validity: 1 Day</v>
      </c>
      <c r="G986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86" s="3">
        <v>1.51</v>
      </c>
      <c r="I98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86" t="s">
        <v>108</v>
      </c>
      <c r="K986"/>
    </row>
    <row r="987" spans="1:11" x14ac:dyDescent="0.3">
      <c r="A987" s="6">
        <v>44652</v>
      </c>
      <c r="B987" s="6" t="str">
        <f>_xlfn.XLOOKUP($A:$A,Dim_Date!$A:$A,Dim_Date!C:C,,0,1)</f>
        <v>Before 5G</v>
      </c>
      <c r="C987" s="4">
        <v>560001</v>
      </c>
      <c r="D987" s="4" t="str">
        <f>_xlfn.XLOOKUP(Tablo6[[#This Row],[city_code]],Tablo1[city_code],Tablo1[city_name])</f>
        <v>Bangalore</v>
      </c>
      <c r="E987" t="s">
        <v>49</v>
      </c>
      <c r="F987" t="str">
        <f>_xlfn.XLOOKUP(Tablo6[[#This Row],[plans]],dim_plan!$A$3:$A$15,dim_plan!$B$3:$B$15,,0,1)</f>
        <v>Combo TopUp: 14.95 Talktime and 300 MB data</v>
      </c>
      <c r="G987" t="e">
        <f>MID(Tablo6[[#This Row],[Plans wto abbr]], FIND(, Tablo6[[#This Row],[Plans wto abbr]]) + 1, FIND(")", Tablo6[[#This Row],[Plans wto abbr]]) - FIND(, Tablo6[[#This Row],[Plans wto abbr]]) - 1)</f>
        <v>#VALUE!</v>
      </c>
      <c r="H987" s="3">
        <v>0.45</v>
      </c>
      <c r="I987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87" t="s">
        <v>112</v>
      </c>
      <c r="K987"/>
    </row>
    <row r="988" spans="1:11" x14ac:dyDescent="0.3">
      <c r="A988" s="6">
        <v>44652</v>
      </c>
      <c r="B988" s="6" t="str">
        <f>_xlfn.XLOOKUP($A:$A,Dim_Date!$A:$A,Dim_Date!C:C,,0,1)</f>
        <v>Before 5G</v>
      </c>
      <c r="C988" s="4">
        <v>560001</v>
      </c>
      <c r="D988" s="4" t="str">
        <f>_xlfn.XLOOKUP(Tablo6[[#This Row],[city_code]],Tablo1[city_code],Tablo1[city_name])</f>
        <v>Bangalore</v>
      </c>
      <c r="E988" t="s">
        <v>51</v>
      </c>
      <c r="F988" t="str">
        <f>_xlfn.XLOOKUP(Tablo6[[#This Row],[plans]],dim_plan!$A$3:$A$15,dim_plan!$B$3:$B$15,,0,1)</f>
        <v>Big Combo Pack (6 GB / Day) validity: 3 Days</v>
      </c>
      <c r="G988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88" s="3">
        <v>0.6</v>
      </c>
      <c r="I988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88" t="s">
        <v>115</v>
      </c>
      <c r="K988"/>
    </row>
    <row r="989" spans="1:11" x14ac:dyDescent="0.3">
      <c r="A989" s="6">
        <v>44652</v>
      </c>
      <c r="B989" s="6" t="str">
        <f>_xlfn.XLOOKUP($A:$A,Dim_Date!$A:$A,Dim_Date!C:C,,0,1)</f>
        <v>Before 5G</v>
      </c>
      <c r="C989" s="4">
        <v>600001</v>
      </c>
      <c r="D989" s="4" t="str">
        <f>_xlfn.XLOOKUP(Tablo6[[#This Row],[city_code]],Tablo1[city_code],Tablo1[city_name])</f>
        <v>Chennai</v>
      </c>
      <c r="E989" t="s">
        <v>47</v>
      </c>
      <c r="F989" t="str">
        <f>_xlfn.XLOOKUP(Tablo6[[#This Row],[plans]],dim_plan!$A$3:$A$15,dim_plan!$B$3:$B$15,,0,1)</f>
        <v>Daily Saviour (1 GB / Day) validity: 1 Day</v>
      </c>
      <c r="G989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89" s="3">
        <v>0.86</v>
      </c>
      <c r="I98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89" t="s">
        <v>108</v>
      </c>
      <c r="K989"/>
    </row>
    <row r="990" spans="1:11" x14ac:dyDescent="0.3">
      <c r="A990" s="6">
        <v>44652</v>
      </c>
      <c r="B990" s="6" t="str">
        <f>_xlfn.XLOOKUP($A:$A,Dim_Date!$A:$A,Dim_Date!C:C,,0,1)</f>
        <v>Before 5G</v>
      </c>
      <c r="C990" s="4">
        <v>600001</v>
      </c>
      <c r="D990" s="4" t="str">
        <f>_xlfn.XLOOKUP(Tablo6[[#This Row],[city_code]],Tablo1[city_code],Tablo1[city_name])</f>
        <v>Chennai</v>
      </c>
      <c r="E990" t="s">
        <v>49</v>
      </c>
      <c r="F990" t="str">
        <f>_xlfn.XLOOKUP(Tablo6[[#This Row],[plans]],dim_plan!$A$3:$A$15,dim_plan!$B$3:$B$15,,0,1)</f>
        <v>Combo TopUp: 14.95 Talktime and 300 MB data</v>
      </c>
      <c r="G990" t="e">
        <f>MID(Tablo6[[#This Row],[Plans wto abbr]], FIND(, Tablo6[[#This Row],[Plans wto abbr]]) + 1, FIND(")", Tablo6[[#This Row],[Plans wto abbr]]) - FIND(, Tablo6[[#This Row],[Plans wto abbr]]) - 1)</f>
        <v>#VALUE!</v>
      </c>
      <c r="H990" s="3">
        <v>0.49</v>
      </c>
      <c r="I990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90" t="s">
        <v>112</v>
      </c>
      <c r="K990"/>
    </row>
    <row r="991" spans="1:11" x14ac:dyDescent="0.3">
      <c r="A991" s="6">
        <v>44652</v>
      </c>
      <c r="B991" s="6" t="str">
        <f>_xlfn.XLOOKUP($A:$A,Dim_Date!$A:$A,Dim_Date!C:C,,0,1)</f>
        <v>Before 5G</v>
      </c>
      <c r="C991" s="4">
        <v>600001</v>
      </c>
      <c r="D991" s="4" t="str">
        <f>_xlfn.XLOOKUP(Tablo6[[#This Row],[city_code]],Tablo1[city_code],Tablo1[city_name])</f>
        <v>Chennai</v>
      </c>
      <c r="E991" t="s">
        <v>51</v>
      </c>
      <c r="F991" t="str">
        <f>_xlfn.XLOOKUP(Tablo6[[#This Row],[plans]],dim_plan!$A$3:$A$15,dim_plan!$B$3:$B$15,,0,1)</f>
        <v>Big Combo Pack (6 GB / Day) validity: 3 Days</v>
      </c>
      <c r="G991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91" s="3">
        <v>0.49</v>
      </c>
      <c r="I991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91" t="s">
        <v>115</v>
      </c>
      <c r="K991"/>
    </row>
    <row r="992" spans="1:11" x14ac:dyDescent="0.3">
      <c r="A992" s="6">
        <v>44652</v>
      </c>
      <c r="B992" s="6" t="str">
        <f>_xlfn.XLOOKUP($A:$A,Dim_Date!$A:$A,Dim_Date!C:C,,0,1)</f>
        <v>Before 5G</v>
      </c>
      <c r="C992" s="4">
        <v>500001</v>
      </c>
      <c r="D992" s="4" t="str">
        <f>_xlfn.XLOOKUP(Tablo6[[#This Row],[city_code]],Tablo1[city_code],Tablo1[city_name])</f>
        <v>Hyderabad</v>
      </c>
      <c r="E992" t="s">
        <v>47</v>
      </c>
      <c r="F992" t="str">
        <f>_xlfn.XLOOKUP(Tablo6[[#This Row],[plans]],dim_plan!$A$3:$A$15,dim_plan!$B$3:$B$15,,0,1)</f>
        <v>Daily Saviour (1 GB / Day) validity: 1 Day</v>
      </c>
      <c r="G992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92" s="3">
        <v>0.71</v>
      </c>
      <c r="I992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92" t="s">
        <v>108</v>
      </c>
      <c r="K992"/>
    </row>
    <row r="993" spans="1:11" x14ac:dyDescent="0.3">
      <c r="A993" s="6">
        <v>44652</v>
      </c>
      <c r="B993" s="6" t="str">
        <f>_xlfn.XLOOKUP($A:$A,Dim_Date!$A:$A,Dim_Date!C:C,,0,1)</f>
        <v>Before 5G</v>
      </c>
      <c r="C993" s="4">
        <v>500001</v>
      </c>
      <c r="D993" s="4" t="str">
        <f>_xlfn.XLOOKUP(Tablo6[[#This Row],[city_code]],Tablo1[city_code],Tablo1[city_name])</f>
        <v>Hyderabad</v>
      </c>
      <c r="E993" t="s">
        <v>49</v>
      </c>
      <c r="F993" t="str">
        <f>_xlfn.XLOOKUP(Tablo6[[#This Row],[plans]],dim_plan!$A$3:$A$15,dim_plan!$B$3:$B$15,,0,1)</f>
        <v>Combo TopUp: 14.95 Talktime and 300 MB data</v>
      </c>
      <c r="G993" t="e">
        <f>MID(Tablo6[[#This Row],[Plans wto abbr]], FIND(, Tablo6[[#This Row],[Plans wto abbr]]) + 1, FIND(")", Tablo6[[#This Row],[Plans wto abbr]]) - FIND(, Tablo6[[#This Row],[Plans wto abbr]]) - 1)</f>
        <v>#VALUE!</v>
      </c>
      <c r="H993" s="3">
        <v>0.4</v>
      </c>
      <c r="I993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93" t="s">
        <v>112</v>
      </c>
      <c r="K993"/>
    </row>
    <row r="994" spans="1:11" x14ac:dyDescent="0.3">
      <c r="A994" s="6">
        <v>44652</v>
      </c>
      <c r="B994" s="6" t="str">
        <f>_xlfn.XLOOKUP($A:$A,Dim_Date!$A:$A,Dim_Date!C:C,,0,1)</f>
        <v>Before 5G</v>
      </c>
      <c r="C994" s="4">
        <v>500001</v>
      </c>
      <c r="D994" s="4" t="str">
        <f>_xlfn.XLOOKUP(Tablo6[[#This Row],[city_code]],Tablo1[city_code],Tablo1[city_name])</f>
        <v>Hyderabad</v>
      </c>
      <c r="E994" t="s">
        <v>51</v>
      </c>
      <c r="F994" t="str">
        <f>_xlfn.XLOOKUP(Tablo6[[#This Row],[plans]],dim_plan!$A$3:$A$15,dim_plan!$B$3:$B$15,,0,1)</f>
        <v>Big Combo Pack (6 GB / Day) validity: 3 Days</v>
      </c>
      <c r="G994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94" s="3">
        <v>0.24</v>
      </c>
      <c r="I994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94" t="s">
        <v>115</v>
      </c>
      <c r="K994"/>
    </row>
    <row r="995" spans="1:11" x14ac:dyDescent="0.3">
      <c r="A995" s="6">
        <v>44652</v>
      </c>
      <c r="B995" s="6" t="str">
        <f>_xlfn.XLOOKUP($A:$A,Dim_Date!$A:$A,Dim_Date!C:C,,0,1)</f>
        <v>Before 5G</v>
      </c>
      <c r="C995" s="4">
        <v>411001</v>
      </c>
      <c r="D995" s="4" t="str">
        <f>_xlfn.XLOOKUP(Tablo6[[#This Row],[city_code]],Tablo1[city_code],Tablo1[city_name])</f>
        <v>Pune</v>
      </c>
      <c r="E995" t="s">
        <v>47</v>
      </c>
      <c r="F995" t="str">
        <f>_xlfn.XLOOKUP(Tablo6[[#This Row],[plans]],dim_plan!$A$3:$A$15,dim_plan!$B$3:$B$15,,0,1)</f>
        <v>Daily Saviour (1 GB / Day) validity: 1 Day</v>
      </c>
      <c r="G995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95" s="3">
        <v>1.3</v>
      </c>
      <c r="I995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95" t="s">
        <v>108</v>
      </c>
      <c r="K995"/>
    </row>
    <row r="996" spans="1:11" x14ac:dyDescent="0.3">
      <c r="A996" s="6">
        <v>44652</v>
      </c>
      <c r="B996" s="6" t="str">
        <f>_xlfn.XLOOKUP($A:$A,Dim_Date!$A:$A,Dim_Date!C:C,,0,1)</f>
        <v>Before 5G</v>
      </c>
      <c r="C996" s="4">
        <v>411001</v>
      </c>
      <c r="D996" s="4" t="str">
        <f>_xlfn.XLOOKUP(Tablo6[[#This Row],[city_code]],Tablo1[city_code],Tablo1[city_name])</f>
        <v>Pune</v>
      </c>
      <c r="E996" t="s">
        <v>49</v>
      </c>
      <c r="F996" t="str">
        <f>_xlfn.XLOOKUP(Tablo6[[#This Row],[plans]],dim_plan!$A$3:$A$15,dim_plan!$B$3:$B$15,,0,1)</f>
        <v>Combo TopUp: 14.95 Talktime and 300 MB data</v>
      </c>
      <c r="G996" t="e">
        <f>MID(Tablo6[[#This Row],[Plans wto abbr]], FIND(, Tablo6[[#This Row],[Plans wto abbr]]) + 1, FIND(")", Tablo6[[#This Row],[Plans wto abbr]]) - FIND(, Tablo6[[#This Row],[Plans wto abbr]]) - 1)</f>
        <v>#VALUE!</v>
      </c>
      <c r="H996" s="3">
        <v>0.81</v>
      </c>
      <c r="I996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96" t="s">
        <v>112</v>
      </c>
      <c r="K996"/>
    </row>
    <row r="997" spans="1:11" x14ac:dyDescent="0.3">
      <c r="A997" s="6">
        <v>44652</v>
      </c>
      <c r="B997" s="6" t="str">
        <f>_xlfn.XLOOKUP($A:$A,Dim_Date!$A:$A,Dim_Date!C:C,,0,1)</f>
        <v>Before 5G</v>
      </c>
      <c r="C997" s="4">
        <v>411001</v>
      </c>
      <c r="D997" s="4" t="str">
        <f>_xlfn.XLOOKUP(Tablo6[[#This Row],[city_code]],Tablo1[city_code],Tablo1[city_name])</f>
        <v>Pune</v>
      </c>
      <c r="E997" t="s">
        <v>51</v>
      </c>
      <c r="F997" t="str">
        <f>_xlfn.XLOOKUP(Tablo6[[#This Row],[plans]],dim_plan!$A$3:$A$15,dim_plan!$B$3:$B$15,,0,1)</f>
        <v>Big Combo Pack (6 GB / Day) validity: 3 Days</v>
      </c>
      <c r="G997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997" s="3">
        <v>0.16</v>
      </c>
      <c r="I997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997" t="s">
        <v>115</v>
      </c>
      <c r="K997"/>
    </row>
    <row r="998" spans="1:11" x14ac:dyDescent="0.3">
      <c r="A998" s="6">
        <v>44652</v>
      </c>
      <c r="B998" s="6" t="str">
        <f>_xlfn.XLOOKUP($A:$A,Dim_Date!$A:$A,Dim_Date!C:C,,0,1)</f>
        <v>Before 5G</v>
      </c>
      <c r="C998" s="4">
        <v>380001</v>
      </c>
      <c r="D998" s="4" t="str">
        <f>_xlfn.XLOOKUP(Tablo6[[#This Row],[city_code]],Tablo1[city_code],Tablo1[city_name])</f>
        <v>Ahmedabad</v>
      </c>
      <c r="E998" t="s">
        <v>47</v>
      </c>
      <c r="F998" t="str">
        <f>_xlfn.XLOOKUP(Tablo6[[#This Row],[plans]],dim_plan!$A$3:$A$15,dim_plan!$B$3:$B$15,,0,1)</f>
        <v>Daily Saviour (1 GB / Day) validity: 1 Day</v>
      </c>
      <c r="G998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998" s="3">
        <v>0.62</v>
      </c>
      <c r="I998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998" t="s">
        <v>108</v>
      </c>
      <c r="K998"/>
    </row>
    <row r="999" spans="1:11" x14ac:dyDescent="0.3">
      <c r="A999" s="6">
        <v>44652</v>
      </c>
      <c r="B999" s="6" t="str">
        <f>_xlfn.XLOOKUP($A:$A,Dim_Date!$A:$A,Dim_Date!C:C,,0,1)</f>
        <v>Before 5G</v>
      </c>
      <c r="C999" s="4">
        <v>380001</v>
      </c>
      <c r="D999" s="4" t="str">
        <f>_xlfn.XLOOKUP(Tablo6[[#This Row],[city_code]],Tablo1[city_code],Tablo1[city_name])</f>
        <v>Ahmedabad</v>
      </c>
      <c r="E999" t="s">
        <v>49</v>
      </c>
      <c r="F999" t="str">
        <f>_xlfn.XLOOKUP(Tablo6[[#This Row],[plans]],dim_plan!$A$3:$A$15,dim_plan!$B$3:$B$15,,0,1)</f>
        <v>Combo TopUp: 14.95 Talktime and 300 MB data</v>
      </c>
      <c r="G999" t="e">
        <f>MID(Tablo6[[#This Row],[Plans wto abbr]], FIND(, Tablo6[[#This Row],[Plans wto abbr]]) + 1, FIND(")", Tablo6[[#This Row],[Plans wto abbr]]) - FIND(, Tablo6[[#This Row],[Plans wto abbr]]) - 1)</f>
        <v>#VALUE!</v>
      </c>
      <c r="H999" s="3">
        <v>0.53</v>
      </c>
      <c r="I999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999" t="s">
        <v>112</v>
      </c>
      <c r="K999"/>
    </row>
    <row r="1000" spans="1:11" x14ac:dyDescent="0.3">
      <c r="A1000" s="6">
        <v>44652</v>
      </c>
      <c r="B1000" s="6" t="str">
        <f>_xlfn.XLOOKUP($A:$A,Dim_Date!$A:$A,Dim_Date!C:C,,0,1)</f>
        <v>Before 5G</v>
      </c>
      <c r="C1000" s="4">
        <v>380001</v>
      </c>
      <c r="D1000" s="4" t="str">
        <f>_xlfn.XLOOKUP(Tablo6[[#This Row],[city_code]],Tablo1[city_code],Tablo1[city_name])</f>
        <v>Ahmedabad</v>
      </c>
      <c r="E1000" t="s">
        <v>51</v>
      </c>
      <c r="F1000" t="str">
        <f>_xlfn.XLOOKUP(Tablo6[[#This Row],[plans]],dim_plan!$A$3:$A$15,dim_plan!$B$3:$B$15,,0,1)</f>
        <v>Big Combo Pack (6 GB / Day) validity: 3 Days</v>
      </c>
      <c r="G1000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00" s="3">
        <v>0.18</v>
      </c>
      <c r="I1000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00" t="s">
        <v>115</v>
      </c>
      <c r="K1000"/>
    </row>
    <row r="1001" spans="1:11" x14ac:dyDescent="0.3">
      <c r="A1001" s="6">
        <v>44652</v>
      </c>
      <c r="B1001" s="6" t="str">
        <f>_xlfn.XLOOKUP($A:$A,Dim_Date!$A:$A,Dim_Date!C:C,,0,1)</f>
        <v>Before 5G</v>
      </c>
      <c r="C1001" s="4">
        <v>302001</v>
      </c>
      <c r="D1001" s="4" t="str">
        <f>_xlfn.XLOOKUP(Tablo6[[#This Row],[city_code]],Tablo1[city_code],Tablo1[city_name])</f>
        <v>Jaipur</v>
      </c>
      <c r="E1001" t="s">
        <v>47</v>
      </c>
      <c r="F1001" t="str">
        <f>_xlfn.XLOOKUP(Tablo6[[#This Row],[plans]],dim_plan!$A$3:$A$15,dim_plan!$B$3:$B$15,,0,1)</f>
        <v>Daily Saviour (1 GB / Day) validity: 1 Day</v>
      </c>
      <c r="G1001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01" s="3">
        <v>0.42</v>
      </c>
      <c r="I1001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01" t="s">
        <v>108</v>
      </c>
      <c r="K1001"/>
    </row>
    <row r="1002" spans="1:11" x14ac:dyDescent="0.3">
      <c r="A1002" s="6">
        <v>44652</v>
      </c>
      <c r="B1002" s="6" t="str">
        <f>_xlfn.XLOOKUP($A:$A,Dim_Date!$A:$A,Dim_Date!C:C,,0,1)</f>
        <v>Before 5G</v>
      </c>
      <c r="C1002" s="4">
        <v>302001</v>
      </c>
      <c r="D1002" s="4" t="str">
        <f>_xlfn.XLOOKUP(Tablo6[[#This Row],[city_code]],Tablo1[city_code],Tablo1[city_name])</f>
        <v>Jaipur</v>
      </c>
      <c r="E1002" t="s">
        <v>49</v>
      </c>
      <c r="F1002" t="str">
        <f>_xlfn.XLOOKUP(Tablo6[[#This Row],[plans]],dim_plan!$A$3:$A$15,dim_plan!$B$3:$B$15,,0,1)</f>
        <v>Combo TopUp: 14.95 Talktime and 300 MB data</v>
      </c>
      <c r="G1002" t="e">
        <f>MID(Tablo6[[#This Row],[Plans wto abbr]], FIND(, Tablo6[[#This Row],[Plans wto abbr]]) + 1, FIND(")", Tablo6[[#This Row],[Plans wto abbr]]) - FIND(, Tablo6[[#This Row],[Plans wto abbr]]) - 1)</f>
        <v>#VALUE!</v>
      </c>
      <c r="H1002" s="3">
        <v>0.19</v>
      </c>
      <c r="I1002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02" t="s">
        <v>112</v>
      </c>
      <c r="K1002"/>
    </row>
    <row r="1003" spans="1:11" x14ac:dyDescent="0.3">
      <c r="A1003" s="6">
        <v>44652</v>
      </c>
      <c r="B1003" s="6" t="str">
        <f>_xlfn.XLOOKUP($A:$A,Dim_Date!$A:$A,Dim_Date!C:C,,0,1)</f>
        <v>Before 5G</v>
      </c>
      <c r="C1003" s="4">
        <v>302001</v>
      </c>
      <c r="D1003" s="4" t="str">
        <f>_xlfn.XLOOKUP(Tablo6[[#This Row],[city_code]],Tablo1[city_code],Tablo1[city_name])</f>
        <v>Jaipur</v>
      </c>
      <c r="E1003" t="s">
        <v>51</v>
      </c>
      <c r="F1003" t="str">
        <f>_xlfn.XLOOKUP(Tablo6[[#This Row],[plans]],dim_plan!$A$3:$A$15,dim_plan!$B$3:$B$15,,0,1)</f>
        <v>Big Combo Pack (6 GB / Day) validity: 3 Days</v>
      </c>
      <c r="G1003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03" s="3">
        <v>0.14000000000000001</v>
      </c>
      <c r="I1003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03" t="s">
        <v>115</v>
      </c>
      <c r="K1003"/>
    </row>
    <row r="1004" spans="1:11" x14ac:dyDescent="0.3">
      <c r="A1004" s="6">
        <v>44652</v>
      </c>
      <c r="B1004" s="6" t="str">
        <f>_xlfn.XLOOKUP($A:$A,Dim_Date!$A:$A,Dim_Date!C:C,,0,1)</f>
        <v>Before 5G</v>
      </c>
      <c r="C1004" s="4">
        <v>226001</v>
      </c>
      <c r="D1004" s="4" t="str">
        <f>_xlfn.XLOOKUP(Tablo6[[#This Row],[city_code]],Tablo1[city_code],Tablo1[city_name])</f>
        <v>Lucknow</v>
      </c>
      <c r="E1004" t="s">
        <v>47</v>
      </c>
      <c r="F1004" t="str">
        <f>_xlfn.XLOOKUP(Tablo6[[#This Row],[plans]],dim_plan!$A$3:$A$15,dim_plan!$B$3:$B$15,,0,1)</f>
        <v>Daily Saviour (1 GB / Day) validity: 1 Day</v>
      </c>
      <c r="G1004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04" s="3">
        <v>0.36</v>
      </c>
      <c r="I1004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04" t="s">
        <v>108</v>
      </c>
      <c r="K1004"/>
    </row>
    <row r="1005" spans="1:11" x14ac:dyDescent="0.3">
      <c r="A1005" s="6">
        <v>44652</v>
      </c>
      <c r="B1005" s="6" t="str">
        <f>_xlfn.XLOOKUP($A:$A,Dim_Date!$A:$A,Dim_Date!C:C,,0,1)</f>
        <v>Before 5G</v>
      </c>
      <c r="C1005" s="4">
        <v>226001</v>
      </c>
      <c r="D1005" s="4" t="str">
        <f>_xlfn.XLOOKUP(Tablo6[[#This Row],[city_code]],Tablo1[city_code],Tablo1[city_name])</f>
        <v>Lucknow</v>
      </c>
      <c r="E1005" t="s">
        <v>49</v>
      </c>
      <c r="F1005" t="str">
        <f>_xlfn.XLOOKUP(Tablo6[[#This Row],[plans]],dim_plan!$A$3:$A$15,dim_plan!$B$3:$B$15,,0,1)</f>
        <v>Combo TopUp: 14.95 Talktime and 300 MB data</v>
      </c>
      <c r="G1005" t="e">
        <f>MID(Tablo6[[#This Row],[Plans wto abbr]], FIND(, Tablo6[[#This Row],[Plans wto abbr]]) + 1, FIND(")", Tablo6[[#This Row],[Plans wto abbr]]) - FIND(, Tablo6[[#This Row],[Plans wto abbr]]) - 1)</f>
        <v>#VALUE!</v>
      </c>
      <c r="H1005" s="3">
        <v>0.27</v>
      </c>
      <c r="I1005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05" t="s">
        <v>112</v>
      </c>
      <c r="K1005"/>
    </row>
    <row r="1006" spans="1:11" x14ac:dyDescent="0.3">
      <c r="A1006" s="6">
        <v>44652</v>
      </c>
      <c r="B1006" s="6" t="str">
        <f>_xlfn.XLOOKUP($A:$A,Dim_Date!$A:$A,Dim_Date!C:C,,0,1)</f>
        <v>Before 5G</v>
      </c>
      <c r="C1006" s="4">
        <v>226001</v>
      </c>
      <c r="D1006" s="4" t="str">
        <f>_xlfn.XLOOKUP(Tablo6[[#This Row],[city_code]],Tablo1[city_code],Tablo1[city_name])</f>
        <v>Lucknow</v>
      </c>
      <c r="E1006" t="s">
        <v>51</v>
      </c>
      <c r="F1006" t="str">
        <f>_xlfn.XLOOKUP(Tablo6[[#This Row],[plans]],dim_plan!$A$3:$A$15,dim_plan!$B$3:$B$15,,0,1)</f>
        <v>Big Combo Pack (6 GB / Day) validity: 3 Days</v>
      </c>
      <c r="G1006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06" s="3">
        <v>0.09</v>
      </c>
      <c r="I1006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06" t="s">
        <v>115</v>
      </c>
      <c r="K1006"/>
    </row>
    <row r="1007" spans="1:11" x14ac:dyDescent="0.3">
      <c r="A1007" s="6">
        <v>44652</v>
      </c>
      <c r="B1007" s="6" t="str">
        <f>_xlfn.XLOOKUP($A:$A,Dim_Date!$A:$A,Dim_Date!C:C,,0,1)</f>
        <v>Before 5G</v>
      </c>
      <c r="C1007" s="4">
        <v>800008</v>
      </c>
      <c r="D1007" s="4" t="str">
        <f>_xlfn.XLOOKUP(Tablo6[[#This Row],[city_code]],Tablo1[city_code],Tablo1[city_name])</f>
        <v>Patna</v>
      </c>
      <c r="E1007" t="s">
        <v>47</v>
      </c>
      <c r="F1007" t="str">
        <f>_xlfn.XLOOKUP(Tablo6[[#This Row],[plans]],dim_plan!$A$3:$A$15,dim_plan!$B$3:$B$15,,0,1)</f>
        <v>Daily Saviour (1 GB / Day) validity: 1 Day</v>
      </c>
      <c r="G1007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07" s="3">
        <v>0.39</v>
      </c>
      <c r="I1007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07" t="s">
        <v>108</v>
      </c>
      <c r="K1007"/>
    </row>
    <row r="1008" spans="1:11" x14ac:dyDescent="0.3">
      <c r="A1008" s="6">
        <v>44652</v>
      </c>
      <c r="B1008" s="6" t="str">
        <f>_xlfn.XLOOKUP($A:$A,Dim_Date!$A:$A,Dim_Date!C:C,,0,1)</f>
        <v>Before 5G</v>
      </c>
      <c r="C1008" s="4">
        <v>800008</v>
      </c>
      <c r="D1008" s="4" t="str">
        <f>_xlfn.XLOOKUP(Tablo6[[#This Row],[city_code]],Tablo1[city_code],Tablo1[city_name])</f>
        <v>Patna</v>
      </c>
      <c r="E1008" t="s">
        <v>49</v>
      </c>
      <c r="F1008" t="str">
        <f>_xlfn.XLOOKUP(Tablo6[[#This Row],[plans]],dim_plan!$A$3:$A$15,dim_plan!$B$3:$B$15,,0,1)</f>
        <v>Combo TopUp: 14.95 Talktime and 300 MB data</v>
      </c>
      <c r="G1008" t="e">
        <f>MID(Tablo6[[#This Row],[Plans wto abbr]], FIND(, Tablo6[[#This Row],[Plans wto abbr]]) + 1, FIND(")", Tablo6[[#This Row],[Plans wto abbr]]) - FIND(, Tablo6[[#This Row],[Plans wto abbr]]) - 1)</f>
        <v>#VALUE!</v>
      </c>
      <c r="H1008" s="3">
        <v>0.19</v>
      </c>
      <c r="I1008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08" t="s">
        <v>112</v>
      </c>
      <c r="K1008"/>
    </row>
    <row r="1009" spans="1:11" x14ac:dyDescent="0.3">
      <c r="A1009" s="6">
        <v>44652</v>
      </c>
      <c r="B1009" s="6" t="str">
        <f>_xlfn.XLOOKUP($A:$A,Dim_Date!$A:$A,Dim_Date!C:C,,0,1)</f>
        <v>Before 5G</v>
      </c>
      <c r="C1009" s="4">
        <v>800008</v>
      </c>
      <c r="D1009" s="4" t="str">
        <f>_xlfn.XLOOKUP(Tablo6[[#This Row],[city_code]],Tablo1[city_code],Tablo1[city_name])</f>
        <v>Patna</v>
      </c>
      <c r="E1009" t="s">
        <v>51</v>
      </c>
      <c r="F1009" t="str">
        <f>_xlfn.XLOOKUP(Tablo6[[#This Row],[plans]],dim_plan!$A$3:$A$15,dim_plan!$B$3:$B$15,,0,1)</f>
        <v>Big Combo Pack (6 GB / Day) validity: 3 Days</v>
      </c>
      <c r="G1009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09" s="3">
        <v>0.16</v>
      </c>
      <c r="I1009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09" t="s">
        <v>115</v>
      </c>
      <c r="K1009"/>
    </row>
    <row r="1010" spans="1:11" x14ac:dyDescent="0.3">
      <c r="A1010" s="6">
        <v>44652</v>
      </c>
      <c r="B1010" s="6" t="str">
        <f>_xlfn.XLOOKUP($A:$A,Dim_Date!$A:$A,Dim_Date!C:C,,0,1)</f>
        <v>Before 5G</v>
      </c>
      <c r="C1010" s="4">
        <v>641001</v>
      </c>
      <c r="D1010" s="4" t="str">
        <f>_xlfn.XLOOKUP(Tablo6[[#This Row],[city_code]],Tablo1[city_code],Tablo1[city_name])</f>
        <v>Coimbatore</v>
      </c>
      <c r="E1010" t="s">
        <v>47</v>
      </c>
      <c r="F1010" t="str">
        <f>_xlfn.XLOOKUP(Tablo6[[#This Row],[plans]],dim_plan!$A$3:$A$15,dim_plan!$B$3:$B$15,,0,1)</f>
        <v>Daily Saviour (1 GB / Day) validity: 1 Day</v>
      </c>
      <c r="G1010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10" s="3">
        <v>0.22</v>
      </c>
      <c r="I1010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10" t="s">
        <v>108</v>
      </c>
      <c r="K1010"/>
    </row>
    <row r="1011" spans="1:11" x14ac:dyDescent="0.3">
      <c r="A1011" s="6">
        <v>44652</v>
      </c>
      <c r="B1011" s="6" t="str">
        <f>_xlfn.XLOOKUP($A:$A,Dim_Date!$A:$A,Dim_Date!C:C,,0,1)</f>
        <v>Before 5G</v>
      </c>
      <c r="C1011" s="4">
        <v>641001</v>
      </c>
      <c r="D1011" s="4" t="str">
        <f>_xlfn.XLOOKUP(Tablo6[[#This Row],[city_code]],Tablo1[city_code],Tablo1[city_name])</f>
        <v>Coimbatore</v>
      </c>
      <c r="E1011" t="s">
        <v>49</v>
      </c>
      <c r="F1011" t="str">
        <f>_xlfn.XLOOKUP(Tablo6[[#This Row],[plans]],dim_plan!$A$3:$A$15,dim_plan!$B$3:$B$15,,0,1)</f>
        <v>Combo TopUp: 14.95 Talktime and 300 MB data</v>
      </c>
      <c r="G1011" t="e">
        <f>MID(Tablo6[[#This Row],[Plans wto abbr]], FIND(, Tablo6[[#This Row],[Plans wto abbr]]) + 1, FIND(")", Tablo6[[#This Row],[Plans wto abbr]]) - FIND(, Tablo6[[#This Row],[Plans wto abbr]]) - 1)</f>
        <v>#VALUE!</v>
      </c>
      <c r="H1011" s="3">
        <v>0.13</v>
      </c>
      <c r="I1011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11" t="s">
        <v>112</v>
      </c>
      <c r="K1011"/>
    </row>
    <row r="1012" spans="1:11" x14ac:dyDescent="0.3">
      <c r="A1012" s="6">
        <v>44652</v>
      </c>
      <c r="B1012" s="6" t="str">
        <f>_xlfn.XLOOKUP($A:$A,Dim_Date!$A:$A,Dim_Date!C:C,,0,1)</f>
        <v>Before 5G</v>
      </c>
      <c r="C1012" s="4">
        <v>641001</v>
      </c>
      <c r="D1012" s="4" t="str">
        <f>_xlfn.XLOOKUP(Tablo6[[#This Row],[city_code]],Tablo1[city_code],Tablo1[city_name])</f>
        <v>Coimbatore</v>
      </c>
      <c r="E1012" t="s">
        <v>51</v>
      </c>
      <c r="F1012" t="str">
        <f>_xlfn.XLOOKUP(Tablo6[[#This Row],[plans]],dim_plan!$A$3:$A$15,dim_plan!$B$3:$B$15,,0,1)</f>
        <v>Big Combo Pack (6 GB / Day) validity: 3 Days</v>
      </c>
      <c r="G1012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12" s="3">
        <v>0.13</v>
      </c>
      <c r="I1012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12" t="s">
        <v>115</v>
      </c>
      <c r="K1012"/>
    </row>
    <row r="1013" spans="1:11" x14ac:dyDescent="0.3">
      <c r="A1013" s="6">
        <v>44652</v>
      </c>
      <c r="B1013" s="6" t="str">
        <f>_xlfn.XLOOKUP($A:$A,Dim_Date!$A:$A,Dim_Date!C:C,,0,1)</f>
        <v>Before 5G</v>
      </c>
      <c r="C1013" s="4">
        <v>160017</v>
      </c>
      <c r="D1013" s="4" t="str">
        <f>_xlfn.XLOOKUP(Tablo6[[#This Row],[city_code]],Tablo1[city_code],Tablo1[city_name])</f>
        <v>Chandigarh</v>
      </c>
      <c r="E1013" t="s">
        <v>47</v>
      </c>
      <c r="F1013" t="str">
        <f>_xlfn.XLOOKUP(Tablo6[[#This Row],[plans]],dim_plan!$A$3:$A$15,dim_plan!$B$3:$B$15,,0,1)</f>
        <v>Daily Saviour (1 GB / Day) validity: 1 Day</v>
      </c>
      <c r="G1013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13" s="3">
        <v>0.28999999999999998</v>
      </c>
      <c r="I1013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13" t="s">
        <v>108</v>
      </c>
      <c r="K1013"/>
    </row>
    <row r="1014" spans="1:11" x14ac:dyDescent="0.3">
      <c r="A1014" s="6">
        <v>44652</v>
      </c>
      <c r="B1014" s="6" t="str">
        <f>_xlfn.XLOOKUP($A:$A,Dim_Date!$A:$A,Dim_Date!C:C,,0,1)</f>
        <v>Before 5G</v>
      </c>
      <c r="C1014" s="4">
        <v>160017</v>
      </c>
      <c r="D1014" s="4" t="str">
        <f>_xlfn.XLOOKUP(Tablo6[[#This Row],[city_code]],Tablo1[city_code],Tablo1[city_name])</f>
        <v>Chandigarh</v>
      </c>
      <c r="E1014" t="s">
        <v>49</v>
      </c>
      <c r="F1014" t="str">
        <f>_xlfn.XLOOKUP(Tablo6[[#This Row],[plans]],dim_plan!$A$3:$A$15,dim_plan!$B$3:$B$15,,0,1)</f>
        <v>Combo TopUp: 14.95 Talktime and 300 MB data</v>
      </c>
      <c r="G1014" t="e">
        <f>MID(Tablo6[[#This Row],[Plans wto abbr]], FIND(, Tablo6[[#This Row],[Plans wto abbr]]) + 1, FIND(")", Tablo6[[#This Row],[Plans wto abbr]]) - FIND(, Tablo6[[#This Row],[Plans wto abbr]]) - 1)</f>
        <v>#VALUE!</v>
      </c>
      <c r="H1014" s="3">
        <v>0.18</v>
      </c>
      <c r="I1014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14" t="s">
        <v>112</v>
      </c>
      <c r="K1014"/>
    </row>
    <row r="1015" spans="1:11" x14ac:dyDescent="0.3">
      <c r="A1015" s="6">
        <v>44652</v>
      </c>
      <c r="B1015" s="6" t="str">
        <f>_xlfn.XLOOKUP($A:$A,Dim_Date!$A:$A,Dim_Date!C:C,,0,1)</f>
        <v>Before 5G</v>
      </c>
      <c r="C1015" s="4">
        <v>160017</v>
      </c>
      <c r="D1015" s="4" t="str">
        <f>_xlfn.XLOOKUP(Tablo6[[#This Row],[city_code]],Tablo1[city_code],Tablo1[city_name])</f>
        <v>Chandigarh</v>
      </c>
      <c r="E1015" t="s">
        <v>51</v>
      </c>
      <c r="F1015" t="str">
        <f>_xlfn.XLOOKUP(Tablo6[[#This Row],[plans]],dim_plan!$A$3:$A$15,dim_plan!$B$3:$B$15,,0,1)</f>
        <v>Big Combo Pack (6 GB / Day) validity: 3 Days</v>
      </c>
      <c r="G1015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15" s="3">
        <v>0.11</v>
      </c>
      <c r="I1015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15" t="s">
        <v>115</v>
      </c>
      <c r="K1015"/>
    </row>
    <row r="1016" spans="1:11" x14ac:dyDescent="0.3">
      <c r="A1016" s="6">
        <v>44652</v>
      </c>
      <c r="B1016" s="6" t="str">
        <f>_xlfn.XLOOKUP($A:$A,Dim_Date!$A:$A,Dim_Date!C:C,,0,1)</f>
        <v>Before 5G</v>
      </c>
      <c r="C1016" s="4">
        <v>122001</v>
      </c>
      <c r="D1016" s="4" t="str">
        <f>_xlfn.XLOOKUP(Tablo6[[#This Row],[city_code]],Tablo1[city_code],Tablo1[city_name])</f>
        <v>Gurgaon</v>
      </c>
      <c r="E1016" t="s">
        <v>47</v>
      </c>
      <c r="F1016" t="str">
        <f>_xlfn.XLOOKUP(Tablo6[[#This Row],[plans]],dim_plan!$A$3:$A$15,dim_plan!$B$3:$B$15,,0,1)</f>
        <v>Daily Saviour (1 GB / Day) validity: 1 Day</v>
      </c>
      <c r="G1016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16" s="3">
        <v>0.14000000000000001</v>
      </c>
      <c r="I1016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16" t="s">
        <v>108</v>
      </c>
      <c r="K1016"/>
    </row>
    <row r="1017" spans="1:11" x14ac:dyDescent="0.3">
      <c r="A1017" s="6">
        <v>44652</v>
      </c>
      <c r="B1017" s="6" t="str">
        <f>_xlfn.XLOOKUP($A:$A,Dim_Date!$A:$A,Dim_Date!C:C,,0,1)</f>
        <v>Before 5G</v>
      </c>
      <c r="C1017" s="4">
        <v>122001</v>
      </c>
      <c r="D1017" s="4" t="str">
        <f>_xlfn.XLOOKUP(Tablo6[[#This Row],[city_code]],Tablo1[city_code],Tablo1[city_name])</f>
        <v>Gurgaon</v>
      </c>
      <c r="E1017" t="s">
        <v>49</v>
      </c>
      <c r="F1017" t="str">
        <f>_xlfn.XLOOKUP(Tablo6[[#This Row],[plans]],dim_plan!$A$3:$A$15,dim_plan!$B$3:$B$15,,0,1)</f>
        <v>Combo TopUp: 14.95 Talktime and 300 MB data</v>
      </c>
      <c r="G1017" t="e">
        <f>MID(Tablo6[[#This Row],[Plans wto abbr]], FIND(, Tablo6[[#This Row],[Plans wto abbr]]) + 1, FIND(")", Tablo6[[#This Row],[Plans wto abbr]]) - FIND(, Tablo6[[#This Row],[Plans wto abbr]]) - 1)</f>
        <v>#VALUE!</v>
      </c>
      <c r="H1017" s="3">
        <v>0.1</v>
      </c>
      <c r="I1017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17" t="s">
        <v>112</v>
      </c>
      <c r="K1017"/>
    </row>
    <row r="1018" spans="1:11" x14ac:dyDescent="0.3">
      <c r="A1018" s="6">
        <v>44652</v>
      </c>
      <c r="B1018" s="6" t="str">
        <f>_xlfn.XLOOKUP($A:$A,Dim_Date!$A:$A,Dim_Date!C:C,,0,1)</f>
        <v>Before 5G</v>
      </c>
      <c r="C1018" s="4">
        <v>122001</v>
      </c>
      <c r="D1018" s="4" t="str">
        <f>_xlfn.XLOOKUP(Tablo6[[#This Row],[city_code]],Tablo1[city_code],Tablo1[city_name])</f>
        <v>Gurgaon</v>
      </c>
      <c r="E1018" t="s">
        <v>51</v>
      </c>
      <c r="F1018" t="str">
        <f>_xlfn.XLOOKUP(Tablo6[[#This Row],[plans]],dim_plan!$A$3:$A$15,dim_plan!$B$3:$B$15,,0,1)</f>
        <v>Big Combo Pack (6 GB / Day) validity: 3 Days</v>
      </c>
      <c r="G1018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18" s="3">
        <v>0.05</v>
      </c>
      <c r="I1018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18" t="s">
        <v>115</v>
      </c>
      <c r="K1018"/>
    </row>
    <row r="1019" spans="1:11" x14ac:dyDescent="0.3">
      <c r="A1019" s="6">
        <v>44652</v>
      </c>
      <c r="B1019" s="6" t="str">
        <f>_xlfn.XLOOKUP($A:$A,Dim_Date!$A:$A,Dim_Date!C:C,,0,1)</f>
        <v>Before 5G</v>
      </c>
      <c r="C1019" s="4">
        <v>492001</v>
      </c>
      <c r="D1019" s="4" t="str">
        <f>_xlfn.XLOOKUP(Tablo6[[#This Row],[city_code]],Tablo1[city_code],Tablo1[city_name])</f>
        <v>Raipur</v>
      </c>
      <c r="E1019" t="s">
        <v>47</v>
      </c>
      <c r="F1019" t="str">
        <f>_xlfn.XLOOKUP(Tablo6[[#This Row],[plans]],dim_plan!$A$3:$A$15,dim_plan!$B$3:$B$15,,0,1)</f>
        <v>Daily Saviour (1 GB / Day) validity: 1 Day</v>
      </c>
      <c r="G1019" t="str">
        <f>MID(Tablo6[[#This Row],[Plans wto abbr]], FIND(, Tablo6[[#This Row],[Plans wto abbr]]) + 1, FIND(")", Tablo6[[#This Row],[Plans wto abbr]]) - FIND(, Tablo6[[#This Row],[Plans wto abbr]]) - 1)</f>
        <v>aily Saviour (1 GB / Day</v>
      </c>
      <c r="H1019" s="3">
        <v>0.11</v>
      </c>
      <c r="I1019" s="3" t="str">
        <f>IFERROR(MID(Tablo6[[#This Row],[Plans wto abbr]],(FIND("GB",Tablo6[[#This Row],[Plans wto abbr]],1)-3),5),IFERROR(MID(Tablo6[[#This Row],[Plans wto abbr]],(FIND("MB",Tablo6[[#This Row],[Plans wto abbr]],1)-4),6),""))</f>
        <v>(1 GB</v>
      </c>
      <c r="J1019" t="s">
        <v>108</v>
      </c>
      <c r="K1019"/>
    </row>
    <row r="1020" spans="1:11" x14ac:dyDescent="0.3">
      <c r="A1020" s="6">
        <v>44652</v>
      </c>
      <c r="B1020" s="6" t="str">
        <f>_xlfn.XLOOKUP($A:$A,Dim_Date!$A:$A,Dim_Date!C:C,,0,1)</f>
        <v>Before 5G</v>
      </c>
      <c r="C1020" s="4">
        <v>492001</v>
      </c>
      <c r="D1020" s="4" t="str">
        <f>_xlfn.XLOOKUP(Tablo6[[#This Row],[city_code]],Tablo1[city_code],Tablo1[city_name])</f>
        <v>Raipur</v>
      </c>
      <c r="E1020" t="s">
        <v>49</v>
      </c>
      <c r="F1020" t="str">
        <f>_xlfn.XLOOKUP(Tablo6[[#This Row],[plans]],dim_plan!$A$3:$A$15,dim_plan!$B$3:$B$15,,0,1)</f>
        <v>Combo TopUp: 14.95 Talktime and 300 MB data</v>
      </c>
      <c r="G1020" t="e">
        <f>MID(Tablo6[[#This Row],[Plans wto abbr]], FIND(, Tablo6[[#This Row],[Plans wto abbr]]) + 1, FIND(")", Tablo6[[#This Row],[Plans wto abbr]]) - FIND(, Tablo6[[#This Row],[Plans wto abbr]]) - 1)</f>
        <v>#VALUE!</v>
      </c>
      <c r="H1020" s="3">
        <v>0.08</v>
      </c>
      <c r="I1020" s="3" t="str">
        <f>IFERROR(MID(Tablo6[[#This Row],[Plans wto abbr]],(FIND("GB",Tablo6[[#This Row],[Plans wto abbr]],1)-3),5),IFERROR(MID(Tablo6[[#This Row],[Plans wto abbr]],(FIND("MB",Tablo6[[#This Row],[Plans wto abbr]],1)-4),6),""))</f>
        <v>300 MB</v>
      </c>
      <c r="J1020" t="s">
        <v>112</v>
      </c>
      <c r="K1020"/>
    </row>
    <row r="1021" spans="1:11" x14ac:dyDescent="0.3">
      <c r="A1021" s="6">
        <v>44652</v>
      </c>
      <c r="B1021" s="6" t="str">
        <f>_xlfn.XLOOKUP($A:$A,Dim_Date!$A:$A,Dim_Date!C:C,,0,1)</f>
        <v>Before 5G</v>
      </c>
      <c r="C1021" s="4">
        <v>492001</v>
      </c>
      <c r="D1021" s="4" t="str">
        <f>_xlfn.XLOOKUP(Tablo6[[#This Row],[city_code]],Tablo1[city_code],Tablo1[city_name])</f>
        <v>Raipur</v>
      </c>
      <c r="E1021" t="s">
        <v>51</v>
      </c>
      <c r="F1021" t="str">
        <f>_xlfn.XLOOKUP(Tablo6[[#This Row],[plans]],dim_plan!$A$3:$A$15,dim_plan!$B$3:$B$15,,0,1)</f>
        <v>Big Combo Pack (6 GB / Day) validity: 3 Days</v>
      </c>
      <c r="G1021" t="str">
        <f>MID(Tablo6[[#This Row],[Plans wto abbr]], FIND(, Tablo6[[#This Row],[Plans wto abbr]]) + 1, FIND(")", Tablo6[[#This Row],[Plans wto abbr]]) - FIND(, Tablo6[[#This Row],[Plans wto abbr]]) - 1)</f>
        <v>ig Combo Pack (6 GB / Day</v>
      </c>
      <c r="H1021" s="3">
        <v>0.05</v>
      </c>
      <c r="I1021" s="3" t="str">
        <f>IFERROR(MID(Tablo6[[#This Row],[Plans wto abbr]],(FIND("GB",Tablo6[[#This Row],[Plans wto abbr]],1)-3),5),IFERROR(MID(Tablo6[[#This Row],[Plans wto abbr]],(FIND("MB",Tablo6[[#This Row],[Plans wto abbr]],1)-4),6),""))</f>
        <v>(6 GB</v>
      </c>
      <c r="J1021" t="s">
        <v>115</v>
      </c>
      <c r="K1021"/>
    </row>
    <row r="1022" spans="1:11" x14ac:dyDescent="0.3">
      <c r="A1022" s="6">
        <v>44713</v>
      </c>
      <c r="B1022" s="6" t="str">
        <f>_xlfn.XLOOKUP($A:$A,Dim_Date!$A:$A,Dim_Date!C:C,,0,1)</f>
        <v>After 5G</v>
      </c>
      <c r="C1022" s="4">
        <v>400001</v>
      </c>
      <c r="D1022" s="4" t="str">
        <f>_xlfn.XLOOKUP(Tablo6[[#This Row],[city_code]],Tablo1[city_code],Tablo1[city_name])</f>
        <v>Mumbai</v>
      </c>
      <c r="E1022" t="s">
        <v>53</v>
      </c>
      <c r="F1022" t="str">
        <f>_xlfn.XLOOKUP(Tablo6[[#This Row],[plans]],dim_plan!$A$3:$A$15,dim_plan!$B$3:$B$15,,0,1)</f>
        <v>Ultra Fast Mega Pack (3GB / Day Combo For 80 days)</v>
      </c>
      <c r="G1022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22" s="3">
        <v>7.24</v>
      </c>
      <c r="I102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22" t="s">
        <v>118</v>
      </c>
      <c r="K1022"/>
    </row>
    <row r="1023" spans="1:11" x14ac:dyDescent="0.3">
      <c r="A1023" s="6">
        <v>44713</v>
      </c>
      <c r="B1023" s="6" t="str">
        <f>_xlfn.XLOOKUP($A:$A,Dim_Date!$A:$A,Dim_Date!C:C,,0,1)</f>
        <v>After 5G</v>
      </c>
      <c r="C1023" s="4">
        <v>400001</v>
      </c>
      <c r="D1023" s="4" t="str">
        <f>_xlfn.XLOOKUP(Tablo6[[#This Row],[city_code]],Tablo1[city_code],Tablo1[city_name])</f>
        <v>Mumbai</v>
      </c>
      <c r="E1023" t="s">
        <v>55</v>
      </c>
      <c r="F1023" t="str">
        <f>_xlfn.XLOOKUP(Tablo6[[#This Row],[plans]],dim_plan!$A$3:$A$15,dim_plan!$B$3:$B$15,,0,1)</f>
        <v>Ultra Duo Data Pack (1.8GB / Day Combo For 55 days )</v>
      </c>
      <c r="G1023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23" s="3">
        <v>4.4000000000000004</v>
      </c>
      <c r="I1023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23" t="s">
        <v>113</v>
      </c>
      <c r="K1023"/>
    </row>
    <row r="1024" spans="1:11" x14ac:dyDescent="0.3">
      <c r="A1024" s="6">
        <v>44713</v>
      </c>
      <c r="B1024" s="6" t="str">
        <f>_xlfn.XLOOKUP($A:$A,Dim_Date!$A:$A,Dim_Date!C:C,,0,1)</f>
        <v>After 5G</v>
      </c>
      <c r="C1024" s="4">
        <v>400001</v>
      </c>
      <c r="D1024" s="4" t="str">
        <f>_xlfn.XLOOKUP(Tablo6[[#This Row],[city_code]],Tablo1[city_code],Tablo1[city_name])</f>
        <v>Mumbai</v>
      </c>
      <c r="E1024" t="s">
        <v>57</v>
      </c>
      <c r="F1024" t="str">
        <f>_xlfn.XLOOKUP(Tablo6[[#This Row],[plans]],dim_plan!$A$3:$A$15,dim_plan!$B$3:$B$15,,0,1)</f>
        <v>Mini Ultra Saver Pack (750 MB/Day for 28 Days)</v>
      </c>
      <c r="G1024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24" s="3">
        <v>1.29</v>
      </c>
      <c r="I1024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24" t="s">
        <v>110</v>
      </c>
      <c r="K1024"/>
    </row>
    <row r="1025" spans="1:11" x14ac:dyDescent="0.3">
      <c r="A1025" s="6">
        <v>44713</v>
      </c>
      <c r="B1025" s="6" t="str">
        <f>_xlfn.XLOOKUP($A:$A,Dim_Date!$A:$A,Dim_Date!C:C,,0,1)</f>
        <v>After 5G</v>
      </c>
      <c r="C1025" s="4">
        <v>110001</v>
      </c>
      <c r="D1025" s="4" t="str">
        <f>_xlfn.XLOOKUP(Tablo6[[#This Row],[city_code]],Tablo1[city_code],Tablo1[city_name])</f>
        <v>Delhi</v>
      </c>
      <c r="E1025" t="s">
        <v>53</v>
      </c>
      <c r="F1025" t="str">
        <f>_xlfn.XLOOKUP(Tablo6[[#This Row],[plans]],dim_plan!$A$3:$A$15,dim_plan!$B$3:$B$15,,0,1)</f>
        <v>Ultra Fast Mega Pack (3GB / Day Combo For 80 days)</v>
      </c>
      <c r="G1025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25" s="3">
        <v>4.42</v>
      </c>
      <c r="I102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25" t="s">
        <v>118</v>
      </c>
      <c r="K1025"/>
    </row>
    <row r="1026" spans="1:11" x14ac:dyDescent="0.3">
      <c r="A1026" s="6">
        <v>44713</v>
      </c>
      <c r="B1026" s="6" t="str">
        <f>_xlfn.XLOOKUP($A:$A,Dim_Date!$A:$A,Dim_Date!C:C,,0,1)</f>
        <v>After 5G</v>
      </c>
      <c r="C1026" s="4">
        <v>110001</v>
      </c>
      <c r="D1026" s="4" t="str">
        <f>_xlfn.XLOOKUP(Tablo6[[#This Row],[city_code]],Tablo1[city_code],Tablo1[city_name])</f>
        <v>Delhi</v>
      </c>
      <c r="E1026" t="s">
        <v>55</v>
      </c>
      <c r="F1026" t="str">
        <f>_xlfn.XLOOKUP(Tablo6[[#This Row],[plans]],dim_plan!$A$3:$A$15,dim_plan!$B$3:$B$15,,0,1)</f>
        <v>Ultra Duo Data Pack (1.8GB / Day Combo For 55 days )</v>
      </c>
      <c r="G1026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26" s="3">
        <v>2.94</v>
      </c>
      <c r="I1026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26" t="s">
        <v>113</v>
      </c>
      <c r="K1026"/>
    </row>
    <row r="1027" spans="1:11" x14ac:dyDescent="0.3">
      <c r="A1027" s="6">
        <v>44713</v>
      </c>
      <c r="B1027" s="6" t="str">
        <f>_xlfn.XLOOKUP($A:$A,Dim_Date!$A:$A,Dim_Date!C:C,,0,1)</f>
        <v>After 5G</v>
      </c>
      <c r="C1027" s="4">
        <v>110001</v>
      </c>
      <c r="D1027" s="4" t="str">
        <f>_xlfn.XLOOKUP(Tablo6[[#This Row],[city_code]],Tablo1[city_code],Tablo1[city_name])</f>
        <v>Delhi</v>
      </c>
      <c r="E1027" t="s">
        <v>57</v>
      </c>
      <c r="F1027" t="str">
        <f>_xlfn.XLOOKUP(Tablo6[[#This Row],[plans]],dim_plan!$A$3:$A$15,dim_plan!$B$3:$B$15,,0,1)</f>
        <v>Mini Ultra Saver Pack (750 MB/Day for 28 Days)</v>
      </c>
      <c r="G1027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27" s="3">
        <v>1.18</v>
      </c>
      <c r="I1027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27" t="s">
        <v>110</v>
      </c>
      <c r="K1027"/>
    </row>
    <row r="1028" spans="1:11" x14ac:dyDescent="0.3">
      <c r="A1028" s="6">
        <v>44713</v>
      </c>
      <c r="B1028" s="6" t="str">
        <f>_xlfn.XLOOKUP($A:$A,Dim_Date!$A:$A,Dim_Date!C:C,,0,1)</f>
        <v>After 5G</v>
      </c>
      <c r="C1028" s="4">
        <v>700001</v>
      </c>
      <c r="D1028" s="4" t="str">
        <f>_xlfn.XLOOKUP(Tablo6[[#This Row],[city_code]],Tablo1[city_code],Tablo1[city_name])</f>
        <v>Kolkata</v>
      </c>
      <c r="E1028" t="s">
        <v>53</v>
      </c>
      <c r="F1028" t="str">
        <f>_xlfn.XLOOKUP(Tablo6[[#This Row],[plans]],dim_plan!$A$3:$A$15,dim_plan!$B$3:$B$15,,0,1)</f>
        <v>Ultra Fast Mega Pack (3GB / Day Combo For 80 days)</v>
      </c>
      <c r="G1028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28" s="3">
        <v>4.03</v>
      </c>
      <c r="I102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28" t="s">
        <v>118</v>
      </c>
      <c r="K1028"/>
    </row>
    <row r="1029" spans="1:11" x14ac:dyDescent="0.3">
      <c r="A1029" s="6">
        <v>44713</v>
      </c>
      <c r="B1029" s="6" t="str">
        <f>_xlfn.XLOOKUP($A:$A,Dim_Date!$A:$A,Dim_Date!C:C,,0,1)</f>
        <v>After 5G</v>
      </c>
      <c r="C1029" s="4">
        <v>700001</v>
      </c>
      <c r="D1029" s="4" t="str">
        <f>_xlfn.XLOOKUP(Tablo6[[#This Row],[city_code]],Tablo1[city_code],Tablo1[city_name])</f>
        <v>Kolkata</v>
      </c>
      <c r="E1029" t="s">
        <v>55</v>
      </c>
      <c r="F1029" t="str">
        <f>_xlfn.XLOOKUP(Tablo6[[#This Row],[plans]],dim_plan!$A$3:$A$15,dim_plan!$B$3:$B$15,,0,1)</f>
        <v>Ultra Duo Data Pack (1.8GB / Day Combo For 55 days )</v>
      </c>
      <c r="G1029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29" s="3">
        <v>2.5499999999999998</v>
      </c>
      <c r="I1029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29" t="s">
        <v>113</v>
      </c>
      <c r="K1029"/>
    </row>
    <row r="1030" spans="1:11" x14ac:dyDescent="0.3">
      <c r="A1030" s="6">
        <v>44713</v>
      </c>
      <c r="B1030" s="6" t="str">
        <f>_xlfn.XLOOKUP($A:$A,Dim_Date!$A:$A,Dim_Date!C:C,,0,1)</f>
        <v>After 5G</v>
      </c>
      <c r="C1030" s="4">
        <v>700001</v>
      </c>
      <c r="D1030" s="4" t="str">
        <f>_xlfn.XLOOKUP(Tablo6[[#This Row],[city_code]],Tablo1[city_code],Tablo1[city_name])</f>
        <v>Kolkata</v>
      </c>
      <c r="E1030" t="s">
        <v>57</v>
      </c>
      <c r="F1030" t="str">
        <f>_xlfn.XLOOKUP(Tablo6[[#This Row],[plans]],dim_plan!$A$3:$A$15,dim_plan!$B$3:$B$15,,0,1)</f>
        <v>Mini Ultra Saver Pack (750 MB/Day for 28 Days)</v>
      </c>
      <c r="G1030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30" s="3">
        <v>0.67</v>
      </c>
      <c r="I1030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30" t="s">
        <v>110</v>
      </c>
      <c r="K1030"/>
    </row>
    <row r="1031" spans="1:11" x14ac:dyDescent="0.3">
      <c r="A1031" s="6">
        <v>44713</v>
      </c>
      <c r="B1031" s="6" t="str">
        <f>_xlfn.XLOOKUP($A:$A,Dim_Date!$A:$A,Dim_Date!C:C,,0,1)</f>
        <v>After 5G</v>
      </c>
      <c r="C1031" s="4">
        <v>560001</v>
      </c>
      <c r="D1031" s="4" t="str">
        <f>_xlfn.XLOOKUP(Tablo6[[#This Row],[city_code]],Tablo1[city_code],Tablo1[city_name])</f>
        <v>Bangalore</v>
      </c>
      <c r="E1031" t="s">
        <v>53</v>
      </c>
      <c r="F1031" t="str">
        <f>_xlfn.XLOOKUP(Tablo6[[#This Row],[plans]],dim_plan!$A$3:$A$15,dim_plan!$B$3:$B$15,,0,1)</f>
        <v>Ultra Fast Mega Pack (3GB / Day Combo For 80 days)</v>
      </c>
      <c r="G1031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31" s="3">
        <v>4.34</v>
      </c>
      <c r="I103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31" t="s">
        <v>118</v>
      </c>
      <c r="K1031"/>
    </row>
    <row r="1032" spans="1:11" x14ac:dyDescent="0.3">
      <c r="A1032" s="6">
        <v>44713</v>
      </c>
      <c r="B1032" s="6" t="str">
        <f>_xlfn.XLOOKUP($A:$A,Dim_Date!$A:$A,Dim_Date!C:C,,0,1)</f>
        <v>After 5G</v>
      </c>
      <c r="C1032" s="4">
        <v>560001</v>
      </c>
      <c r="D1032" s="4" t="str">
        <f>_xlfn.XLOOKUP(Tablo6[[#This Row],[city_code]],Tablo1[city_code],Tablo1[city_name])</f>
        <v>Bangalore</v>
      </c>
      <c r="E1032" t="s">
        <v>55</v>
      </c>
      <c r="F1032" t="str">
        <f>_xlfn.XLOOKUP(Tablo6[[#This Row],[plans]],dim_plan!$A$3:$A$15,dim_plan!$B$3:$B$15,,0,1)</f>
        <v>Ultra Duo Data Pack (1.8GB / Day Combo For 55 days )</v>
      </c>
      <c r="G1032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32" s="3">
        <v>2.73</v>
      </c>
      <c r="I1032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32" t="s">
        <v>113</v>
      </c>
      <c r="K1032"/>
    </row>
    <row r="1033" spans="1:11" x14ac:dyDescent="0.3">
      <c r="A1033" s="6">
        <v>44713</v>
      </c>
      <c r="B1033" s="6" t="str">
        <f>_xlfn.XLOOKUP($A:$A,Dim_Date!$A:$A,Dim_Date!C:C,,0,1)</f>
        <v>After 5G</v>
      </c>
      <c r="C1033" s="4">
        <v>560001</v>
      </c>
      <c r="D1033" s="4" t="str">
        <f>_xlfn.XLOOKUP(Tablo6[[#This Row],[city_code]],Tablo1[city_code],Tablo1[city_name])</f>
        <v>Bangalore</v>
      </c>
      <c r="E1033" t="s">
        <v>57</v>
      </c>
      <c r="F1033" t="str">
        <f>_xlfn.XLOOKUP(Tablo6[[#This Row],[plans]],dim_plan!$A$3:$A$15,dim_plan!$B$3:$B$15,,0,1)</f>
        <v>Mini Ultra Saver Pack (750 MB/Day for 28 Days)</v>
      </c>
      <c r="G1033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33" s="3">
        <v>0.48</v>
      </c>
      <c r="I1033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33" t="s">
        <v>110</v>
      </c>
      <c r="K1033"/>
    </row>
    <row r="1034" spans="1:11" x14ac:dyDescent="0.3">
      <c r="A1034" s="6">
        <v>44713</v>
      </c>
      <c r="B1034" s="6" t="str">
        <f>_xlfn.XLOOKUP($A:$A,Dim_Date!$A:$A,Dim_Date!C:C,,0,1)</f>
        <v>After 5G</v>
      </c>
      <c r="C1034" s="4">
        <v>600001</v>
      </c>
      <c r="D1034" s="4" t="str">
        <f>_xlfn.XLOOKUP(Tablo6[[#This Row],[city_code]],Tablo1[city_code],Tablo1[city_name])</f>
        <v>Chennai</v>
      </c>
      <c r="E1034" t="s">
        <v>53</v>
      </c>
      <c r="F1034" t="str">
        <f>_xlfn.XLOOKUP(Tablo6[[#This Row],[plans]],dim_plan!$A$3:$A$15,dim_plan!$B$3:$B$15,,0,1)</f>
        <v>Ultra Fast Mega Pack (3GB / Day Combo For 80 days)</v>
      </c>
      <c r="G1034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34" s="3">
        <v>4.3600000000000003</v>
      </c>
      <c r="I103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34" t="s">
        <v>118</v>
      </c>
      <c r="K1034"/>
    </row>
    <row r="1035" spans="1:11" x14ac:dyDescent="0.3">
      <c r="A1035" s="6">
        <v>44713</v>
      </c>
      <c r="B1035" s="6" t="str">
        <f>_xlfn.XLOOKUP($A:$A,Dim_Date!$A:$A,Dim_Date!C:C,,0,1)</f>
        <v>After 5G</v>
      </c>
      <c r="C1035" s="4">
        <v>600001</v>
      </c>
      <c r="D1035" s="4" t="str">
        <f>_xlfn.XLOOKUP(Tablo6[[#This Row],[city_code]],Tablo1[city_code],Tablo1[city_name])</f>
        <v>Chennai</v>
      </c>
      <c r="E1035" t="s">
        <v>55</v>
      </c>
      <c r="F1035" t="str">
        <f>_xlfn.XLOOKUP(Tablo6[[#This Row],[plans]],dim_plan!$A$3:$A$15,dim_plan!$B$3:$B$15,,0,1)</f>
        <v>Ultra Duo Data Pack (1.8GB / Day Combo For 55 days )</v>
      </c>
      <c r="G1035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35" s="3">
        <v>2.25</v>
      </c>
      <c r="I1035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35" t="s">
        <v>113</v>
      </c>
      <c r="K1035"/>
    </row>
    <row r="1036" spans="1:11" x14ac:dyDescent="0.3">
      <c r="A1036" s="6">
        <v>44713</v>
      </c>
      <c r="B1036" s="6" t="str">
        <f>_xlfn.XLOOKUP($A:$A,Dim_Date!$A:$A,Dim_Date!C:C,,0,1)</f>
        <v>After 5G</v>
      </c>
      <c r="C1036" s="4">
        <v>600001</v>
      </c>
      <c r="D1036" s="4" t="str">
        <f>_xlfn.XLOOKUP(Tablo6[[#This Row],[city_code]],Tablo1[city_code],Tablo1[city_name])</f>
        <v>Chennai</v>
      </c>
      <c r="E1036" t="s">
        <v>57</v>
      </c>
      <c r="F1036" t="str">
        <f>_xlfn.XLOOKUP(Tablo6[[#This Row],[plans]],dim_plan!$A$3:$A$15,dim_plan!$B$3:$B$15,,0,1)</f>
        <v>Mini Ultra Saver Pack (750 MB/Day for 28 Days)</v>
      </c>
      <c r="G1036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36" s="3">
        <v>0.93</v>
      </c>
      <c r="I1036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36" t="s">
        <v>110</v>
      </c>
      <c r="K1036"/>
    </row>
    <row r="1037" spans="1:11" x14ac:dyDescent="0.3">
      <c r="A1037" s="6">
        <v>44713</v>
      </c>
      <c r="B1037" s="6" t="str">
        <f>_xlfn.XLOOKUP($A:$A,Dim_Date!$A:$A,Dim_Date!C:C,,0,1)</f>
        <v>After 5G</v>
      </c>
      <c r="C1037" s="4">
        <v>500001</v>
      </c>
      <c r="D1037" s="4" t="str">
        <f>_xlfn.XLOOKUP(Tablo6[[#This Row],[city_code]],Tablo1[city_code],Tablo1[city_name])</f>
        <v>Hyderabad</v>
      </c>
      <c r="E1037" t="s">
        <v>53</v>
      </c>
      <c r="F1037" t="str">
        <f>_xlfn.XLOOKUP(Tablo6[[#This Row],[plans]],dim_plan!$A$3:$A$15,dim_plan!$B$3:$B$15,,0,1)</f>
        <v>Ultra Fast Mega Pack (3GB / Day Combo For 80 days)</v>
      </c>
      <c r="G1037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37" s="3">
        <v>3.19</v>
      </c>
      <c r="I103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37" t="s">
        <v>118</v>
      </c>
      <c r="K1037"/>
    </row>
    <row r="1038" spans="1:11" x14ac:dyDescent="0.3">
      <c r="A1038" s="6">
        <v>44713</v>
      </c>
      <c r="B1038" s="6" t="str">
        <f>_xlfn.XLOOKUP($A:$A,Dim_Date!$A:$A,Dim_Date!C:C,,0,1)</f>
        <v>After 5G</v>
      </c>
      <c r="C1038" s="4">
        <v>500001</v>
      </c>
      <c r="D1038" s="4" t="str">
        <f>_xlfn.XLOOKUP(Tablo6[[#This Row],[city_code]],Tablo1[city_code],Tablo1[city_name])</f>
        <v>Hyderabad</v>
      </c>
      <c r="E1038" t="s">
        <v>55</v>
      </c>
      <c r="F1038" t="str">
        <f>_xlfn.XLOOKUP(Tablo6[[#This Row],[plans]],dim_plan!$A$3:$A$15,dim_plan!$B$3:$B$15,,0,1)</f>
        <v>Ultra Duo Data Pack (1.8GB / Day Combo For 55 days )</v>
      </c>
      <c r="G1038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38" s="3">
        <v>2.09</v>
      </c>
      <c r="I1038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38" t="s">
        <v>113</v>
      </c>
      <c r="K1038"/>
    </row>
    <row r="1039" spans="1:11" x14ac:dyDescent="0.3">
      <c r="A1039" s="6">
        <v>44713</v>
      </c>
      <c r="B1039" s="6" t="str">
        <f>_xlfn.XLOOKUP($A:$A,Dim_Date!$A:$A,Dim_Date!C:C,,0,1)</f>
        <v>After 5G</v>
      </c>
      <c r="C1039" s="4">
        <v>500001</v>
      </c>
      <c r="D1039" s="4" t="str">
        <f>_xlfn.XLOOKUP(Tablo6[[#This Row],[city_code]],Tablo1[city_code],Tablo1[city_name])</f>
        <v>Hyderabad</v>
      </c>
      <c r="E1039" t="s">
        <v>57</v>
      </c>
      <c r="F1039" t="str">
        <f>_xlfn.XLOOKUP(Tablo6[[#This Row],[plans]],dim_plan!$A$3:$A$15,dim_plan!$B$3:$B$15,,0,1)</f>
        <v>Mini Ultra Saver Pack (750 MB/Day for 28 Days)</v>
      </c>
      <c r="G1039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39" s="3">
        <v>0.55000000000000004</v>
      </c>
      <c r="I1039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39" t="s">
        <v>110</v>
      </c>
      <c r="K1039"/>
    </row>
    <row r="1040" spans="1:11" x14ac:dyDescent="0.3">
      <c r="A1040" s="6">
        <v>44713</v>
      </c>
      <c r="B1040" s="6" t="str">
        <f>_xlfn.XLOOKUP($A:$A,Dim_Date!$A:$A,Dim_Date!C:C,,0,1)</f>
        <v>After 5G</v>
      </c>
      <c r="C1040" s="4">
        <v>411001</v>
      </c>
      <c r="D1040" s="4" t="str">
        <f>_xlfn.XLOOKUP(Tablo6[[#This Row],[city_code]],Tablo1[city_code],Tablo1[city_name])</f>
        <v>Pune</v>
      </c>
      <c r="E1040" t="s">
        <v>53</v>
      </c>
      <c r="F1040" t="str">
        <f>_xlfn.XLOOKUP(Tablo6[[#This Row],[plans]],dim_plan!$A$3:$A$15,dim_plan!$B$3:$B$15,,0,1)</f>
        <v>Ultra Fast Mega Pack (3GB / Day Combo For 80 days)</v>
      </c>
      <c r="G1040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40" s="3">
        <v>2.79</v>
      </c>
      <c r="I104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40" t="s">
        <v>118</v>
      </c>
      <c r="K1040"/>
    </row>
    <row r="1041" spans="1:11" x14ac:dyDescent="0.3">
      <c r="A1041" s="6">
        <v>44713</v>
      </c>
      <c r="B1041" s="6" t="str">
        <f>_xlfn.XLOOKUP($A:$A,Dim_Date!$A:$A,Dim_Date!C:C,,0,1)</f>
        <v>After 5G</v>
      </c>
      <c r="C1041" s="4">
        <v>411001</v>
      </c>
      <c r="D1041" s="4" t="str">
        <f>_xlfn.XLOOKUP(Tablo6[[#This Row],[city_code]],Tablo1[city_code],Tablo1[city_name])</f>
        <v>Pune</v>
      </c>
      <c r="E1041" t="s">
        <v>55</v>
      </c>
      <c r="F1041" t="str">
        <f>_xlfn.XLOOKUP(Tablo6[[#This Row],[plans]],dim_plan!$A$3:$A$15,dim_plan!$B$3:$B$15,,0,1)</f>
        <v>Ultra Duo Data Pack (1.8GB / Day Combo For 55 days )</v>
      </c>
      <c r="G1041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41" s="3">
        <v>1.71</v>
      </c>
      <c r="I1041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41" t="s">
        <v>113</v>
      </c>
      <c r="K1041"/>
    </row>
    <row r="1042" spans="1:11" x14ac:dyDescent="0.3">
      <c r="A1042" s="6">
        <v>44713</v>
      </c>
      <c r="B1042" s="6" t="str">
        <f>_xlfn.XLOOKUP($A:$A,Dim_Date!$A:$A,Dim_Date!C:C,,0,1)</f>
        <v>After 5G</v>
      </c>
      <c r="C1042" s="4">
        <v>411001</v>
      </c>
      <c r="D1042" s="4" t="str">
        <f>_xlfn.XLOOKUP(Tablo6[[#This Row],[city_code]],Tablo1[city_code],Tablo1[city_name])</f>
        <v>Pune</v>
      </c>
      <c r="E1042" t="s">
        <v>57</v>
      </c>
      <c r="F1042" t="str">
        <f>_xlfn.XLOOKUP(Tablo6[[#This Row],[plans]],dim_plan!$A$3:$A$15,dim_plan!$B$3:$B$15,,0,1)</f>
        <v>Mini Ultra Saver Pack (750 MB/Day for 28 Days)</v>
      </c>
      <c r="G1042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42" s="3">
        <v>0.36</v>
      </c>
      <c r="I1042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42" t="s">
        <v>110</v>
      </c>
      <c r="K1042"/>
    </row>
    <row r="1043" spans="1:11" x14ac:dyDescent="0.3">
      <c r="A1043" s="6">
        <v>44713</v>
      </c>
      <c r="B1043" s="6" t="str">
        <f>_xlfn.XLOOKUP($A:$A,Dim_Date!$A:$A,Dim_Date!C:C,,0,1)</f>
        <v>After 5G</v>
      </c>
      <c r="C1043" s="4">
        <v>380001</v>
      </c>
      <c r="D1043" s="4" t="str">
        <f>_xlfn.XLOOKUP(Tablo6[[#This Row],[city_code]],Tablo1[city_code],Tablo1[city_name])</f>
        <v>Ahmedabad</v>
      </c>
      <c r="E1043" t="s">
        <v>53</v>
      </c>
      <c r="F1043" t="str">
        <f>_xlfn.XLOOKUP(Tablo6[[#This Row],[plans]],dim_plan!$A$3:$A$15,dim_plan!$B$3:$B$15,,0,1)</f>
        <v>Ultra Fast Mega Pack (3GB / Day Combo For 80 days)</v>
      </c>
      <c r="G1043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43" s="3">
        <v>2.67</v>
      </c>
      <c r="I104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43" t="s">
        <v>118</v>
      </c>
      <c r="K1043"/>
    </row>
    <row r="1044" spans="1:11" x14ac:dyDescent="0.3">
      <c r="A1044" s="6">
        <v>44713</v>
      </c>
      <c r="B1044" s="6" t="str">
        <f>_xlfn.XLOOKUP($A:$A,Dim_Date!$A:$A,Dim_Date!C:C,,0,1)</f>
        <v>After 5G</v>
      </c>
      <c r="C1044" s="4">
        <v>380001</v>
      </c>
      <c r="D1044" s="4" t="str">
        <f>_xlfn.XLOOKUP(Tablo6[[#This Row],[city_code]],Tablo1[city_code],Tablo1[city_name])</f>
        <v>Ahmedabad</v>
      </c>
      <c r="E1044" t="s">
        <v>55</v>
      </c>
      <c r="F1044" t="str">
        <f>_xlfn.XLOOKUP(Tablo6[[#This Row],[plans]],dim_plan!$A$3:$A$15,dim_plan!$B$3:$B$15,,0,1)</f>
        <v>Ultra Duo Data Pack (1.8GB / Day Combo For 55 days )</v>
      </c>
      <c r="G1044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44" s="3">
        <v>1.45</v>
      </c>
      <c r="I1044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44" t="s">
        <v>113</v>
      </c>
      <c r="K1044"/>
    </row>
    <row r="1045" spans="1:11" x14ac:dyDescent="0.3">
      <c r="A1045" s="6">
        <v>44713</v>
      </c>
      <c r="B1045" s="6" t="str">
        <f>_xlfn.XLOOKUP($A:$A,Dim_Date!$A:$A,Dim_Date!C:C,,0,1)</f>
        <v>After 5G</v>
      </c>
      <c r="C1045" s="4">
        <v>380001</v>
      </c>
      <c r="D1045" s="4" t="str">
        <f>_xlfn.XLOOKUP(Tablo6[[#This Row],[city_code]],Tablo1[city_code],Tablo1[city_name])</f>
        <v>Ahmedabad</v>
      </c>
      <c r="E1045" t="s">
        <v>57</v>
      </c>
      <c r="F1045" t="str">
        <f>_xlfn.XLOOKUP(Tablo6[[#This Row],[plans]],dim_plan!$A$3:$A$15,dim_plan!$B$3:$B$15,,0,1)</f>
        <v>Mini Ultra Saver Pack (750 MB/Day for 28 Days)</v>
      </c>
      <c r="G1045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45" s="3">
        <v>0.56999999999999995</v>
      </c>
      <c r="I1045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45" t="s">
        <v>110</v>
      </c>
      <c r="K1045"/>
    </row>
    <row r="1046" spans="1:11" x14ac:dyDescent="0.3">
      <c r="A1046" s="6">
        <v>44713</v>
      </c>
      <c r="B1046" s="6" t="str">
        <f>_xlfn.XLOOKUP($A:$A,Dim_Date!$A:$A,Dim_Date!C:C,,0,1)</f>
        <v>After 5G</v>
      </c>
      <c r="C1046" s="4">
        <v>302001</v>
      </c>
      <c r="D1046" s="4" t="str">
        <f>_xlfn.XLOOKUP(Tablo6[[#This Row],[city_code]],Tablo1[city_code],Tablo1[city_name])</f>
        <v>Jaipur</v>
      </c>
      <c r="E1046" t="s">
        <v>53</v>
      </c>
      <c r="F1046" t="str">
        <f>_xlfn.XLOOKUP(Tablo6[[#This Row],[plans]],dim_plan!$A$3:$A$15,dim_plan!$B$3:$B$15,,0,1)</f>
        <v>Ultra Fast Mega Pack (3GB / Day Combo For 80 days)</v>
      </c>
      <c r="G1046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46" s="3">
        <v>2.5299999999999998</v>
      </c>
      <c r="I104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46" t="s">
        <v>118</v>
      </c>
      <c r="K1046"/>
    </row>
    <row r="1047" spans="1:11" x14ac:dyDescent="0.3">
      <c r="A1047" s="6">
        <v>44713</v>
      </c>
      <c r="B1047" s="6" t="str">
        <f>_xlfn.XLOOKUP($A:$A,Dim_Date!$A:$A,Dim_Date!C:C,,0,1)</f>
        <v>After 5G</v>
      </c>
      <c r="C1047" s="4">
        <v>302001</v>
      </c>
      <c r="D1047" s="4" t="str">
        <f>_xlfn.XLOOKUP(Tablo6[[#This Row],[city_code]],Tablo1[city_code],Tablo1[city_name])</f>
        <v>Jaipur</v>
      </c>
      <c r="E1047" t="s">
        <v>55</v>
      </c>
      <c r="F1047" t="str">
        <f>_xlfn.XLOOKUP(Tablo6[[#This Row],[plans]],dim_plan!$A$3:$A$15,dim_plan!$B$3:$B$15,,0,1)</f>
        <v>Ultra Duo Data Pack (1.8GB / Day Combo For 55 days )</v>
      </c>
      <c r="G1047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47" s="3">
        <v>1.55</v>
      </c>
      <c r="I1047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47" t="s">
        <v>113</v>
      </c>
      <c r="K1047"/>
    </row>
    <row r="1048" spans="1:11" x14ac:dyDescent="0.3">
      <c r="A1048" s="6">
        <v>44713</v>
      </c>
      <c r="B1048" s="6" t="str">
        <f>_xlfn.XLOOKUP($A:$A,Dim_Date!$A:$A,Dim_Date!C:C,,0,1)</f>
        <v>After 5G</v>
      </c>
      <c r="C1048" s="4">
        <v>302001</v>
      </c>
      <c r="D1048" s="4" t="str">
        <f>_xlfn.XLOOKUP(Tablo6[[#This Row],[city_code]],Tablo1[city_code],Tablo1[city_name])</f>
        <v>Jaipur</v>
      </c>
      <c r="E1048" t="s">
        <v>57</v>
      </c>
      <c r="F1048" t="str">
        <f>_xlfn.XLOOKUP(Tablo6[[#This Row],[plans]],dim_plan!$A$3:$A$15,dim_plan!$B$3:$B$15,,0,1)</f>
        <v>Mini Ultra Saver Pack (750 MB/Day for 28 Days)</v>
      </c>
      <c r="G1048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48" s="3">
        <v>0.33</v>
      </c>
      <c r="I1048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48" t="s">
        <v>110</v>
      </c>
      <c r="K1048"/>
    </row>
    <row r="1049" spans="1:11" x14ac:dyDescent="0.3">
      <c r="A1049" s="6">
        <v>44713</v>
      </c>
      <c r="B1049" s="6" t="str">
        <f>_xlfn.XLOOKUP($A:$A,Dim_Date!$A:$A,Dim_Date!C:C,,0,1)</f>
        <v>After 5G</v>
      </c>
      <c r="C1049" s="4">
        <v>226001</v>
      </c>
      <c r="D1049" s="4" t="str">
        <f>_xlfn.XLOOKUP(Tablo6[[#This Row],[city_code]],Tablo1[city_code],Tablo1[city_name])</f>
        <v>Lucknow</v>
      </c>
      <c r="E1049" t="s">
        <v>53</v>
      </c>
      <c r="F1049" t="str">
        <f>_xlfn.XLOOKUP(Tablo6[[#This Row],[plans]],dim_plan!$A$3:$A$15,dim_plan!$B$3:$B$15,,0,1)</f>
        <v>Ultra Fast Mega Pack (3GB / Day Combo For 80 days)</v>
      </c>
      <c r="G1049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49" s="3">
        <v>1.24</v>
      </c>
      <c r="I104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49" t="s">
        <v>118</v>
      </c>
      <c r="K1049"/>
    </row>
    <row r="1050" spans="1:11" x14ac:dyDescent="0.3">
      <c r="A1050" s="6">
        <v>44713</v>
      </c>
      <c r="B1050" s="6" t="str">
        <f>_xlfn.XLOOKUP($A:$A,Dim_Date!$A:$A,Dim_Date!C:C,,0,1)</f>
        <v>After 5G</v>
      </c>
      <c r="C1050" s="4">
        <v>226001</v>
      </c>
      <c r="D1050" s="4" t="str">
        <f>_xlfn.XLOOKUP(Tablo6[[#This Row],[city_code]],Tablo1[city_code],Tablo1[city_name])</f>
        <v>Lucknow</v>
      </c>
      <c r="E1050" t="s">
        <v>55</v>
      </c>
      <c r="F1050" t="str">
        <f>_xlfn.XLOOKUP(Tablo6[[#This Row],[plans]],dim_plan!$A$3:$A$15,dim_plan!$B$3:$B$15,,0,1)</f>
        <v>Ultra Duo Data Pack (1.8GB / Day Combo For 55 days )</v>
      </c>
      <c r="G1050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50" s="3">
        <v>0.79</v>
      </c>
      <c r="I1050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50" t="s">
        <v>113</v>
      </c>
      <c r="K1050"/>
    </row>
    <row r="1051" spans="1:11" x14ac:dyDescent="0.3">
      <c r="A1051" s="6">
        <v>44713</v>
      </c>
      <c r="B1051" s="6" t="str">
        <f>_xlfn.XLOOKUP($A:$A,Dim_Date!$A:$A,Dim_Date!C:C,,0,1)</f>
        <v>After 5G</v>
      </c>
      <c r="C1051" s="4">
        <v>226001</v>
      </c>
      <c r="D1051" s="4" t="str">
        <f>_xlfn.XLOOKUP(Tablo6[[#This Row],[city_code]],Tablo1[city_code],Tablo1[city_name])</f>
        <v>Lucknow</v>
      </c>
      <c r="E1051" t="s">
        <v>57</v>
      </c>
      <c r="F1051" t="str">
        <f>_xlfn.XLOOKUP(Tablo6[[#This Row],[plans]],dim_plan!$A$3:$A$15,dim_plan!$B$3:$B$15,,0,1)</f>
        <v>Mini Ultra Saver Pack (750 MB/Day for 28 Days)</v>
      </c>
      <c r="G1051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51" s="3">
        <v>0.12</v>
      </c>
      <c r="I1051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51" t="s">
        <v>110</v>
      </c>
      <c r="K1051"/>
    </row>
    <row r="1052" spans="1:11" x14ac:dyDescent="0.3">
      <c r="A1052" s="6">
        <v>44713</v>
      </c>
      <c r="B1052" s="6" t="str">
        <f>_xlfn.XLOOKUP($A:$A,Dim_Date!$A:$A,Dim_Date!C:C,,0,1)</f>
        <v>After 5G</v>
      </c>
      <c r="C1052" s="4">
        <v>800008</v>
      </c>
      <c r="D1052" s="4" t="str">
        <f>_xlfn.XLOOKUP(Tablo6[[#This Row],[city_code]],Tablo1[city_code],Tablo1[city_name])</f>
        <v>Patna</v>
      </c>
      <c r="E1052" t="s">
        <v>53</v>
      </c>
      <c r="F1052" t="str">
        <f>_xlfn.XLOOKUP(Tablo6[[#This Row],[plans]],dim_plan!$A$3:$A$15,dim_plan!$B$3:$B$15,,0,1)</f>
        <v>Ultra Fast Mega Pack (3GB / Day Combo For 80 days)</v>
      </c>
      <c r="G1052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52" s="3">
        <v>1.76</v>
      </c>
      <c r="I105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52" t="s">
        <v>118</v>
      </c>
      <c r="K1052"/>
    </row>
    <row r="1053" spans="1:11" x14ac:dyDescent="0.3">
      <c r="A1053" s="6">
        <v>44713</v>
      </c>
      <c r="B1053" s="6" t="str">
        <f>_xlfn.XLOOKUP($A:$A,Dim_Date!$A:$A,Dim_Date!C:C,,0,1)</f>
        <v>After 5G</v>
      </c>
      <c r="C1053" s="4">
        <v>800008</v>
      </c>
      <c r="D1053" s="4" t="str">
        <f>_xlfn.XLOOKUP(Tablo6[[#This Row],[city_code]],Tablo1[city_code],Tablo1[city_name])</f>
        <v>Patna</v>
      </c>
      <c r="E1053" t="s">
        <v>55</v>
      </c>
      <c r="F1053" t="str">
        <f>_xlfn.XLOOKUP(Tablo6[[#This Row],[plans]],dim_plan!$A$3:$A$15,dim_plan!$B$3:$B$15,,0,1)</f>
        <v>Ultra Duo Data Pack (1.8GB / Day Combo For 55 days )</v>
      </c>
      <c r="G1053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53" s="3">
        <v>1.18</v>
      </c>
      <c r="I1053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53" t="s">
        <v>113</v>
      </c>
      <c r="K1053"/>
    </row>
    <row r="1054" spans="1:11" x14ac:dyDescent="0.3">
      <c r="A1054" s="6">
        <v>44713</v>
      </c>
      <c r="B1054" s="6" t="str">
        <f>_xlfn.XLOOKUP($A:$A,Dim_Date!$A:$A,Dim_Date!C:C,,0,1)</f>
        <v>After 5G</v>
      </c>
      <c r="C1054" s="4">
        <v>800008</v>
      </c>
      <c r="D1054" s="4" t="str">
        <f>_xlfn.XLOOKUP(Tablo6[[#This Row],[city_code]],Tablo1[city_code],Tablo1[city_name])</f>
        <v>Patna</v>
      </c>
      <c r="E1054" t="s">
        <v>57</v>
      </c>
      <c r="F1054" t="str">
        <f>_xlfn.XLOOKUP(Tablo6[[#This Row],[plans]],dim_plan!$A$3:$A$15,dim_plan!$B$3:$B$15,,0,1)</f>
        <v>Mini Ultra Saver Pack (750 MB/Day for 28 Days)</v>
      </c>
      <c r="G1054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54" s="3">
        <v>0.26</v>
      </c>
      <c r="I1054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54" t="s">
        <v>110</v>
      </c>
      <c r="K1054"/>
    </row>
    <row r="1055" spans="1:11" x14ac:dyDescent="0.3">
      <c r="A1055" s="6">
        <v>44713</v>
      </c>
      <c r="B1055" s="6" t="str">
        <f>_xlfn.XLOOKUP($A:$A,Dim_Date!$A:$A,Dim_Date!C:C,,0,1)</f>
        <v>After 5G</v>
      </c>
      <c r="C1055" s="4">
        <v>641001</v>
      </c>
      <c r="D1055" s="4" t="str">
        <f>_xlfn.XLOOKUP(Tablo6[[#This Row],[city_code]],Tablo1[city_code],Tablo1[city_name])</f>
        <v>Coimbatore</v>
      </c>
      <c r="E1055" t="s">
        <v>53</v>
      </c>
      <c r="F1055" t="str">
        <f>_xlfn.XLOOKUP(Tablo6[[#This Row],[plans]],dim_plan!$A$3:$A$15,dim_plan!$B$3:$B$15,,0,1)</f>
        <v>Ultra Fast Mega Pack (3GB / Day Combo For 80 days)</v>
      </c>
      <c r="G1055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55" s="3">
        <v>0.89</v>
      </c>
      <c r="I105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55" t="s">
        <v>118</v>
      </c>
      <c r="K1055"/>
    </row>
    <row r="1056" spans="1:11" x14ac:dyDescent="0.3">
      <c r="A1056" s="6">
        <v>44713</v>
      </c>
      <c r="B1056" s="6" t="str">
        <f>_xlfn.XLOOKUP($A:$A,Dim_Date!$A:$A,Dim_Date!C:C,,0,1)</f>
        <v>After 5G</v>
      </c>
      <c r="C1056" s="4">
        <v>641001</v>
      </c>
      <c r="D1056" s="4" t="str">
        <f>_xlfn.XLOOKUP(Tablo6[[#This Row],[city_code]],Tablo1[city_code],Tablo1[city_name])</f>
        <v>Coimbatore</v>
      </c>
      <c r="E1056" t="s">
        <v>55</v>
      </c>
      <c r="F1056" t="str">
        <f>_xlfn.XLOOKUP(Tablo6[[#This Row],[plans]],dim_plan!$A$3:$A$15,dim_plan!$B$3:$B$15,,0,1)</f>
        <v>Ultra Duo Data Pack (1.8GB / Day Combo For 55 days )</v>
      </c>
      <c r="G1056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56" s="3">
        <v>0.57999999999999996</v>
      </c>
      <c r="I1056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56" t="s">
        <v>113</v>
      </c>
      <c r="K1056"/>
    </row>
    <row r="1057" spans="1:11" x14ac:dyDescent="0.3">
      <c r="A1057" s="6">
        <v>44713</v>
      </c>
      <c r="B1057" s="6" t="str">
        <f>_xlfn.XLOOKUP($A:$A,Dim_Date!$A:$A,Dim_Date!C:C,,0,1)</f>
        <v>After 5G</v>
      </c>
      <c r="C1057" s="4">
        <v>641001</v>
      </c>
      <c r="D1057" s="4" t="str">
        <f>_xlfn.XLOOKUP(Tablo6[[#This Row],[city_code]],Tablo1[city_code],Tablo1[city_name])</f>
        <v>Coimbatore</v>
      </c>
      <c r="E1057" t="s">
        <v>57</v>
      </c>
      <c r="F1057" t="str">
        <f>_xlfn.XLOOKUP(Tablo6[[#This Row],[plans]],dim_plan!$A$3:$A$15,dim_plan!$B$3:$B$15,,0,1)</f>
        <v>Mini Ultra Saver Pack (750 MB/Day for 28 Days)</v>
      </c>
      <c r="G1057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57" s="3">
        <v>0.14000000000000001</v>
      </c>
      <c r="I1057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57" t="s">
        <v>110</v>
      </c>
      <c r="K1057"/>
    </row>
    <row r="1058" spans="1:11" x14ac:dyDescent="0.3">
      <c r="A1058" s="6">
        <v>44713</v>
      </c>
      <c r="B1058" s="6" t="str">
        <f>_xlfn.XLOOKUP($A:$A,Dim_Date!$A:$A,Dim_Date!C:C,,0,1)</f>
        <v>After 5G</v>
      </c>
      <c r="C1058" s="4">
        <v>160017</v>
      </c>
      <c r="D1058" s="4" t="str">
        <f>_xlfn.XLOOKUP(Tablo6[[#This Row],[city_code]],Tablo1[city_code],Tablo1[city_name])</f>
        <v>Chandigarh</v>
      </c>
      <c r="E1058" t="s">
        <v>53</v>
      </c>
      <c r="F1058" t="str">
        <f>_xlfn.XLOOKUP(Tablo6[[#This Row],[plans]],dim_plan!$A$3:$A$15,dim_plan!$B$3:$B$15,,0,1)</f>
        <v>Ultra Fast Mega Pack (3GB / Day Combo For 80 days)</v>
      </c>
      <c r="G1058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58" s="3">
        <v>0.79</v>
      </c>
      <c r="I105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58" t="s">
        <v>118</v>
      </c>
      <c r="K1058"/>
    </row>
    <row r="1059" spans="1:11" x14ac:dyDescent="0.3">
      <c r="A1059" s="6">
        <v>44713</v>
      </c>
      <c r="B1059" s="6" t="str">
        <f>_xlfn.XLOOKUP($A:$A,Dim_Date!$A:$A,Dim_Date!C:C,,0,1)</f>
        <v>After 5G</v>
      </c>
      <c r="C1059" s="4">
        <v>160017</v>
      </c>
      <c r="D1059" s="4" t="str">
        <f>_xlfn.XLOOKUP(Tablo6[[#This Row],[city_code]],Tablo1[city_code],Tablo1[city_name])</f>
        <v>Chandigarh</v>
      </c>
      <c r="E1059" t="s">
        <v>55</v>
      </c>
      <c r="F1059" t="str">
        <f>_xlfn.XLOOKUP(Tablo6[[#This Row],[plans]],dim_plan!$A$3:$A$15,dim_plan!$B$3:$B$15,,0,1)</f>
        <v>Ultra Duo Data Pack (1.8GB / Day Combo For 55 days )</v>
      </c>
      <c r="G1059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59" s="3">
        <v>0.5</v>
      </c>
      <c r="I1059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59" t="s">
        <v>113</v>
      </c>
      <c r="K1059"/>
    </row>
    <row r="1060" spans="1:11" x14ac:dyDescent="0.3">
      <c r="A1060" s="6">
        <v>44713</v>
      </c>
      <c r="B1060" s="6" t="str">
        <f>_xlfn.XLOOKUP($A:$A,Dim_Date!$A:$A,Dim_Date!C:C,,0,1)</f>
        <v>After 5G</v>
      </c>
      <c r="C1060" s="4">
        <v>160017</v>
      </c>
      <c r="D1060" s="4" t="str">
        <f>_xlfn.XLOOKUP(Tablo6[[#This Row],[city_code]],Tablo1[city_code],Tablo1[city_name])</f>
        <v>Chandigarh</v>
      </c>
      <c r="E1060" t="s">
        <v>57</v>
      </c>
      <c r="F1060" t="str">
        <f>_xlfn.XLOOKUP(Tablo6[[#This Row],[plans]],dim_plan!$A$3:$A$15,dim_plan!$B$3:$B$15,,0,1)</f>
        <v>Mini Ultra Saver Pack (750 MB/Day for 28 Days)</v>
      </c>
      <c r="G1060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60" s="3">
        <v>0.1</v>
      </c>
      <c r="I1060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60" t="s">
        <v>110</v>
      </c>
      <c r="K1060"/>
    </row>
    <row r="1061" spans="1:11" x14ac:dyDescent="0.3">
      <c r="A1061" s="6">
        <v>44713</v>
      </c>
      <c r="B1061" s="6" t="str">
        <f>_xlfn.XLOOKUP($A:$A,Dim_Date!$A:$A,Dim_Date!C:C,,0,1)</f>
        <v>After 5G</v>
      </c>
      <c r="C1061" s="4">
        <v>122001</v>
      </c>
      <c r="D1061" s="4" t="str">
        <f>_xlfn.XLOOKUP(Tablo6[[#This Row],[city_code]],Tablo1[city_code],Tablo1[city_name])</f>
        <v>Gurgaon</v>
      </c>
      <c r="E1061" t="s">
        <v>53</v>
      </c>
      <c r="F1061" t="str">
        <f>_xlfn.XLOOKUP(Tablo6[[#This Row],[plans]],dim_plan!$A$3:$A$15,dim_plan!$B$3:$B$15,,0,1)</f>
        <v>Ultra Fast Mega Pack (3GB / Day Combo For 80 days)</v>
      </c>
      <c r="G1061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61" s="3">
        <v>0.61</v>
      </c>
      <c r="I106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61" t="s">
        <v>118</v>
      </c>
      <c r="K1061"/>
    </row>
    <row r="1062" spans="1:11" x14ac:dyDescent="0.3">
      <c r="A1062" s="6">
        <v>44713</v>
      </c>
      <c r="B1062" s="6" t="str">
        <f>_xlfn.XLOOKUP($A:$A,Dim_Date!$A:$A,Dim_Date!C:C,,0,1)</f>
        <v>After 5G</v>
      </c>
      <c r="C1062" s="4">
        <v>122001</v>
      </c>
      <c r="D1062" s="4" t="str">
        <f>_xlfn.XLOOKUP(Tablo6[[#This Row],[city_code]],Tablo1[city_code],Tablo1[city_name])</f>
        <v>Gurgaon</v>
      </c>
      <c r="E1062" t="s">
        <v>55</v>
      </c>
      <c r="F1062" t="str">
        <f>_xlfn.XLOOKUP(Tablo6[[#This Row],[plans]],dim_plan!$A$3:$A$15,dim_plan!$B$3:$B$15,,0,1)</f>
        <v>Ultra Duo Data Pack (1.8GB / Day Combo For 55 days )</v>
      </c>
      <c r="G1062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62" s="3">
        <v>0.4</v>
      </c>
      <c r="I1062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62" t="s">
        <v>113</v>
      </c>
      <c r="K1062"/>
    </row>
    <row r="1063" spans="1:11" x14ac:dyDescent="0.3">
      <c r="A1063" s="6">
        <v>44713</v>
      </c>
      <c r="B1063" s="6" t="str">
        <f>_xlfn.XLOOKUP($A:$A,Dim_Date!$A:$A,Dim_Date!C:C,,0,1)</f>
        <v>After 5G</v>
      </c>
      <c r="C1063" s="4">
        <v>122001</v>
      </c>
      <c r="D1063" s="4" t="str">
        <f>_xlfn.XLOOKUP(Tablo6[[#This Row],[city_code]],Tablo1[city_code],Tablo1[city_name])</f>
        <v>Gurgaon</v>
      </c>
      <c r="E1063" t="s">
        <v>57</v>
      </c>
      <c r="F1063" t="str">
        <f>_xlfn.XLOOKUP(Tablo6[[#This Row],[plans]],dim_plan!$A$3:$A$15,dim_plan!$B$3:$B$15,,0,1)</f>
        <v>Mini Ultra Saver Pack (750 MB/Day for 28 Days)</v>
      </c>
      <c r="G1063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63" s="3">
        <v>0.12</v>
      </c>
      <c r="I1063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63" t="s">
        <v>110</v>
      </c>
      <c r="K1063"/>
    </row>
    <row r="1064" spans="1:11" x14ac:dyDescent="0.3">
      <c r="A1064" s="6">
        <v>44713</v>
      </c>
      <c r="B1064" s="6" t="str">
        <f>_xlfn.XLOOKUP($A:$A,Dim_Date!$A:$A,Dim_Date!C:C,,0,1)</f>
        <v>After 5G</v>
      </c>
      <c r="C1064" s="4">
        <v>492001</v>
      </c>
      <c r="D1064" s="4" t="str">
        <f>_xlfn.XLOOKUP(Tablo6[[#This Row],[city_code]],Tablo1[city_code],Tablo1[city_name])</f>
        <v>Raipur</v>
      </c>
      <c r="E1064" t="s">
        <v>53</v>
      </c>
      <c r="F1064" t="str">
        <f>_xlfn.XLOOKUP(Tablo6[[#This Row],[plans]],dim_plan!$A$3:$A$15,dim_plan!$B$3:$B$15,,0,1)</f>
        <v>Ultra Fast Mega Pack (3GB / Day Combo For 80 days)</v>
      </c>
      <c r="G1064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64" s="3">
        <v>0.56999999999999995</v>
      </c>
      <c r="I106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64" t="s">
        <v>118</v>
      </c>
      <c r="K1064"/>
    </row>
    <row r="1065" spans="1:11" x14ac:dyDescent="0.3">
      <c r="A1065" s="6">
        <v>44713</v>
      </c>
      <c r="B1065" s="6" t="str">
        <f>_xlfn.XLOOKUP($A:$A,Dim_Date!$A:$A,Dim_Date!C:C,,0,1)</f>
        <v>After 5G</v>
      </c>
      <c r="C1065" s="4">
        <v>492001</v>
      </c>
      <c r="D1065" s="4" t="str">
        <f>_xlfn.XLOOKUP(Tablo6[[#This Row],[city_code]],Tablo1[city_code],Tablo1[city_name])</f>
        <v>Raipur</v>
      </c>
      <c r="E1065" t="s">
        <v>55</v>
      </c>
      <c r="F1065" t="str">
        <f>_xlfn.XLOOKUP(Tablo6[[#This Row],[plans]],dim_plan!$A$3:$A$15,dim_plan!$B$3:$B$15,,0,1)</f>
        <v>Ultra Duo Data Pack (1.8GB / Day Combo For 55 days )</v>
      </c>
      <c r="G1065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65" s="3">
        <v>0.39</v>
      </c>
      <c r="I1065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65" t="s">
        <v>113</v>
      </c>
      <c r="K1065"/>
    </row>
    <row r="1066" spans="1:11" x14ac:dyDescent="0.3">
      <c r="A1066" s="6">
        <v>44713</v>
      </c>
      <c r="B1066" s="6" t="str">
        <f>_xlfn.XLOOKUP($A:$A,Dim_Date!$A:$A,Dim_Date!C:C,,0,1)</f>
        <v>After 5G</v>
      </c>
      <c r="C1066" s="4">
        <v>492001</v>
      </c>
      <c r="D1066" s="4" t="str">
        <f>_xlfn.XLOOKUP(Tablo6[[#This Row],[city_code]],Tablo1[city_code],Tablo1[city_name])</f>
        <v>Raipur</v>
      </c>
      <c r="E1066" t="s">
        <v>57</v>
      </c>
      <c r="F1066" t="str">
        <f>_xlfn.XLOOKUP(Tablo6[[#This Row],[plans]],dim_plan!$A$3:$A$15,dim_plan!$B$3:$B$15,,0,1)</f>
        <v>Mini Ultra Saver Pack (750 MB/Day for 28 Days)</v>
      </c>
      <c r="G1066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66" s="3">
        <v>0.11</v>
      </c>
      <c r="I1066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66" t="s">
        <v>110</v>
      </c>
      <c r="K1066"/>
    </row>
    <row r="1067" spans="1:11" x14ac:dyDescent="0.3">
      <c r="A1067" s="6">
        <v>44743</v>
      </c>
      <c r="B1067" s="6" t="str">
        <f>_xlfn.XLOOKUP($A:$A,Dim_Date!$A:$A,Dim_Date!C:C,,0,1)</f>
        <v>After 5G</v>
      </c>
      <c r="C1067" s="4">
        <v>400001</v>
      </c>
      <c r="D1067" s="4" t="str">
        <f>_xlfn.XLOOKUP(Tablo6[[#This Row],[city_code]],Tablo1[city_code],Tablo1[city_name])</f>
        <v>Mumbai</v>
      </c>
      <c r="E1067" t="s">
        <v>53</v>
      </c>
      <c r="F1067" t="str">
        <f>_xlfn.XLOOKUP(Tablo6[[#This Row],[plans]],dim_plan!$A$3:$A$15,dim_plan!$B$3:$B$15,,0,1)</f>
        <v>Ultra Fast Mega Pack (3GB / Day Combo For 80 days)</v>
      </c>
      <c r="G1067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67" s="3">
        <v>6.03</v>
      </c>
      <c r="I106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67" t="s">
        <v>118</v>
      </c>
      <c r="K1067"/>
    </row>
    <row r="1068" spans="1:11" x14ac:dyDescent="0.3">
      <c r="A1068" s="6">
        <v>44743</v>
      </c>
      <c r="B1068" s="6" t="str">
        <f>_xlfn.XLOOKUP($A:$A,Dim_Date!$A:$A,Dim_Date!C:C,,0,1)</f>
        <v>After 5G</v>
      </c>
      <c r="C1068" s="4">
        <v>400001</v>
      </c>
      <c r="D1068" s="4" t="str">
        <f>_xlfn.XLOOKUP(Tablo6[[#This Row],[city_code]],Tablo1[city_code],Tablo1[city_name])</f>
        <v>Mumbai</v>
      </c>
      <c r="E1068" t="s">
        <v>55</v>
      </c>
      <c r="F1068" t="str">
        <f>_xlfn.XLOOKUP(Tablo6[[#This Row],[plans]],dim_plan!$A$3:$A$15,dim_plan!$B$3:$B$15,,0,1)</f>
        <v>Ultra Duo Data Pack (1.8GB / Day Combo For 55 days )</v>
      </c>
      <c r="G1068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68" s="3">
        <v>4.47</v>
      </c>
      <c r="I1068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68" t="s">
        <v>113</v>
      </c>
      <c r="K1068"/>
    </row>
    <row r="1069" spans="1:11" x14ac:dyDescent="0.3">
      <c r="A1069" s="6">
        <v>44743</v>
      </c>
      <c r="B1069" s="6" t="str">
        <f>_xlfn.XLOOKUP($A:$A,Dim_Date!$A:$A,Dim_Date!C:C,,0,1)</f>
        <v>After 5G</v>
      </c>
      <c r="C1069" s="4">
        <v>400001</v>
      </c>
      <c r="D1069" s="4" t="str">
        <f>_xlfn.XLOOKUP(Tablo6[[#This Row],[city_code]],Tablo1[city_code],Tablo1[city_name])</f>
        <v>Mumbai</v>
      </c>
      <c r="E1069" t="s">
        <v>57</v>
      </c>
      <c r="F1069" t="str">
        <f>_xlfn.XLOOKUP(Tablo6[[#This Row],[plans]],dim_plan!$A$3:$A$15,dim_plan!$B$3:$B$15,,0,1)</f>
        <v>Mini Ultra Saver Pack (750 MB/Day for 28 Days)</v>
      </c>
      <c r="G1069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69" s="3">
        <v>0.89</v>
      </c>
      <c r="I1069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69" t="s">
        <v>110</v>
      </c>
      <c r="K1069"/>
    </row>
    <row r="1070" spans="1:11" x14ac:dyDescent="0.3">
      <c r="A1070" s="6">
        <v>44743</v>
      </c>
      <c r="B1070" s="6" t="str">
        <f>_xlfn.XLOOKUP($A:$A,Dim_Date!$A:$A,Dim_Date!C:C,,0,1)</f>
        <v>After 5G</v>
      </c>
      <c r="C1070" s="4">
        <v>110001</v>
      </c>
      <c r="D1070" s="4" t="str">
        <f>_xlfn.XLOOKUP(Tablo6[[#This Row],[city_code]],Tablo1[city_code],Tablo1[city_name])</f>
        <v>Delhi</v>
      </c>
      <c r="E1070" t="s">
        <v>53</v>
      </c>
      <c r="F1070" t="str">
        <f>_xlfn.XLOOKUP(Tablo6[[#This Row],[plans]],dim_plan!$A$3:$A$15,dim_plan!$B$3:$B$15,,0,1)</f>
        <v>Ultra Fast Mega Pack (3GB / Day Combo For 80 days)</v>
      </c>
      <c r="G1070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70" s="3">
        <v>6.87</v>
      </c>
      <c r="I107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70" t="s">
        <v>118</v>
      </c>
      <c r="K1070"/>
    </row>
    <row r="1071" spans="1:11" x14ac:dyDescent="0.3">
      <c r="A1071" s="6">
        <v>44743</v>
      </c>
      <c r="B1071" s="6" t="str">
        <f>_xlfn.XLOOKUP($A:$A,Dim_Date!$A:$A,Dim_Date!C:C,,0,1)</f>
        <v>After 5G</v>
      </c>
      <c r="C1071" s="4">
        <v>110001</v>
      </c>
      <c r="D1071" s="4" t="str">
        <f>_xlfn.XLOOKUP(Tablo6[[#This Row],[city_code]],Tablo1[city_code],Tablo1[city_name])</f>
        <v>Delhi</v>
      </c>
      <c r="E1071" t="s">
        <v>55</v>
      </c>
      <c r="F1071" t="str">
        <f>_xlfn.XLOOKUP(Tablo6[[#This Row],[plans]],dim_plan!$A$3:$A$15,dim_plan!$B$3:$B$15,,0,1)</f>
        <v>Ultra Duo Data Pack (1.8GB / Day Combo For 55 days )</v>
      </c>
      <c r="G1071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71" s="3">
        <v>3.95</v>
      </c>
      <c r="I1071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71" t="s">
        <v>113</v>
      </c>
      <c r="K1071"/>
    </row>
    <row r="1072" spans="1:11" x14ac:dyDescent="0.3">
      <c r="A1072" s="6">
        <v>44743</v>
      </c>
      <c r="B1072" s="6" t="str">
        <f>_xlfn.XLOOKUP($A:$A,Dim_Date!$A:$A,Dim_Date!C:C,,0,1)</f>
        <v>After 5G</v>
      </c>
      <c r="C1072" s="4">
        <v>110001</v>
      </c>
      <c r="D1072" s="4" t="str">
        <f>_xlfn.XLOOKUP(Tablo6[[#This Row],[city_code]],Tablo1[city_code],Tablo1[city_name])</f>
        <v>Delhi</v>
      </c>
      <c r="E1072" t="s">
        <v>57</v>
      </c>
      <c r="F1072" t="str">
        <f>_xlfn.XLOOKUP(Tablo6[[#This Row],[plans]],dim_plan!$A$3:$A$15,dim_plan!$B$3:$B$15,,0,1)</f>
        <v>Mini Ultra Saver Pack (750 MB/Day for 28 Days)</v>
      </c>
      <c r="G1072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72" s="3">
        <v>1.46</v>
      </c>
      <c r="I1072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72" t="s">
        <v>110</v>
      </c>
      <c r="K1072"/>
    </row>
    <row r="1073" spans="1:11" x14ac:dyDescent="0.3">
      <c r="A1073" s="6">
        <v>44743</v>
      </c>
      <c r="B1073" s="6" t="str">
        <f>_xlfn.XLOOKUP($A:$A,Dim_Date!$A:$A,Dim_Date!C:C,,0,1)</f>
        <v>After 5G</v>
      </c>
      <c r="C1073" s="4">
        <v>700001</v>
      </c>
      <c r="D1073" s="4" t="str">
        <f>_xlfn.XLOOKUP(Tablo6[[#This Row],[city_code]],Tablo1[city_code],Tablo1[city_name])</f>
        <v>Kolkata</v>
      </c>
      <c r="E1073" t="s">
        <v>53</v>
      </c>
      <c r="F1073" t="str">
        <f>_xlfn.XLOOKUP(Tablo6[[#This Row],[plans]],dim_plan!$A$3:$A$15,dim_plan!$B$3:$B$15,,0,1)</f>
        <v>Ultra Fast Mega Pack (3GB / Day Combo For 80 days)</v>
      </c>
      <c r="G1073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73" s="3">
        <v>3.82</v>
      </c>
      <c r="I107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73" t="s">
        <v>118</v>
      </c>
      <c r="K1073"/>
    </row>
    <row r="1074" spans="1:11" x14ac:dyDescent="0.3">
      <c r="A1074" s="6">
        <v>44743</v>
      </c>
      <c r="B1074" s="6" t="str">
        <f>_xlfn.XLOOKUP($A:$A,Dim_Date!$A:$A,Dim_Date!C:C,,0,1)</f>
        <v>After 5G</v>
      </c>
      <c r="C1074" s="4">
        <v>700001</v>
      </c>
      <c r="D1074" s="4" t="str">
        <f>_xlfn.XLOOKUP(Tablo6[[#This Row],[city_code]],Tablo1[city_code],Tablo1[city_name])</f>
        <v>Kolkata</v>
      </c>
      <c r="E1074" t="s">
        <v>55</v>
      </c>
      <c r="F1074" t="str">
        <f>_xlfn.XLOOKUP(Tablo6[[#This Row],[plans]],dim_plan!$A$3:$A$15,dim_plan!$B$3:$B$15,,0,1)</f>
        <v>Ultra Duo Data Pack (1.8GB / Day Combo For 55 days )</v>
      </c>
      <c r="G1074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74" s="3">
        <v>2.73</v>
      </c>
      <c r="I1074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74" t="s">
        <v>113</v>
      </c>
      <c r="K1074"/>
    </row>
    <row r="1075" spans="1:11" x14ac:dyDescent="0.3">
      <c r="A1075" s="6">
        <v>44743</v>
      </c>
      <c r="B1075" s="6" t="str">
        <f>_xlfn.XLOOKUP($A:$A,Dim_Date!$A:$A,Dim_Date!C:C,,0,1)</f>
        <v>After 5G</v>
      </c>
      <c r="C1075" s="4">
        <v>700001</v>
      </c>
      <c r="D1075" s="4" t="str">
        <f>_xlfn.XLOOKUP(Tablo6[[#This Row],[city_code]],Tablo1[city_code],Tablo1[city_name])</f>
        <v>Kolkata</v>
      </c>
      <c r="E1075" t="s">
        <v>57</v>
      </c>
      <c r="F1075" t="str">
        <f>_xlfn.XLOOKUP(Tablo6[[#This Row],[plans]],dim_plan!$A$3:$A$15,dim_plan!$B$3:$B$15,,0,1)</f>
        <v>Mini Ultra Saver Pack (750 MB/Day for 28 Days)</v>
      </c>
      <c r="G1075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75" s="3">
        <v>0.68</v>
      </c>
      <c r="I1075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75" t="s">
        <v>110</v>
      </c>
      <c r="K1075"/>
    </row>
    <row r="1076" spans="1:11" x14ac:dyDescent="0.3">
      <c r="A1076" s="6">
        <v>44743</v>
      </c>
      <c r="B1076" s="6" t="str">
        <f>_xlfn.XLOOKUP($A:$A,Dim_Date!$A:$A,Dim_Date!C:C,,0,1)</f>
        <v>After 5G</v>
      </c>
      <c r="C1076" s="4">
        <v>560001</v>
      </c>
      <c r="D1076" s="4" t="str">
        <f>_xlfn.XLOOKUP(Tablo6[[#This Row],[city_code]],Tablo1[city_code],Tablo1[city_name])</f>
        <v>Bangalore</v>
      </c>
      <c r="E1076" t="s">
        <v>53</v>
      </c>
      <c r="F1076" t="str">
        <f>_xlfn.XLOOKUP(Tablo6[[#This Row],[plans]],dim_plan!$A$3:$A$15,dim_plan!$B$3:$B$15,,0,1)</f>
        <v>Ultra Fast Mega Pack (3GB / Day Combo For 80 days)</v>
      </c>
      <c r="G1076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76" s="3">
        <v>5.37</v>
      </c>
      <c r="I107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76" t="s">
        <v>118</v>
      </c>
      <c r="K1076"/>
    </row>
    <row r="1077" spans="1:11" x14ac:dyDescent="0.3">
      <c r="A1077" s="6">
        <v>44743</v>
      </c>
      <c r="B1077" s="6" t="str">
        <f>_xlfn.XLOOKUP($A:$A,Dim_Date!$A:$A,Dim_Date!C:C,,0,1)</f>
        <v>After 5G</v>
      </c>
      <c r="C1077" s="4">
        <v>560001</v>
      </c>
      <c r="D1077" s="4" t="str">
        <f>_xlfn.XLOOKUP(Tablo6[[#This Row],[city_code]],Tablo1[city_code],Tablo1[city_name])</f>
        <v>Bangalore</v>
      </c>
      <c r="E1077" t="s">
        <v>55</v>
      </c>
      <c r="F1077" t="str">
        <f>_xlfn.XLOOKUP(Tablo6[[#This Row],[plans]],dim_plan!$A$3:$A$15,dim_plan!$B$3:$B$15,,0,1)</f>
        <v>Ultra Duo Data Pack (1.8GB / Day Combo For 55 days )</v>
      </c>
      <c r="G1077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77" s="3">
        <v>2.77</v>
      </c>
      <c r="I1077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77" t="s">
        <v>113</v>
      </c>
      <c r="K1077"/>
    </row>
    <row r="1078" spans="1:11" x14ac:dyDescent="0.3">
      <c r="A1078" s="6">
        <v>44743</v>
      </c>
      <c r="B1078" s="6" t="str">
        <f>_xlfn.XLOOKUP($A:$A,Dim_Date!$A:$A,Dim_Date!C:C,,0,1)</f>
        <v>After 5G</v>
      </c>
      <c r="C1078" s="4">
        <v>560001</v>
      </c>
      <c r="D1078" s="4" t="str">
        <f>_xlfn.XLOOKUP(Tablo6[[#This Row],[city_code]],Tablo1[city_code],Tablo1[city_name])</f>
        <v>Bangalore</v>
      </c>
      <c r="E1078" t="s">
        <v>57</v>
      </c>
      <c r="F1078" t="str">
        <f>_xlfn.XLOOKUP(Tablo6[[#This Row],[plans]],dim_plan!$A$3:$A$15,dim_plan!$B$3:$B$15,,0,1)</f>
        <v>Mini Ultra Saver Pack (750 MB/Day for 28 Days)</v>
      </c>
      <c r="G1078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78" s="3">
        <v>1.1399999999999999</v>
      </c>
      <c r="I1078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78" t="s">
        <v>110</v>
      </c>
      <c r="K1078"/>
    </row>
    <row r="1079" spans="1:11" x14ac:dyDescent="0.3">
      <c r="A1079" s="6">
        <v>44743</v>
      </c>
      <c r="B1079" s="6" t="str">
        <f>_xlfn.XLOOKUP($A:$A,Dim_Date!$A:$A,Dim_Date!C:C,,0,1)</f>
        <v>After 5G</v>
      </c>
      <c r="C1079" s="4">
        <v>600001</v>
      </c>
      <c r="D1079" s="4" t="str">
        <f>_xlfn.XLOOKUP(Tablo6[[#This Row],[city_code]],Tablo1[city_code],Tablo1[city_name])</f>
        <v>Chennai</v>
      </c>
      <c r="E1079" t="s">
        <v>53</v>
      </c>
      <c r="F1079" t="str">
        <f>_xlfn.XLOOKUP(Tablo6[[#This Row],[plans]],dim_plan!$A$3:$A$15,dim_plan!$B$3:$B$15,,0,1)</f>
        <v>Ultra Fast Mega Pack (3GB / Day Combo For 80 days)</v>
      </c>
      <c r="G1079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79" s="3">
        <v>6.86</v>
      </c>
      <c r="I107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79" t="s">
        <v>118</v>
      </c>
      <c r="K1079"/>
    </row>
    <row r="1080" spans="1:11" x14ac:dyDescent="0.3">
      <c r="A1080" s="6">
        <v>44743</v>
      </c>
      <c r="B1080" s="6" t="str">
        <f>_xlfn.XLOOKUP($A:$A,Dim_Date!$A:$A,Dim_Date!C:C,,0,1)</f>
        <v>After 5G</v>
      </c>
      <c r="C1080" s="4">
        <v>600001</v>
      </c>
      <c r="D1080" s="4" t="str">
        <f>_xlfn.XLOOKUP(Tablo6[[#This Row],[city_code]],Tablo1[city_code],Tablo1[city_name])</f>
        <v>Chennai</v>
      </c>
      <c r="E1080" t="s">
        <v>55</v>
      </c>
      <c r="F1080" t="str">
        <f>_xlfn.XLOOKUP(Tablo6[[#This Row],[plans]],dim_plan!$A$3:$A$15,dim_plan!$B$3:$B$15,,0,1)</f>
        <v>Ultra Duo Data Pack (1.8GB / Day Combo For 55 days )</v>
      </c>
      <c r="G1080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80" s="3">
        <v>3.76</v>
      </c>
      <c r="I1080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80" t="s">
        <v>113</v>
      </c>
      <c r="K1080"/>
    </row>
    <row r="1081" spans="1:11" x14ac:dyDescent="0.3">
      <c r="A1081" s="6">
        <v>44743</v>
      </c>
      <c r="B1081" s="6" t="str">
        <f>_xlfn.XLOOKUP($A:$A,Dim_Date!$A:$A,Dim_Date!C:C,,0,1)</f>
        <v>After 5G</v>
      </c>
      <c r="C1081" s="4">
        <v>600001</v>
      </c>
      <c r="D1081" s="4" t="str">
        <f>_xlfn.XLOOKUP(Tablo6[[#This Row],[city_code]],Tablo1[city_code],Tablo1[city_name])</f>
        <v>Chennai</v>
      </c>
      <c r="E1081" t="s">
        <v>57</v>
      </c>
      <c r="F1081" t="str">
        <f>_xlfn.XLOOKUP(Tablo6[[#This Row],[plans]],dim_plan!$A$3:$A$15,dim_plan!$B$3:$B$15,,0,1)</f>
        <v>Mini Ultra Saver Pack (750 MB/Day for 28 Days)</v>
      </c>
      <c r="G1081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81" s="3">
        <v>0.66</v>
      </c>
      <c r="I1081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81" t="s">
        <v>110</v>
      </c>
      <c r="K1081"/>
    </row>
    <row r="1082" spans="1:11" x14ac:dyDescent="0.3">
      <c r="A1082" s="6">
        <v>44743</v>
      </c>
      <c r="B1082" s="6" t="str">
        <f>_xlfn.XLOOKUP($A:$A,Dim_Date!$A:$A,Dim_Date!C:C,,0,1)</f>
        <v>After 5G</v>
      </c>
      <c r="C1082" s="4">
        <v>500001</v>
      </c>
      <c r="D1082" s="4" t="str">
        <f>_xlfn.XLOOKUP(Tablo6[[#This Row],[city_code]],Tablo1[city_code],Tablo1[city_name])</f>
        <v>Hyderabad</v>
      </c>
      <c r="E1082" t="s">
        <v>53</v>
      </c>
      <c r="F1082" t="str">
        <f>_xlfn.XLOOKUP(Tablo6[[#This Row],[plans]],dim_plan!$A$3:$A$15,dim_plan!$B$3:$B$15,,0,1)</f>
        <v>Ultra Fast Mega Pack (3GB / Day Combo For 80 days)</v>
      </c>
      <c r="G1082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82" s="3">
        <v>4.34</v>
      </c>
      <c r="I108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82" t="s">
        <v>118</v>
      </c>
      <c r="K1082"/>
    </row>
    <row r="1083" spans="1:11" x14ac:dyDescent="0.3">
      <c r="A1083" s="6">
        <v>44743</v>
      </c>
      <c r="B1083" s="6" t="str">
        <f>_xlfn.XLOOKUP($A:$A,Dim_Date!$A:$A,Dim_Date!C:C,,0,1)</f>
        <v>After 5G</v>
      </c>
      <c r="C1083" s="4">
        <v>500001</v>
      </c>
      <c r="D1083" s="4" t="str">
        <f>_xlfn.XLOOKUP(Tablo6[[#This Row],[city_code]],Tablo1[city_code],Tablo1[city_name])</f>
        <v>Hyderabad</v>
      </c>
      <c r="E1083" t="s">
        <v>55</v>
      </c>
      <c r="F1083" t="str">
        <f>_xlfn.XLOOKUP(Tablo6[[#This Row],[plans]],dim_plan!$A$3:$A$15,dim_plan!$B$3:$B$15,,0,1)</f>
        <v>Ultra Duo Data Pack (1.8GB / Day Combo For 55 days )</v>
      </c>
      <c r="G1083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83" s="3">
        <v>2.71</v>
      </c>
      <c r="I1083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83" t="s">
        <v>113</v>
      </c>
      <c r="K1083"/>
    </row>
    <row r="1084" spans="1:11" x14ac:dyDescent="0.3">
      <c r="A1084" s="6">
        <v>44743</v>
      </c>
      <c r="B1084" s="6" t="str">
        <f>_xlfn.XLOOKUP($A:$A,Dim_Date!$A:$A,Dim_Date!C:C,,0,1)</f>
        <v>After 5G</v>
      </c>
      <c r="C1084" s="4">
        <v>500001</v>
      </c>
      <c r="D1084" s="4" t="str">
        <f>_xlfn.XLOOKUP(Tablo6[[#This Row],[city_code]],Tablo1[city_code],Tablo1[city_name])</f>
        <v>Hyderabad</v>
      </c>
      <c r="E1084" t="s">
        <v>57</v>
      </c>
      <c r="F1084" t="str">
        <f>_xlfn.XLOOKUP(Tablo6[[#This Row],[plans]],dim_plan!$A$3:$A$15,dim_plan!$B$3:$B$15,,0,1)</f>
        <v>Mini Ultra Saver Pack (750 MB/Day for 28 Days)</v>
      </c>
      <c r="G1084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84" s="3">
        <v>0.41</v>
      </c>
      <c r="I1084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84" t="s">
        <v>110</v>
      </c>
      <c r="K1084"/>
    </row>
    <row r="1085" spans="1:11" x14ac:dyDescent="0.3">
      <c r="A1085" s="6">
        <v>44743</v>
      </c>
      <c r="B1085" s="6" t="str">
        <f>_xlfn.XLOOKUP($A:$A,Dim_Date!$A:$A,Dim_Date!C:C,,0,1)</f>
        <v>After 5G</v>
      </c>
      <c r="C1085" s="4">
        <v>411001</v>
      </c>
      <c r="D1085" s="4" t="str">
        <f>_xlfn.XLOOKUP(Tablo6[[#This Row],[city_code]],Tablo1[city_code],Tablo1[city_name])</f>
        <v>Pune</v>
      </c>
      <c r="E1085" t="s">
        <v>53</v>
      </c>
      <c r="F1085" t="str">
        <f>_xlfn.XLOOKUP(Tablo6[[#This Row],[plans]],dim_plan!$A$3:$A$15,dim_plan!$B$3:$B$15,,0,1)</f>
        <v>Ultra Fast Mega Pack (3GB / Day Combo For 80 days)</v>
      </c>
      <c r="G1085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85" s="3">
        <v>3.36</v>
      </c>
      <c r="I108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85" t="s">
        <v>118</v>
      </c>
      <c r="K1085"/>
    </row>
    <row r="1086" spans="1:11" x14ac:dyDescent="0.3">
      <c r="A1086" s="6">
        <v>44743</v>
      </c>
      <c r="B1086" s="6" t="str">
        <f>_xlfn.XLOOKUP($A:$A,Dim_Date!$A:$A,Dim_Date!C:C,,0,1)</f>
        <v>After 5G</v>
      </c>
      <c r="C1086" s="4">
        <v>411001</v>
      </c>
      <c r="D1086" s="4" t="str">
        <f>_xlfn.XLOOKUP(Tablo6[[#This Row],[city_code]],Tablo1[city_code],Tablo1[city_name])</f>
        <v>Pune</v>
      </c>
      <c r="E1086" t="s">
        <v>55</v>
      </c>
      <c r="F1086" t="str">
        <f>_xlfn.XLOOKUP(Tablo6[[#This Row],[plans]],dim_plan!$A$3:$A$15,dim_plan!$B$3:$B$15,,0,1)</f>
        <v>Ultra Duo Data Pack (1.8GB / Day Combo For 55 days )</v>
      </c>
      <c r="G1086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86" s="3">
        <v>2.04</v>
      </c>
      <c r="I1086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86" t="s">
        <v>113</v>
      </c>
      <c r="K1086"/>
    </row>
    <row r="1087" spans="1:11" x14ac:dyDescent="0.3">
      <c r="A1087" s="6">
        <v>44743</v>
      </c>
      <c r="B1087" s="6" t="str">
        <f>_xlfn.XLOOKUP($A:$A,Dim_Date!$A:$A,Dim_Date!C:C,,0,1)</f>
        <v>After 5G</v>
      </c>
      <c r="C1087" s="4">
        <v>411001</v>
      </c>
      <c r="D1087" s="4" t="str">
        <f>_xlfn.XLOOKUP(Tablo6[[#This Row],[city_code]],Tablo1[city_code],Tablo1[city_name])</f>
        <v>Pune</v>
      </c>
      <c r="E1087" t="s">
        <v>57</v>
      </c>
      <c r="F1087" t="str">
        <f>_xlfn.XLOOKUP(Tablo6[[#This Row],[plans]],dim_plan!$A$3:$A$15,dim_plan!$B$3:$B$15,,0,1)</f>
        <v>Mini Ultra Saver Pack (750 MB/Day for 28 Days)</v>
      </c>
      <c r="G1087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87" s="3">
        <v>0.51</v>
      </c>
      <c r="I1087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87" t="s">
        <v>110</v>
      </c>
      <c r="K1087"/>
    </row>
    <row r="1088" spans="1:11" x14ac:dyDescent="0.3">
      <c r="A1088" s="6">
        <v>44743</v>
      </c>
      <c r="B1088" s="6" t="str">
        <f>_xlfn.XLOOKUP($A:$A,Dim_Date!$A:$A,Dim_Date!C:C,,0,1)</f>
        <v>After 5G</v>
      </c>
      <c r="C1088" s="4">
        <v>380001</v>
      </c>
      <c r="D1088" s="4" t="str">
        <f>_xlfn.XLOOKUP(Tablo6[[#This Row],[city_code]],Tablo1[city_code],Tablo1[city_name])</f>
        <v>Ahmedabad</v>
      </c>
      <c r="E1088" t="s">
        <v>53</v>
      </c>
      <c r="F1088" t="str">
        <f>_xlfn.XLOOKUP(Tablo6[[#This Row],[plans]],dim_plan!$A$3:$A$15,dim_plan!$B$3:$B$15,,0,1)</f>
        <v>Ultra Fast Mega Pack (3GB / Day Combo For 80 days)</v>
      </c>
      <c r="G1088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88" s="3">
        <v>2.62</v>
      </c>
      <c r="I108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88" t="s">
        <v>118</v>
      </c>
      <c r="K1088"/>
    </row>
    <row r="1089" spans="1:11" x14ac:dyDescent="0.3">
      <c r="A1089" s="6">
        <v>44743</v>
      </c>
      <c r="B1089" s="6" t="str">
        <f>_xlfn.XLOOKUP($A:$A,Dim_Date!$A:$A,Dim_Date!C:C,,0,1)</f>
        <v>After 5G</v>
      </c>
      <c r="C1089" s="4">
        <v>380001</v>
      </c>
      <c r="D1089" s="4" t="str">
        <f>_xlfn.XLOOKUP(Tablo6[[#This Row],[city_code]],Tablo1[city_code],Tablo1[city_name])</f>
        <v>Ahmedabad</v>
      </c>
      <c r="E1089" t="s">
        <v>55</v>
      </c>
      <c r="F1089" t="str">
        <f>_xlfn.XLOOKUP(Tablo6[[#This Row],[plans]],dim_plan!$A$3:$A$15,dim_plan!$B$3:$B$15,,0,1)</f>
        <v>Ultra Duo Data Pack (1.8GB / Day Combo For 55 days )</v>
      </c>
      <c r="G1089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89" s="3">
        <v>1.43</v>
      </c>
      <c r="I1089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89" t="s">
        <v>113</v>
      </c>
      <c r="K1089"/>
    </row>
    <row r="1090" spans="1:11" x14ac:dyDescent="0.3">
      <c r="A1090" s="6">
        <v>44743</v>
      </c>
      <c r="B1090" s="6" t="str">
        <f>_xlfn.XLOOKUP($A:$A,Dim_Date!$A:$A,Dim_Date!C:C,,0,1)</f>
        <v>After 5G</v>
      </c>
      <c r="C1090" s="4">
        <v>380001</v>
      </c>
      <c r="D1090" s="4" t="str">
        <f>_xlfn.XLOOKUP(Tablo6[[#This Row],[city_code]],Tablo1[city_code],Tablo1[city_name])</f>
        <v>Ahmedabad</v>
      </c>
      <c r="E1090" t="s">
        <v>57</v>
      </c>
      <c r="F1090" t="str">
        <f>_xlfn.XLOOKUP(Tablo6[[#This Row],[plans]],dim_plan!$A$3:$A$15,dim_plan!$B$3:$B$15,,0,1)</f>
        <v>Mini Ultra Saver Pack (750 MB/Day for 28 Days)</v>
      </c>
      <c r="G1090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90" s="3">
        <v>0.4</v>
      </c>
      <c r="I1090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90" t="s">
        <v>110</v>
      </c>
      <c r="K1090"/>
    </row>
    <row r="1091" spans="1:11" x14ac:dyDescent="0.3">
      <c r="A1091" s="6">
        <v>44743</v>
      </c>
      <c r="B1091" s="6" t="str">
        <f>_xlfn.XLOOKUP($A:$A,Dim_Date!$A:$A,Dim_Date!C:C,,0,1)</f>
        <v>After 5G</v>
      </c>
      <c r="C1091" s="4">
        <v>302001</v>
      </c>
      <c r="D1091" s="4" t="str">
        <f>_xlfn.XLOOKUP(Tablo6[[#This Row],[city_code]],Tablo1[city_code],Tablo1[city_name])</f>
        <v>Jaipur</v>
      </c>
      <c r="E1091" t="s">
        <v>53</v>
      </c>
      <c r="F1091" t="str">
        <f>_xlfn.XLOOKUP(Tablo6[[#This Row],[plans]],dim_plan!$A$3:$A$15,dim_plan!$B$3:$B$15,,0,1)</f>
        <v>Ultra Fast Mega Pack (3GB / Day Combo For 80 days)</v>
      </c>
      <c r="G1091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91" s="3">
        <v>1.66</v>
      </c>
      <c r="I109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91" t="s">
        <v>118</v>
      </c>
      <c r="K1091"/>
    </row>
    <row r="1092" spans="1:11" x14ac:dyDescent="0.3">
      <c r="A1092" s="6">
        <v>44743</v>
      </c>
      <c r="B1092" s="6" t="str">
        <f>_xlfn.XLOOKUP($A:$A,Dim_Date!$A:$A,Dim_Date!C:C,,0,1)</f>
        <v>After 5G</v>
      </c>
      <c r="C1092" s="4">
        <v>302001</v>
      </c>
      <c r="D1092" s="4" t="str">
        <f>_xlfn.XLOOKUP(Tablo6[[#This Row],[city_code]],Tablo1[city_code],Tablo1[city_name])</f>
        <v>Jaipur</v>
      </c>
      <c r="E1092" t="s">
        <v>55</v>
      </c>
      <c r="F1092" t="str">
        <f>_xlfn.XLOOKUP(Tablo6[[#This Row],[plans]],dim_plan!$A$3:$A$15,dim_plan!$B$3:$B$15,,0,1)</f>
        <v>Ultra Duo Data Pack (1.8GB / Day Combo For 55 days )</v>
      </c>
      <c r="G1092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92" s="3">
        <v>1.05</v>
      </c>
      <c r="I1092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92" t="s">
        <v>113</v>
      </c>
      <c r="K1092"/>
    </row>
    <row r="1093" spans="1:11" x14ac:dyDescent="0.3">
      <c r="A1093" s="6">
        <v>44743</v>
      </c>
      <c r="B1093" s="6" t="str">
        <f>_xlfn.XLOOKUP($A:$A,Dim_Date!$A:$A,Dim_Date!C:C,,0,1)</f>
        <v>After 5G</v>
      </c>
      <c r="C1093" s="4">
        <v>302001</v>
      </c>
      <c r="D1093" s="4" t="str">
        <f>_xlfn.XLOOKUP(Tablo6[[#This Row],[city_code]],Tablo1[city_code],Tablo1[city_name])</f>
        <v>Jaipur</v>
      </c>
      <c r="E1093" t="s">
        <v>57</v>
      </c>
      <c r="F1093" t="str">
        <f>_xlfn.XLOOKUP(Tablo6[[#This Row],[plans]],dim_plan!$A$3:$A$15,dim_plan!$B$3:$B$15,,0,1)</f>
        <v>Mini Ultra Saver Pack (750 MB/Day for 28 Days)</v>
      </c>
      <c r="G1093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93" s="3">
        <v>0.39</v>
      </c>
      <c r="I1093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93" t="s">
        <v>110</v>
      </c>
      <c r="K1093"/>
    </row>
    <row r="1094" spans="1:11" x14ac:dyDescent="0.3">
      <c r="A1094" s="6">
        <v>44743</v>
      </c>
      <c r="B1094" s="6" t="str">
        <f>_xlfn.XLOOKUP($A:$A,Dim_Date!$A:$A,Dim_Date!C:C,,0,1)</f>
        <v>After 5G</v>
      </c>
      <c r="C1094" s="4">
        <v>226001</v>
      </c>
      <c r="D1094" s="4" t="str">
        <f>_xlfn.XLOOKUP(Tablo6[[#This Row],[city_code]],Tablo1[city_code],Tablo1[city_name])</f>
        <v>Lucknow</v>
      </c>
      <c r="E1094" t="s">
        <v>53</v>
      </c>
      <c r="F1094" t="str">
        <f>_xlfn.XLOOKUP(Tablo6[[#This Row],[plans]],dim_plan!$A$3:$A$15,dim_plan!$B$3:$B$15,,0,1)</f>
        <v>Ultra Fast Mega Pack (3GB / Day Combo For 80 days)</v>
      </c>
      <c r="G1094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94" s="3">
        <v>2.82</v>
      </c>
      <c r="I109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94" t="s">
        <v>118</v>
      </c>
      <c r="K1094"/>
    </row>
    <row r="1095" spans="1:11" x14ac:dyDescent="0.3">
      <c r="A1095" s="6">
        <v>44743</v>
      </c>
      <c r="B1095" s="6" t="str">
        <f>_xlfn.XLOOKUP($A:$A,Dim_Date!$A:$A,Dim_Date!C:C,,0,1)</f>
        <v>After 5G</v>
      </c>
      <c r="C1095" s="4">
        <v>226001</v>
      </c>
      <c r="D1095" s="4" t="str">
        <f>_xlfn.XLOOKUP(Tablo6[[#This Row],[city_code]],Tablo1[city_code],Tablo1[city_name])</f>
        <v>Lucknow</v>
      </c>
      <c r="E1095" t="s">
        <v>55</v>
      </c>
      <c r="F1095" t="str">
        <f>_xlfn.XLOOKUP(Tablo6[[#This Row],[plans]],dim_plan!$A$3:$A$15,dim_plan!$B$3:$B$15,,0,1)</f>
        <v>Ultra Duo Data Pack (1.8GB / Day Combo For 55 days )</v>
      </c>
      <c r="G1095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95" s="3">
        <v>1.82</v>
      </c>
      <c r="I1095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95" t="s">
        <v>113</v>
      </c>
      <c r="K1095"/>
    </row>
    <row r="1096" spans="1:11" x14ac:dyDescent="0.3">
      <c r="A1096" s="6">
        <v>44743</v>
      </c>
      <c r="B1096" s="6" t="str">
        <f>_xlfn.XLOOKUP($A:$A,Dim_Date!$A:$A,Dim_Date!C:C,,0,1)</f>
        <v>After 5G</v>
      </c>
      <c r="C1096" s="4">
        <v>226001</v>
      </c>
      <c r="D1096" s="4" t="str">
        <f>_xlfn.XLOOKUP(Tablo6[[#This Row],[city_code]],Tablo1[city_code],Tablo1[city_name])</f>
        <v>Lucknow</v>
      </c>
      <c r="E1096" t="s">
        <v>57</v>
      </c>
      <c r="F1096" t="str">
        <f>_xlfn.XLOOKUP(Tablo6[[#This Row],[plans]],dim_plan!$A$3:$A$15,dim_plan!$B$3:$B$15,,0,1)</f>
        <v>Mini Ultra Saver Pack (750 MB/Day for 28 Days)</v>
      </c>
      <c r="G1096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96" s="3">
        <v>0.55000000000000004</v>
      </c>
      <c r="I1096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96" t="s">
        <v>110</v>
      </c>
      <c r="K1096"/>
    </row>
    <row r="1097" spans="1:11" x14ac:dyDescent="0.3">
      <c r="A1097" s="6">
        <v>44743</v>
      </c>
      <c r="B1097" s="6" t="str">
        <f>_xlfn.XLOOKUP($A:$A,Dim_Date!$A:$A,Dim_Date!C:C,,0,1)</f>
        <v>After 5G</v>
      </c>
      <c r="C1097" s="4">
        <v>800008</v>
      </c>
      <c r="D1097" s="4" t="str">
        <f>_xlfn.XLOOKUP(Tablo6[[#This Row],[city_code]],Tablo1[city_code],Tablo1[city_name])</f>
        <v>Patna</v>
      </c>
      <c r="E1097" t="s">
        <v>53</v>
      </c>
      <c r="F1097" t="str">
        <f>_xlfn.XLOOKUP(Tablo6[[#This Row],[plans]],dim_plan!$A$3:$A$15,dim_plan!$B$3:$B$15,,0,1)</f>
        <v>Ultra Fast Mega Pack (3GB / Day Combo For 80 days)</v>
      </c>
      <c r="G1097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097" s="3">
        <v>1.1200000000000001</v>
      </c>
      <c r="I109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097" t="s">
        <v>118</v>
      </c>
      <c r="K1097"/>
    </row>
    <row r="1098" spans="1:11" x14ac:dyDescent="0.3">
      <c r="A1098" s="6">
        <v>44743</v>
      </c>
      <c r="B1098" s="6" t="str">
        <f>_xlfn.XLOOKUP($A:$A,Dim_Date!$A:$A,Dim_Date!C:C,,0,1)</f>
        <v>After 5G</v>
      </c>
      <c r="C1098" s="4">
        <v>800008</v>
      </c>
      <c r="D1098" s="4" t="str">
        <f>_xlfn.XLOOKUP(Tablo6[[#This Row],[city_code]],Tablo1[city_code],Tablo1[city_name])</f>
        <v>Patna</v>
      </c>
      <c r="E1098" t="s">
        <v>55</v>
      </c>
      <c r="F1098" t="str">
        <f>_xlfn.XLOOKUP(Tablo6[[#This Row],[plans]],dim_plan!$A$3:$A$15,dim_plan!$B$3:$B$15,,0,1)</f>
        <v>Ultra Duo Data Pack (1.8GB / Day Combo For 55 days )</v>
      </c>
      <c r="G1098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098" s="3">
        <v>0.8</v>
      </c>
      <c r="I1098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098" t="s">
        <v>113</v>
      </c>
      <c r="K1098"/>
    </row>
    <row r="1099" spans="1:11" x14ac:dyDescent="0.3">
      <c r="A1099" s="6">
        <v>44743</v>
      </c>
      <c r="B1099" s="6" t="str">
        <f>_xlfn.XLOOKUP($A:$A,Dim_Date!$A:$A,Dim_Date!C:C,,0,1)</f>
        <v>After 5G</v>
      </c>
      <c r="C1099" s="4">
        <v>800008</v>
      </c>
      <c r="D1099" s="4" t="str">
        <f>_xlfn.XLOOKUP(Tablo6[[#This Row],[city_code]],Tablo1[city_code],Tablo1[city_name])</f>
        <v>Patna</v>
      </c>
      <c r="E1099" t="s">
        <v>57</v>
      </c>
      <c r="F1099" t="str">
        <f>_xlfn.XLOOKUP(Tablo6[[#This Row],[plans]],dim_plan!$A$3:$A$15,dim_plan!$B$3:$B$15,,0,1)</f>
        <v>Mini Ultra Saver Pack (750 MB/Day for 28 Days)</v>
      </c>
      <c r="G1099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099" s="3">
        <v>0.32</v>
      </c>
      <c r="I1099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099" t="s">
        <v>110</v>
      </c>
      <c r="K1099"/>
    </row>
    <row r="1100" spans="1:11" x14ac:dyDescent="0.3">
      <c r="A1100" s="6">
        <v>44743</v>
      </c>
      <c r="B1100" s="6" t="str">
        <f>_xlfn.XLOOKUP($A:$A,Dim_Date!$A:$A,Dim_Date!C:C,,0,1)</f>
        <v>After 5G</v>
      </c>
      <c r="C1100" s="4">
        <v>641001</v>
      </c>
      <c r="D1100" s="4" t="str">
        <f>_xlfn.XLOOKUP(Tablo6[[#This Row],[city_code]],Tablo1[city_code],Tablo1[city_name])</f>
        <v>Coimbatore</v>
      </c>
      <c r="E1100" t="s">
        <v>53</v>
      </c>
      <c r="F1100" t="str">
        <f>_xlfn.XLOOKUP(Tablo6[[#This Row],[plans]],dim_plan!$A$3:$A$15,dim_plan!$B$3:$B$15,,0,1)</f>
        <v>Ultra Fast Mega Pack (3GB / Day Combo For 80 days)</v>
      </c>
      <c r="G1100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00" s="3">
        <v>1.4</v>
      </c>
      <c r="I110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00" t="s">
        <v>118</v>
      </c>
      <c r="K1100"/>
    </row>
    <row r="1101" spans="1:11" x14ac:dyDescent="0.3">
      <c r="A1101" s="6">
        <v>44743</v>
      </c>
      <c r="B1101" s="6" t="str">
        <f>_xlfn.XLOOKUP($A:$A,Dim_Date!$A:$A,Dim_Date!C:C,,0,1)</f>
        <v>After 5G</v>
      </c>
      <c r="C1101" s="4">
        <v>641001</v>
      </c>
      <c r="D1101" s="4" t="str">
        <f>_xlfn.XLOOKUP(Tablo6[[#This Row],[city_code]],Tablo1[city_code],Tablo1[city_name])</f>
        <v>Coimbatore</v>
      </c>
      <c r="E1101" t="s">
        <v>55</v>
      </c>
      <c r="F1101" t="str">
        <f>_xlfn.XLOOKUP(Tablo6[[#This Row],[plans]],dim_plan!$A$3:$A$15,dim_plan!$B$3:$B$15,,0,1)</f>
        <v>Ultra Duo Data Pack (1.8GB / Day Combo For 55 days )</v>
      </c>
      <c r="G1101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01" s="3">
        <v>0.93</v>
      </c>
      <c r="I1101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01" t="s">
        <v>113</v>
      </c>
      <c r="K1101"/>
    </row>
    <row r="1102" spans="1:11" x14ac:dyDescent="0.3">
      <c r="A1102" s="6">
        <v>44743</v>
      </c>
      <c r="B1102" s="6" t="str">
        <f>_xlfn.XLOOKUP($A:$A,Dim_Date!$A:$A,Dim_Date!C:C,,0,1)</f>
        <v>After 5G</v>
      </c>
      <c r="C1102" s="4">
        <v>641001</v>
      </c>
      <c r="D1102" s="4" t="str">
        <f>_xlfn.XLOOKUP(Tablo6[[#This Row],[city_code]],Tablo1[city_code],Tablo1[city_name])</f>
        <v>Coimbatore</v>
      </c>
      <c r="E1102" t="s">
        <v>57</v>
      </c>
      <c r="F1102" t="str">
        <f>_xlfn.XLOOKUP(Tablo6[[#This Row],[plans]],dim_plan!$A$3:$A$15,dim_plan!$B$3:$B$15,,0,1)</f>
        <v>Mini Ultra Saver Pack (750 MB/Day for 28 Days)</v>
      </c>
      <c r="G1102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02" s="3">
        <v>0.28000000000000003</v>
      </c>
      <c r="I1102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02" t="s">
        <v>110</v>
      </c>
      <c r="K1102"/>
    </row>
    <row r="1103" spans="1:11" x14ac:dyDescent="0.3">
      <c r="A1103" s="6">
        <v>44743</v>
      </c>
      <c r="B1103" s="6" t="str">
        <f>_xlfn.XLOOKUP($A:$A,Dim_Date!$A:$A,Dim_Date!C:C,,0,1)</f>
        <v>After 5G</v>
      </c>
      <c r="C1103" s="4">
        <v>160017</v>
      </c>
      <c r="D1103" s="4" t="str">
        <f>_xlfn.XLOOKUP(Tablo6[[#This Row],[city_code]],Tablo1[city_code],Tablo1[city_name])</f>
        <v>Chandigarh</v>
      </c>
      <c r="E1103" t="s">
        <v>53</v>
      </c>
      <c r="F1103" t="str">
        <f>_xlfn.XLOOKUP(Tablo6[[#This Row],[plans]],dim_plan!$A$3:$A$15,dim_plan!$B$3:$B$15,,0,1)</f>
        <v>Ultra Fast Mega Pack (3GB / Day Combo For 80 days)</v>
      </c>
      <c r="G1103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03" s="3">
        <v>0.7</v>
      </c>
      <c r="I110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03" t="s">
        <v>118</v>
      </c>
      <c r="K1103"/>
    </row>
    <row r="1104" spans="1:11" x14ac:dyDescent="0.3">
      <c r="A1104" s="6">
        <v>44743</v>
      </c>
      <c r="B1104" s="6" t="str">
        <f>_xlfn.XLOOKUP($A:$A,Dim_Date!$A:$A,Dim_Date!C:C,,0,1)</f>
        <v>After 5G</v>
      </c>
      <c r="C1104" s="4">
        <v>160017</v>
      </c>
      <c r="D1104" s="4" t="str">
        <f>_xlfn.XLOOKUP(Tablo6[[#This Row],[city_code]],Tablo1[city_code],Tablo1[city_name])</f>
        <v>Chandigarh</v>
      </c>
      <c r="E1104" t="s">
        <v>55</v>
      </c>
      <c r="F1104" t="str">
        <f>_xlfn.XLOOKUP(Tablo6[[#This Row],[plans]],dim_plan!$A$3:$A$15,dim_plan!$B$3:$B$15,,0,1)</f>
        <v>Ultra Duo Data Pack (1.8GB / Day Combo For 55 days )</v>
      </c>
      <c r="G1104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04" s="3">
        <v>0.49</v>
      </c>
      <c r="I1104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04" t="s">
        <v>113</v>
      </c>
      <c r="K1104"/>
    </row>
    <row r="1105" spans="1:11" x14ac:dyDescent="0.3">
      <c r="A1105" s="6">
        <v>44743</v>
      </c>
      <c r="B1105" s="6" t="str">
        <f>_xlfn.XLOOKUP($A:$A,Dim_Date!$A:$A,Dim_Date!C:C,,0,1)</f>
        <v>After 5G</v>
      </c>
      <c r="C1105" s="4">
        <v>160017</v>
      </c>
      <c r="D1105" s="4" t="str">
        <f>_xlfn.XLOOKUP(Tablo6[[#This Row],[city_code]],Tablo1[city_code],Tablo1[city_name])</f>
        <v>Chandigarh</v>
      </c>
      <c r="E1105" t="s">
        <v>57</v>
      </c>
      <c r="F1105" t="str">
        <f>_xlfn.XLOOKUP(Tablo6[[#This Row],[plans]],dim_plan!$A$3:$A$15,dim_plan!$B$3:$B$15,,0,1)</f>
        <v>Mini Ultra Saver Pack (750 MB/Day for 28 Days)</v>
      </c>
      <c r="G1105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05" s="3">
        <v>0.17</v>
      </c>
      <c r="I1105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05" t="s">
        <v>110</v>
      </c>
      <c r="K1105"/>
    </row>
    <row r="1106" spans="1:11" x14ac:dyDescent="0.3">
      <c r="A1106" s="6">
        <v>44743</v>
      </c>
      <c r="B1106" s="6" t="str">
        <f>_xlfn.XLOOKUP($A:$A,Dim_Date!$A:$A,Dim_Date!C:C,,0,1)</f>
        <v>After 5G</v>
      </c>
      <c r="C1106" s="4">
        <v>122001</v>
      </c>
      <c r="D1106" s="4" t="str">
        <f>_xlfn.XLOOKUP(Tablo6[[#This Row],[city_code]],Tablo1[city_code],Tablo1[city_name])</f>
        <v>Gurgaon</v>
      </c>
      <c r="E1106" t="s">
        <v>53</v>
      </c>
      <c r="F1106" t="str">
        <f>_xlfn.XLOOKUP(Tablo6[[#This Row],[plans]],dim_plan!$A$3:$A$15,dim_plan!$B$3:$B$15,,0,1)</f>
        <v>Ultra Fast Mega Pack (3GB / Day Combo For 80 days)</v>
      </c>
      <c r="G1106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06" s="3">
        <v>1.1000000000000001</v>
      </c>
      <c r="I110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06" t="s">
        <v>118</v>
      </c>
      <c r="K1106"/>
    </row>
    <row r="1107" spans="1:11" x14ac:dyDescent="0.3">
      <c r="A1107" s="6">
        <v>44743</v>
      </c>
      <c r="B1107" s="6" t="str">
        <f>_xlfn.XLOOKUP($A:$A,Dim_Date!$A:$A,Dim_Date!C:C,,0,1)</f>
        <v>After 5G</v>
      </c>
      <c r="C1107" s="4">
        <v>122001</v>
      </c>
      <c r="D1107" s="4" t="str">
        <f>_xlfn.XLOOKUP(Tablo6[[#This Row],[city_code]],Tablo1[city_code],Tablo1[city_name])</f>
        <v>Gurgaon</v>
      </c>
      <c r="E1107" t="s">
        <v>55</v>
      </c>
      <c r="F1107" t="str">
        <f>_xlfn.XLOOKUP(Tablo6[[#This Row],[plans]],dim_plan!$A$3:$A$15,dim_plan!$B$3:$B$15,,0,1)</f>
        <v>Ultra Duo Data Pack (1.8GB / Day Combo For 55 days )</v>
      </c>
      <c r="G1107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07" s="3">
        <v>0.7</v>
      </c>
      <c r="I1107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07" t="s">
        <v>113</v>
      </c>
      <c r="K1107"/>
    </row>
    <row r="1108" spans="1:11" x14ac:dyDescent="0.3">
      <c r="A1108" s="6">
        <v>44743</v>
      </c>
      <c r="B1108" s="6" t="str">
        <f>_xlfn.XLOOKUP($A:$A,Dim_Date!$A:$A,Dim_Date!C:C,,0,1)</f>
        <v>After 5G</v>
      </c>
      <c r="C1108" s="4">
        <v>122001</v>
      </c>
      <c r="D1108" s="4" t="str">
        <f>_xlfn.XLOOKUP(Tablo6[[#This Row],[city_code]],Tablo1[city_code],Tablo1[city_name])</f>
        <v>Gurgaon</v>
      </c>
      <c r="E1108" t="s">
        <v>57</v>
      </c>
      <c r="F1108" t="str">
        <f>_xlfn.XLOOKUP(Tablo6[[#This Row],[plans]],dim_plan!$A$3:$A$15,dim_plan!$B$3:$B$15,,0,1)</f>
        <v>Mini Ultra Saver Pack (750 MB/Day for 28 Days)</v>
      </c>
      <c r="G1108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08" s="3">
        <v>0.28999999999999998</v>
      </c>
      <c r="I1108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08" t="s">
        <v>110</v>
      </c>
      <c r="K1108"/>
    </row>
    <row r="1109" spans="1:11" x14ac:dyDescent="0.3">
      <c r="A1109" s="6">
        <v>44743</v>
      </c>
      <c r="B1109" s="6" t="str">
        <f>_xlfn.XLOOKUP($A:$A,Dim_Date!$A:$A,Dim_Date!C:C,,0,1)</f>
        <v>After 5G</v>
      </c>
      <c r="C1109" s="4">
        <v>492001</v>
      </c>
      <c r="D1109" s="4" t="str">
        <f>_xlfn.XLOOKUP(Tablo6[[#This Row],[city_code]],Tablo1[city_code],Tablo1[city_name])</f>
        <v>Raipur</v>
      </c>
      <c r="E1109" t="s">
        <v>53</v>
      </c>
      <c r="F1109" t="str">
        <f>_xlfn.XLOOKUP(Tablo6[[#This Row],[plans]],dim_plan!$A$3:$A$15,dim_plan!$B$3:$B$15,,0,1)</f>
        <v>Ultra Fast Mega Pack (3GB / Day Combo For 80 days)</v>
      </c>
      <c r="G1109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09" s="3">
        <v>0.5</v>
      </c>
      <c r="I110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09" t="s">
        <v>118</v>
      </c>
      <c r="K1109"/>
    </row>
    <row r="1110" spans="1:11" x14ac:dyDescent="0.3">
      <c r="A1110" s="6">
        <v>44743</v>
      </c>
      <c r="B1110" s="6" t="str">
        <f>_xlfn.XLOOKUP($A:$A,Dim_Date!$A:$A,Dim_Date!C:C,,0,1)</f>
        <v>After 5G</v>
      </c>
      <c r="C1110" s="4">
        <v>492001</v>
      </c>
      <c r="D1110" s="4" t="str">
        <f>_xlfn.XLOOKUP(Tablo6[[#This Row],[city_code]],Tablo1[city_code],Tablo1[city_name])</f>
        <v>Raipur</v>
      </c>
      <c r="E1110" t="s">
        <v>55</v>
      </c>
      <c r="F1110" t="str">
        <f>_xlfn.XLOOKUP(Tablo6[[#This Row],[plans]],dim_plan!$A$3:$A$15,dim_plan!$B$3:$B$15,,0,1)</f>
        <v>Ultra Duo Data Pack (1.8GB / Day Combo For 55 days )</v>
      </c>
      <c r="G1110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10" s="3">
        <v>0.33</v>
      </c>
      <c r="I1110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10" t="s">
        <v>113</v>
      </c>
      <c r="K1110"/>
    </row>
    <row r="1111" spans="1:11" x14ac:dyDescent="0.3">
      <c r="A1111" s="6">
        <v>44743</v>
      </c>
      <c r="B1111" s="6" t="str">
        <f>_xlfn.XLOOKUP($A:$A,Dim_Date!$A:$A,Dim_Date!C:C,,0,1)</f>
        <v>After 5G</v>
      </c>
      <c r="C1111" s="4">
        <v>492001</v>
      </c>
      <c r="D1111" s="4" t="str">
        <f>_xlfn.XLOOKUP(Tablo6[[#This Row],[city_code]],Tablo1[city_code],Tablo1[city_name])</f>
        <v>Raipur</v>
      </c>
      <c r="E1111" t="s">
        <v>57</v>
      </c>
      <c r="F1111" t="str">
        <f>_xlfn.XLOOKUP(Tablo6[[#This Row],[plans]],dim_plan!$A$3:$A$15,dim_plan!$B$3:$B$15,,0,1)</f>
        <v>Mini Ultra Saver Pack (750 MB/Day for 28 Days)</v>
      </c>
      <c r="G1111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11" s="3">
        <v>7.0000000000000007E-2</v>
      </c>
      <c r="I1111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11" t="s">
        <v>110</v>
      </c>
      <c r="K1111"/>
    </row>
    <row r="1112" spans="1:11" x14ac:dyDescent="0.3">
      <c r="A1112" s="6">
        <v>44774</v>
      </c>
      <c r="B1112" s="6" t="str">
        <f>_xlfn.XLOOKUP($A:$A,Dim_Date!$A:$A,Dim_Date!C:C,,0,1)</f>
        <v>After 5G</v>
      </c>
      <c r="C1112" s="4">
        <v>400001</v>
      </c>
      <c r="D1112" s="4" t="str">
        <f>_xlfn.XLOOKUP(Tablo6[[#This Row],[city_code]],Tablo1[city_code],Tablo1[city_name])</f>
        <v>Mumbai</v>
      </c>
      <c r="E1112" t="s">
        <v>53</v>
      </c>
      <c r="F1112" t="str">
        <f>_xlfn.XLOOKUP(Tablo6[[#This Row],[plans]],dim_plan!$A$3:$A$15,dim_plan!$B$3:$B$15,,0,1)</f>
        <v>Ultra Fast Mega Pack (3GB / Day Combo For 80 days)</v>
      </c>
      <c r="G1112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12" s="3">
        <v>5.46</v>
      </c>
      <c r="I111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12" t="s">
        <v>118</v>
      </c>
      <c r="K1112"/>
    </row>
    <row r="1113" spans="1:11" x14ac:dyDescent="0.3">
      <c r="A1113" s="6">
        <v>44774</v>
      </c>
      <c r="B1113" s="6" t="str">
        <f>_xlfn.XLOOKUP($A:$A,Dim_Date!$A:$A,Dim_Date!C:C,,0,1)</f>
        <v>After 5G</v>
      </c>
      <c r="C1113" s="4">
        <v>400001</v>
      </c>
      <c r="D1113" s="4" t="str">
        <f>_xlfn.XLOOKUP(Tablo6[[#This Row],[city_code]],Tablo1[city_code],Tablo1[city_name])</f>
        <v>Mumbai</v>
      </c>
      <c r="E1113" t="s">
        <v>55</v>
      </c>
      <c r="F1113" t="str">
        <f>_xlfn.XLOOKUP(Tablo6[[#This Row],[plans]],dim_plan!$A$3:$A$15,dim_plan!$B$3:$B$15,,0,1)</f>
        <v>Ultra Duo Data Pack (1.8GB / Day Combo For 55 days )</v>
      </c>
      <c r="G1113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13" s="3">
        <v>3.84</v>
      </c>
      <c r="I1113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13" t="s">
        <v>113</v>
      </c>
      <c r="K1113"/>
    </row>
    <row r="1114" spans="1:11" x14ac:dyDescent="0.3">
      <c r="A1114" s="6">
        <v>44774</v>
      </c>
      <c r="B1114" s="6" t="str">
        <f>_xlfn.XLOOKUP($A:$A,Dim_Date!$A:$A,Dim_Date!C:C,,0,1)</f>
        <v>After 5G</v>
      </c>
      <c r="C1114" s="4">
        <v>400001</v>
      </c>
      <c r="D1114" s="4" t="str">
        <f>_xlfn.XLOOKUP(Tablo6[[#This Row],[city_code]],Tablo1[city_code],Tablo1[city_name])</f>
        <v>Mumbai</v>
      </c>
      <c r="E1114" t="s">
        <v>57</v>
      </c>
      <c r="F1114" t="str">
        <f>_xlfn.XLOOKUP(Tablo6[[#This Row],[plans]],dim_plan!$A$3:$A$15,dim_plan!$B$3:$B$15,,0,1)</f>
        <v>Mini Ultra Saver Pack (750 MB/Day for 28 Days)</v>
      </c>
      <c r="G1114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14" s="3">
        <v>1.01</v>
      </c>
      <c r="I1114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14" t="s">
        <v>110</v>
      </c>
      <c r="K1114"/>
    </row>
    <row r="1115" spans="1:11" x14ac:dyDescent="0.3">
      <c r="A1115" s="6">
        <v>44774</v>
      </c>
      <c r="B1115" s="6" t="str">
        <f>_xlfn.XLOOKUP($A:$A,Dim_Date!$A:$A,Dim_Date!C:C,,0,1)</f>
        <v>After 5G</v>
      </c>
      <c r="C1115" s="4">
        <v>110001</v>
      </c>
      <c r="D1115" s="4" t="str">
        <f>_xlfn.XLOOKUP(Tablo6[[#This Row],[city_code]],Tablo1[city_code],Tablo1[city_name])</f>
        <v>Delhi</v>
      </c>
      <c r="E1115" t="s">
        <v>53</v>
      </c>
      <c r="F1115" t="str">
        <f>_xlfn.XLOOKUP(Tablo6[[#This Row],[plans]],dim_plan!$A$3:$A$15,dim_plan!$B$3:$B$15,,0,1)</f>
        <v>Ultra Fast Mega Pack (3GB / Day Combo For 80 days)</v>
      </c>
      <c r="G1115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15" s="3">
        <v>5.24</v>
      </c>
      <c r="I111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15" t="s">
        <v>118</v>
      </c>
      <c r="K1115"/>
    </row>
    <row r="1116" spans="1:11" x14ac:dyDescent="0.3">
      <c r="A1116" s="6">
        <v>44774</v>
      </c>
      <c r="B1116" s="6" t="str">
        <f>_xlfn.XLOOKUP($A:$A,Dim_Date!$A:$A,Dim_Date!C:C,,0,1)</f>
        <v>After 5G</v>
      </c>
      <c r="C1116" s="4">
        <v>110001</v>
      </c>
      <c r="D1116" s="4" t="str">
        <f>_xlfn.XLOOKUP(Tablo6[[#This Row],[city_code]],Tablo1[city_code],Tablo1[city_name])</f>
        <v>Delhi</v>
      </c>
      <c r="E1116" t="s">
        <v>55</v>
      </c>
      <c r="F1116" t="str">
        <f>_xlfn.XLOOKUP(Tablo6[[#This Row],[plans]],dim_plan!$A$3:$A$15,dim_plan!$B$3:$B$15,,0,1)</f>
        <v>Ultra Duo Data Pack (1.8GB / Day Combo For 55 days )</v>
      </c>
      <c r="G1116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16" s="3">
        <v>3.55</v>
      </c>
      <c r="I1116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16" t="s">
        <v>113</v>
      </c>
      <c r="K1116"/>
    </row>
    <row r="1117" spans="1:11" x14ac:dyDescent="0.3">
      <c r="A1117" s="6">
        <v>44774</v>
      </c>
      <c r="B1117" s="6" t="str">
        <f>_xlfn.XLOOKUP($A:$A,Dim_Date!$A:$A,Dim_Date!C:C,,0,1)</f>
        <v>After 5G</v>
      </c>
      <c r="C1117" s="4">
        <v>110001</v>
      </c>
      <c r="D1117" s="4" t="str">
        <f>_xlfn.XLOOKUP(Tablo6[[#This Row],[city_code]],Tablo1[city_code],Tablo1[city_name])</f>
        <v>Delhi</v>
      </c>
      <c r="E1117" t="s">
        <v>57</v>
      </c>
      <c r="F1117" t="str">
        <f>_xlfn.XLOOKUP(Tablo6[[#This Row],[plans]],dim_plan!$A$3:$A$15,dim_plan!$B$3:$B$15,,0,1)</f>
        <v>Mini Ultra Saver Pack (750 MB/Day for 28 Days)</v>
      </c>
      <c r="G1117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17" s="3">
        <v>0.75</v>
      </c>
      <c r="I1117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17" t="s">
        <v>110</v>
      </c>
      <c r="K1117"/>
    </row>
    <row r="1118" spans="1:11" x14ac:dyDescent="0.3">
      <c r="A1118" s="6">
        <v>44774</v>
      </c>
      <c r="B1118" s="6" t="str">
        <f>_xlfn.XLOOKUP($A:$A,Dim_Date!$A:$A,Dim_Date!C:C,,0,1)</f>
        <v>After 5G</v>
      </c>
      <c r="C1118" s="4">
        <v>700001</v>
      </c>
      <c r="D1118" s="4" t="str">
        <f>_xlfn.XLOOKUP(Tablo6[[#This Row],[city_code]],Tablo1[city_code],Tablo1[city_name])</f>
        <v>Kolkata</v>
      </c>
      <c r="E1118" t="s">
        <v>53</v>
      </c>
      <c r="F1118" t="str">
        <f>_xlfn.XLOOKUP(Tablo6[[#This Row],[plans]],dim_plan!$A$3:$A$15,dim_plan!$B$3:$B$15,,0,1)</f>
        <v>Ultra Fast Mega Pack (3GB / Day Combo For 80 days)</v>
      </c>
      <c r="G1118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18" s="3">
        <v>9.01</v>
      </c>
      <c r="I111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18" t="s">
        <v>118</v>
      </c>
      <c r="K1118"/>
    </row>
    <row r="1119" spans="1:11" x14ac:dyDescent="0.3">
      <c r="A1119" s="6">
        <v>44774</v>
      </c>
      <c r="B1119" s="6" t="str">
        <f>_xlfn.XLOOKUP($A:$A,Dim_Date!$A:$A,Dim_Date!C:C,,0,1)</f>
        <v>After 5G</v>
      </c>
      <c r="C1119" s="4">
        <v>700001</v>
      </c>
      <c r="D1119" s="4" t="str">
        <f>_xlfn.XLOOKUP(Tablo6[[#This Row],[city_code]],Tablo1[city_code],Tablo1[city_name])</f>
        <v>Kolkata</v>
      </c>
      <c r="E1119" t="s">
        <v>55</v>
      </c>
      <c r="F1119" t="str">
        <f>_xlfn.XLOOKUP(Tablo6[[#This Row],[plans]],dim_plan!$A$3:$A$15,dim_plan!$B$3:$B$15,,0,1)</f>
        <v>Ultra Duo Data Pack (1.8GB / Day Combo For 55 days )</v>
      </c>
      <c r="G1119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19" s="3">
        <v>5.73</v>
      </c>
      <c r="I1119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19" t="s">
        <v>113</v>
      </c>
      <c r="K1119"/>
    </row>
    <row r="1120" spans="1:11" x14ac:dyDescent="0.3">
      <c r="A1120" s="6">
        <v>44774</v>
      </c>
      <c r="B1120" s="6" t="str">
        <f>_xlfn.XLOOKUP($A:$A,Dim_Date!$A:$A,Dim_Date!C:C,,0,1)</f>
        <v>After 5G</v>
      </c>
      <c r="C1120" s="4">
        <v>700001</v>
      </c>
      <c r="D1120" s="4" t="str">
        <f>_xlfn.XLOOKUP(Tablo6[[#This Row],[city_code]],Tablo1[city_code],Tablo1[city_name])</f>
        <v>Kolkata</v>
      </c>
      <c r="E1120" t="s">
        <v>57</v>
      </c>
      <c r="F1120" t="str">
        <f>_xlfn.XLOOKUP(Tablo6[[#This Row],[plans]],dim_plan!$A$3:$A$15,dim_plan!$B$3:$B$15,,0,1)</f>
        <v>Mini Ultra Saver Pack (750 MB/Day for 28 Days)</v>
      </c>
      <c r="G1120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20" s="3">
        <v>1.36</v>
      </c>
      <c r="I1120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20" t="s">
        <v>110</v>
      </c>
      <c r="K1120"/>
    </row>
    <row r="1121" spans="1:11" x14ac:dyDescent="0.3">
      <c r="A1121" s="6">
        <v>44774</v>
      </c>
      <c r="B1121" s="6" t="str">
        <f>_xlfn.XLOOKUP($A:$A,Dim_Date!$A:$A,Dim_Date!C:C,,0,1)</f>
        <v>After 5G</v>
      </c>
      <c r="C1121" s="4">
        <v>560001</v>
      </c>
      <c r="D1121" s="4" t="str">
        <f>_xlfn.XLOOKUP(Tablo6[[#This Row],[city_code]],Tablo1[city_code],Tablo1[city_name])</f>
        <v>Bangalore</v>
      </c>
      <c r="E1121" t="s">
        <v>53</v>
      </c>
      <c r="F1121" t="str">
        <f>_xlfn.XLOOKUP(Tablo6[[#This Row],[plans]],dim_plan!$A$3:$A$15,dim_plan!$B$3:$B$15,,0,1)</f>
        <v>Ultra Fast Mega Pack (3GB / Day Combo For 80 days)</v>
      </c>
      <c r="G1121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21" s="3">
        <v>5.33</v>
      </c>
      <c r="I112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21" t="s">
        <v>118</v>
      </c>
      <c r="K1121"/>
    </row>
    <row r="1122" spans="1:11" x14ac:dyDescent="0.3">
      <c r="A1122" s="6">
        <v>44774</v>
      </c>
      <c r="B1122" s="6" t="str">
        <f>_xlfn.XLOOKUP($A:$A,Dim_Date!$A:$A,Dim_Date!C:C,,0,1)</f>
        <v>After 5G</v>
      </c>
      <c r="C1122" s="4">
        <v>560001</v>
      </c>
      <c r="D1122" s="4" t="str">
        <f>_xlfn.XLOOKUP(Tablo6[[#This Row],[city_code]],Tablo1[city_code],Tablo1[city_name])</f>
        <v>Bangalore</v>
      </c>
      <c r="E1122" t="s">
        <v>55</v>
      </c>
      <c r="F1122" t="str">
        <f>_xlfn.XLOOKUP(Tablo6[[#This Row],[plans]],dim_plan!$A$3:$A$15,dim_plan!$B$3:$B$15,,0,1)</f>
        <v>Ultra Duo Data Pack (1.8GB / Day Combo For 55 days )</v>
      </c>
      <c r="G1122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22" s="3">
        <v>3.16</v>
      </c>
      <c r="I1122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22" t="s">
        <v>113</v>
      </c>
      <c r="K1122"/>
    </row>
    <row r="1123" spans="1:11" x14ac:dyDescent="0.3">
      <c r="A1123" s="6">
        <v>44774</v>
      </c>
      <c r="B1123" s="6" t="str">
        <f>_xlfn.XLOOKUP($A:$A,Dim_Date!$A:$A,Dim_Date!C:C,,0,1)</f>
        <v>After 5G</v>
      </c>
      <c r="C1123" s="4">
        <v>560001</v>
      </c>
      <c r="D1123" s="4" t="str">
        <f>_xlfn.XLOOKUP(Tablo6[[#This Row],[city_code]],Tablo1[city_code],Tablo1[city_name])</f>
        <v>Bangalore</v>
      </c>
      <c r="E1123" t="s">
        <v>57</v>
      </c>
      <c r="F1123" t="str">
        <f>_xlfn.XLOOKUP(Tablo6[[#This Row],[plans]],dim_plan!$A$3:$A$15,dim_plan!$B$3:$B$15,,0,1)</f>
        <v>Mini Ultra Saver Pack (750 MB/Day for 28 Days)</v>
      </c>
      <c r="G1123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23" s="3">
        <v>1</v>
      </c>
      <c r="I1123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23" t="s">
        <v>110</v>
      </c>
      <c r="K1123"/>
    </row>
    <row r="1124" spans="1:11" x14ac:dyDescent="0.3">
      <c r="A1124" s="6">
        <v>44774</v>
      </c>
      <c r="B1124" s="6" t="str">
        <f>_xlfn.XLOOKUP($A:$A,Dim_Date!$A:$A,Dim_Date!C:C,,0,1)</f>
        <v>After 5G</v>
      </c>
      <c r="C1124" s="4">
        <v>600001</v>
      </c>
      <c r="D1124" s="4" t="str">
        <f>_xlfn.XLOOKUP(Tablo6[[#This Row],[city_code]],Tablo1[city_code],Tablo1[city_name])</f>
        <v>Chennai</v>
      </c>
      <c r="E1124" t="s">
        <v>53</v>
      </c>
      <c r="F1124" t="str">
        <f>_xlfn.XLOOKUP(Tablo6[[#This Row],[plans]],dim_plan!$A$3:$A$15,dim_plan!$B$3:$B$15,,0,1)</f>
        <v>Ultra Fast Mega Pack (3GB / Day Combo For 80 days)</v>
      </c>
      <c r="G1124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24" s="3">
        <v>3.98</v>
      </c>
      <c r="I112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24" t="s">
        <v>118</v>
      </c>
      <c r="K1124"/>
    </row>
    <row r="1125" spans="1:11" x14ac:dyDescent="0.3">
      <c r="A1125" s="6">
        <v>44774</v>
      </c>
      <c r="B1125" s="6" t="str">
        <f>_xlfn.XLOOKUP($A:$A,Dim_Date!$A:$A,Dim_Date!C:C,,0,1)</f>
        <v>After 5G</v>
      </c>
      <c r="C1125" s="4">
        <v>600001</v>
      </c>
      <c r="D1125" s="4" t="str">
        <f>_xlfn.XLOOKUP(Tablo6[[#This Row],[city_code]],Tablo1[city_code],Tablo1[city_name])</f>
        <v>Chennai</v>
      </c>
      <c r="E1125" t="s">
        <v>55</v>
      </c>
      <c r="F1125" t="str">
        <f>_xlfn.XLOOKUP(Tablo6[[#This Row],[plans]],dim_plan!$A$3:$A$15,dim_plan!$B$3:$B$15,,0,1)</f>
        <v>Ultra Duo Data Pack (1.8GB / Day Combo For 55 days )</v>
      </c>
      <c r="G1125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25" s="3">
        <v>2.17</v>
      </c>
      <c r="I1125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25" t="s">
        <v>113</v>
      </c>
      <c r="K1125"/>
    </row>
    <row r="1126" spans="1:11" x14ac:dyDescent="0.3">
      <c r="A1126" s="6">
        <v>44774</v>
      </c>
      <c r="B1126" s="6" t="str">
        <f>_xlfn.XLOOKUP($A:$A,Dim_Date!$A:$A,Dim_Date!C:C,,0,1)</f>
        <v>After 5G</v>
      </c>
      <c r="C1126" s="4">
        <v>600001</v>
      </c>
      <c r="D1126" s="4" t="str">
        <f>_xlfn.XLOOKUP(Tablo6[[#This Row],[city_code]],Tablo1[city_code],Tablo1[city_name])</f>
        <v>Chennai</v>
      </c>
      <c r="E1126" t="s">
        <v>57</v>
      </c>
      <c r="F1126" t="str">
        <f>_xlfn.XLOOKUP(Tablo6[[#This Row],[plans]],dim_plan!$A$3:$A$15,dim_plan!$B$3:$B$15,,0,1)</f>
        <v>Mini Ultra Saver Pack (750 MB/Day for 28 Days)</v>
      </c>
      <c r="G1126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26" s="3">
        <v>0.6</v>
      </c>
      <c r="I1126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26" t="s">
        <v>110</v>
      </c>
      <c r="K1126"/>
    </row>
    <row r="1127" spans="1:11" x14ac:dyDescent="0.3">
      <c r="A1127" s="6">
        <v>44774</v>
      </c>
      <c r="B1127" s="6" t="str">
        <f>_xlfn.XLOOKUP($A:$A,Dim_Date!$A:$A,Dim_Date!C:C,,0,1)</f>
        <v>After 5G</v>
      </c>
      <c r="C1127" s="4">
        <v>500001</v>
      </c>
      <c r="D1127" s="4" t="str">
        <f>_xlfn.XLOOKUP(Tablo6[[#This Row],[city_code]],Tablo1[city_code],Tablo1[city_name])</f>
        <v>Hyderabad</v>
      </c>
      <c r="E1127" t="s">
        <v>53</v>
      </c>
      <c r="F1127" t="str">
        <f>_xlfn.XLOOKUP(Tablo6[[#This Row],[plans]],dim_plan!$A$3:$A$15,dim_plan!$B$3:$B$15,,0,1)</f>
        <v>Ultra Fast Mega Pack (3GB / Day Combo For 80 days)</v>
      </c>
      <c r="G1127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27" s="3">
        <v>3.2</v>
      </c>
      <c r="I112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27" t="s">
        <v>118</v>
      </c>
      <c r="K1127"/>
    </row>
    <row r="1128" spans="1:11" x14ac:dyDescent="0.3">
      <c r="A1128" s="6">
        <v>44774</v>
      </c>
      <c r="B1128" s="6" t="str">
        <f>_xlfn.XLOOKUP($A:$A,Dim_Date!$A:$A,Dim_Date!C:C,,0,1)</f>
        <v>After 5G</v>
      </c>
      <c r="C1128" s="4">
        <v>500001</v>
      </c>
      <c r="D1128" s="4" t="str">
        <f>_xlfn.XLOOKUP(Tablo6[[#This Row],[city_code]],Tablo1[city_code],Tablo1[city_name])</f>
        <v>Hyderabad</v>
      </c>
      <c r="E1128" t="s">
        <v>55</v>
      </c>
      <c r="F1128" t="str">
        <f>_xlfn.XLOOKUP(Tablo6[[#This Row],[plans]],dim_plan!$A$3:$A$15,dim_plan!$B$3:$B$15,,0,1)</f>
        <v>Ultra Duo Data Pack (1.8GB / Day Combo For 55 days )</v>
      </c>
      <c r="G1128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28" s="3">
        <v>1.99</v>
      </c>
      <c r="I1128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28" t="s">
        <v>113</v>
      </c>
      <c r="K1128"/>
    </row>
    <row r="1129" spans="1:11" x14ac:dyDescent="0.3">
      <c r="A1129" s="6">
        <v>44774</v>
      </c>
      <c r="B1129" s="6" t="str">
        <f>_xlfn.XLOOKUP($A:$A,Dim_Date!$A:$A,Dim_Date!C:C,,0,1)</f>
        <v>After 5G</v>
      </c>
      <c r="C1129" s="4">
        <v>500001</v>
      </c>
      <c r="D1129" s="4" t="str">
        <f>_xlfn.XLOOKUP(Tablo6[[#This Row],[city_code]],Tablo1[city_code],Tablo1[city_name])</f>
        <v>Hyderabad</v>
      </c>
      <c r="E1129" t="s">
        <v>57</v>
      </c>
      <c r="F1129" t="str">
        <f>_xlfn.XLOOKUP(Tablo6[[#This Row],[plans]],dim_plan!$A$3:$A$15,dim_plan!$B$3:$B$15,,0,1)</f>
        <v>Mini Ultra Saver Pack (750 MB/Day for 28 Days)</v>
      </c>
      <c r="G1129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29" s="3">
        <v>0.44</v>
      </c>
      <c r="I1129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29" t="s">
        <v>110</v>
      </c>
      <c r="K1129"/>
    </row>
    <row r="1130" spans="1:11" x14ac:dyDescent="0.3">
      <c r="A1130" s="6">
        <v>44774</v>
      </c>
      <c r="B1130" s="6" t="str">
        <f>_xlfn.XLOOKUP($A:$A,Dim_Date!$A:$A,Dim_Date!C:C,,0,1)</f>
        <v>After 5G</v>
      </c>
      <c r="C1130" s="4">
        <v>411001</v>
      </c>
      <c r="D1130" s="4" t="str">
        <f>_xlfn.XLOOKUP(Tablo6[[#This Row],[city_code]],Tablo1[city_code],Tablo1[city_name])</f>
        <v>Pune</v>
      </c>
      <c r="E1130" t="s">
        <v>53</v>
      </c>
      <c r="F1130" t="str">
        <f>_xlfn.XLOOKUP(Tablo6[[#This Row],[plans]],dim_plan!$A$3:$A$15,dim_plan!$B$3:$B$15,,0,1)</f>
        <v>Ultra Fast Mega Pack (3GB / Day Combo For 80 days)</v>
      </c>
      <c r="G1130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30" s="3">
        <v>3.39</v>
      </c>
      <c r="I113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30" t="s">
        <v>118</v>
      </c>
      <c r="K1130"/>
    </row>
    <row r="1131" spans="1:11" x14ac:dyDescent="0.3">
      <c r="A1131" s="6">
        <v>44774</v>
      </c>
      <c r="B1131" s="6" t="str">
        <f>_xlfn.XLOOKUP($A:$A,Dim_Date!$A:$A,Dim_Date!C:C,,0,1)</f>
        <v>After 5G</v>
      </c>
      <c r="C1131" s="4">
        <v>411001</v>
      </c>
      <c r="D1131" s="4" t="str">
        <f>_xlfn.XLOOKUP(Tablo6[[#This Row],[city_code]],Tablo1[city_code],Tablo1[city_name])</f>
        <v>Pune</v>
      </c>
      <c r="E1131" t="s">
        <v>55</v>
      </c>
      <c r="F1131" t="str">
        <f>_xlfn.XLOOKUP(Tablo6[[#This Row],[plans]],dim_plan!$A$3:$A$15,dim_plan!$B$3:$B$15,,0,1)</f>
        <v>Ultra Duo Data Pack (1.8GB / Day Combo For 55 days )</v>
      </c>
      <c r="G1131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31" s="3">
        <v>2.15</v>
      </c>
      <c r="I1131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31" t="s">
        <v>113</v>
      </c>
      <c r="K1131"/>
    </row>
    <row r="1132" spans="1:11" x14ac:dyDescent="0.3">
      <c r="A1132" s="6">
        <v>44774</v>
      </c>
      <c r="B1132" s="6" t="str">
        <f>_xlfn.XLOOKUP($A:$A,Dim_Date!$A:$A,Dim_Date!C:C,,0,1)</f>
        <v>After 5G</v>
      </c>
      <c r="C1132" s="4">
        <v>411001</v>
      </c>
      <c r="D1132" s="4" t="str">
        <f>_xlfn.XLOOKUP(Tablo6[[#This Row],[city_code]],Tablo1[city_code],Tablo1[city_name])</f>
        <v>Pune</v>
      </c>
      <c r="E1132" t="s">
        <v>57</v>
      </c>
      <c r="F1132" t="str">
        <f>_xlfn.XLOOKUP(Tablo6[[#This Row],[plans]],dim_plan!$A$3:$A$15,dim_plan!$B$3:$B$15,,0,1)</f>
        <v>Mini Ultra Saver Pack (750 MB/Day for 28 Days)</v>
      </c>
      <c r="G1132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32" s="3">
        <v>0.68</v>
      </c>
      <c r="I1132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32" t="s">
        <v>110</v>
      </c>
      <c r="K1132"/>
    </row>
    <row r="1133" spans="1:11" x14ac:dyDescent="0.3">
      <c r="A1133" s="6">
        <v>44774</v>
      </c>
      <c r="B1133" s="6" t="str">
        <f>_xlfn.XLOOKUP($A:$A,Dim_Date!$A:$A,Dim_Date!C:C,,0,1)</f>
        <v>After 5G</v>
      </c>
      <c r="C1133" s="4">
        <v>380001</v>
      </c>
      <c r="D1133" s="4" t="str">
        <f>_xlfn.XLOOKUP(Tablo6[[#This Row],[city_code]],Tablo1[city_code],Tablo1[city_name])</f>
        <v>Ahmedabad</v>
      </c>
      <c r="E1133" t="s">
        <v>53</v>
      </c>
      <c r="F1133" t="str">
        <f>_xlfn.XLOOKUP(Tablo6[[#This Row],[plans]],dim_plan!$A$3:$A$15,dim_plan!$B$3:$B$15,,0,1)</f>
        <v>Ultra Fast Mega Pack (3GB / Day Combo For 80 days)</v>
      </c>
      <c r="G1133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33" s="3">
        <v>3.21</v>
      </c>
      <c r="I113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33" t="s">
        <v>118</v>
      </c>
      <c r="K1133"/>
    </row>
    <row r="1134" spans="1:11" x14ac:dyDescent="0.3">
      <c r="A1134" s="6">
        <v>44774</v>
      </c>
      <c r="B1134" s="6" t="str">
        <f>_xlfn.XLOOKUP($A:$A,Dim_Date!$A:$A,Dim_Date!C:C,,0,1)</f>
        <v>After 5G</v>
      </c>
      <c r="C1134" s="4">
        <v>380001</v>
      </c>
      <c r="D1134" s="4" t="str">
        <f>_xlfn.XLOOKUP(Tablo6[[#This Row],[city_code]],Tablo1[city_code],Tablo1[city_name])</f>
        <v>Ahmedabad</v>
      </c>
      <c r="E1134" t="s">
        <v>55</v>
      </c>
      <c r="F1134" t="str">
        <f>_xlfn.XLOOKUP(Tablo6[[#This Row],[plans]],dim_plan!$A$3:$A$15,dim_plan!$B$3:$B$15,,0,1)</f>
        <v>Ultra Duo Data Pack (1.8GB / Day Combo For 55 days )</v>
      </c>
      <c r="G1134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34" s="3">
        <v>2.3199999999999998</v>
      </c>
      <c r="I1134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34" t="s">
        <v>113</v>
      </c>
      <c r="K1134"/>
    </row>
    <row r="1135" spans="1:11" x14ac:dyDescent="0.3">
      <c r="A1135" s="6">
        <v>44774</v>
      </c>
      <c r="B1135" s="6" t="str">
        <f>_xlfn.XLOOKUP($A:$A,Dim_Date!$A:$A,Dim_Date!C:C,,0,1)</f>
        <v>After 5G</v>
      </c>
      <c r="C1135" s="4">
        <v>380001</v>
      </c>
      <c r="D1135" s="4" t="str">
        <f>_xlfn.XLOOKUP(Tablo6[[#This Row],[city_code]],Tablo1[city_code],Tablo1[city_name])</f>
        <v>Ahmedabad</v>
      </c>
      <c r="E1135" t="s">
        <v>57</v>
      </c>
      <c r="F1135" t="str">
        <f>_xlfn.XLOOKUP(Tablo6[[#This Row],[plans]],dim_plan!$A$3:$A$15,dim_plan!$B$3:$B$15,,0,1)</f>
        <v>Mini Ultra Saver Pack (750 MB/Day for 28 Days)</v>
      </c>
      <c r="G1135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35" s="3">
        <v>0.77</v>
      </c>
      <c r="I1135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35" t="s">
        <v>110</v>
      </c>
      <c r="K1135"/>
    </row>
    <row r="1136" spans="1:11" x14ac:dyDescent="0.3">
      <c r="A1136" s="6">
        <v>44774</v>
      </c>
      <c r="B1136" s="6" t="str">
        <f>_xlfn.XLOOKUP($A:$A,Dim_Date!$A:$A,Dim_Date!C:C,,0,1)</f>
        <v>After 5G</v>
      </c>
      <c r="C1136" s="4">
        <v>302001</v>
      </c>
      <c r="D1136" s="4" t="str">
        <f>_xlfn.XLOOKUP(Tablo6[[#This Row],[city_code]],Tablo1[city_code],Tablo1[city_name])</f>
        <v>Jaipur</v>
      </c>
      <c r="E1136" t="s">
        <v>53</v>
      </c>
      <c r="F1136" t="str">
        <f>_xlfn.XLOOKUP(Tablo6[[#This Row],[plans]],dim_plan!$A$3:$A$15,dim_plan!$B$3:$B$15,,0,1)</f>
        <v>Ultra Fast Mega Pack (3GB / Day Combo For 80 days)</v>
      </c>
      <c r="G1136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36" s="3">
        <v>1.86</v>
      </c>
      <c r="I113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36" t="s">
        <v>118</v>
      </c>
      <c r="K1136"/>
    </row>
    <row r="1137" spans="1:11" x14ac:dyDescent="0.3">
      <c r="A1137" s="6">
        <v>44774</v>
      </c>
      <c r="B1137" s="6" t="str">
        <f>_xlfn.XLOOKUP($A:$A,Dim_Date!$A:$A,Dim_Date!C:C,,0,1)</f>
        <v>After 5G</v>
      </c>
      <c r="C1137" s="4">
        <v>302001</v>
      </c>
      <c r="D1137" s="4" t="str">
        <f>_xlfn.XLOOKUP(Tablo6[[#This Row],[city_code]],Tablo1[city_code],Tablo1[city_name])</f>
        <v>Jaipur</v>
      </c>
      <c r="E1137" t="s">
        <v>55</v>
      </c>
      <c r="F1137" t="str">
        <f>_xlfn.XLOOKUP(Tablo6[[#This Row],[plans]],dim_plan!$A$3:$A$15,dim_plan!$B$3:$B$15,,0,1)</f>
        <v>Ultra Duo Data Pack (1.8GB / Day Combo For 55 days )</v>
      </c>
      <c r="G1137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37" s="3">
        <v>1.1299999999999999</v>
      </c>
      <c r="I1137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37" t="s">
        <v>113</v>
      </c>
      <c r="K1137"/>
    </row>
    <row r="1138" spans="1:11" x14ac:dyDescent="0.3">
      <c r="A1138" s="6">
        <v>44774</v>
      </c>
      <c r="B1138" s="6" t="str">
        <f>_xlfn.XLOOKUP($A:$A,Dim_Date!$A:$A,Dim_Date!C:C,,0,1)</f>
        <v>After 5G</v>
      </c>
      <c r="C1138" s="4">
        <v>302001</v>
      </c>
      <c r="D1138" s="4" t="str">
        <f>_xlfn.XLOOKUP(Tablo6[[#This Row],[city_code]],Tablo1[city_code],Tablo1[city_name])</f>
        <v>Jaipur</v>
      </c>
      <c r="E1138" t="s">
        <v>57</v>
      </c>
      <c r="F1138" t="str">
        <f>_xlfn.XLOOKUP(Tablo6[[#This Row],[plans]],dim_plan!$A$3:$A$15,dim_plan!$B$3:$B$15,,0,1)</f>
        <v>Mini Ultra Saver Pack (750 MB/Day for 28 Days)</v>
      </c>
      <c r="G1138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38" s="3">
        <v>0.33</v>
      </c>
      <c r="I1138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38" t="s">
        <v>110</v>
      </c>
      <c r="K1138"/>
    </row>
    <row r="1139" spans="1:11" x14ac:dyDescent="0.3">
      <c r="A1139" s="6">
        <v>44774</v>
      </c>
      <c r="B1139" s="6" t="str">
        <f>_xlfn.XLOOKUP($A:$A,Dim_Date!$A:$A,Dim_Date!C:C,,0,1)</f>
        <v>After 5G</v>
      </c>
      <c r="C1139" s="4">
        <v>226001</v>
      </c>
      <c r="D1139" s="4" t="str">
        <f>_xlfn.XLOOKUP(Tablo6[[#This Row],[city_code]],Tablo1[city_code],Tablo1[city_name])</f>
        <v>Lucknow</v>
      </c>
      <c r="E1139" t="s">
        <v>53</v>
      </c>
      <c r="F1139" t="str">
        <f>_xlfn.XLOOKUP(Tablo6[[#This Row],[plans]],dim_plan!$A$3:$A$15,dim_plan!$B$3:$B$15,,0,1)</f>
        <v>Ultra Fast Mega Pack (3GB / Day Combo For 80 days)</v>
      </c>
      <c r="G1139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39" s="3">
        <v>1.64</v>
      </c>
      <c r="I113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39" t="s">
        <v>118</v>
      </c>
      <c r="K1139"/>
    </row>
    <row r="1140" spans="1:11" x14ac:dyDescent="0.3">
      <c r="A1140" s="6">
        <v>44774</v>
      </c>
      <c r="B1140" s="6" t="str">
        <f>_xlfn.XLOOKUP($A:$A,Dim_Date!$A:$A,Dim_Date!C:C,,0,1)</f>
        <v>After 5G</v>
      </c>
      <c r="C1140" s="4">
        <v>226001</v>
      </c>
      <c r="D1140" s="4" t="str">
        <f>_xlfn.XLOOKUP(Tablo6[[#This Row],[city_code]],Tablo1[city_code],Tablo1[city_name])</f>
        <v>Lucknow</v>
      </c>
      <c r="E1140" t="s">
        <v>55</v>
      </c>
      <c r="F1140" t="str">
        <f>_xlfn.XLOOKUP(Tablo6[[#This Row],[plans]],dim_plan!$A$3:$A$15,dim_plan!$B$3:$B$15,,0,1)</f>
        <v>Ultra Duo Data Pack (1.8GB / Day Combo For 55 days )</v>
      </c>
      <c r="G1140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40" s="3">
        <v>1.21</v>
      </c>
      <c r="I1140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40" t="s">
        <v>113</v>
      </c>
      <c r="K1140"/>
    </row>
    <row r="1141" spans="1:11" x14ac:dyDescent="0.3">
      <c r="A1141" s="6">
        <v>44774</v>
      </c>
      <c r="B1141" s="6" t="str">
        <f>_xlfn.XLOOKUP($A:$A,Dim_Date!$A:$A,Dim_Date!C:C,,0,1)</f>
        <v>After 5G</v>
      </c>
      <c r="C1141" s="4">
        <v>226001</v>
      </c>
      <c r="D1141" s="4" t="str">
        <f>_xlfn.XLOOKUP(Tablo6[[#This Row],[city_code]],Tablo1[city_code],Tablo1[city_name])</f>
        <v>Lucknow</v>
      </c>
      <c r="E1141" t="s">
        <v>57</v>
      </c>
      <c r="F1141" t="str">
        <f>_xlfn.XLOOKUP(Tablo6[[#This Row],[plans]],dim_plan!$A$3:$A$15,dim_plan!$B$3:$B$15,,0,1)</f>
        <v>Mini Ultra Saver Pack (750 MB/Day for 28 Days)</v>
      </c>
      <c r="G1141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41" s="3">
        <v>0.24</v>
      </c>
      <c r="I1141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41" t="s">
        <v>110</v>
      </c>
      <c r="K1141"/>
    </row>
    <row r="1142" spans="1:11" x14ac:dyDescent="0.3">
      <c r="A1142" s="6">
        <v>44774</v>
      </c>
      <c r="B1142" s="6" t="str">
        <f>_xlfn.XLOOKUP($A:$A,Dim_Date!$A:$A,Dim_Date!C:C,,0,1)</f>
        <v>After 5G</v>
      </c>
      <c r="C1142" s="4">
        <v>800008</v>
      </c>
      <c r="D1142" s="4" t="str">
        <f>_xlfn.XLOOKUP(Tablo6[[#This Row],[city_code]],Tablo1[city_code],Tablo1[city_name])</f>
        <v>Patna</v>
      </c>
      <c r="E1142" t="s">
        <v>53</v>
      </c>
      <c r="F1142" t="str">
        <f>_xlfn.XLOOKUP(Tablo6[[#This Row],[plans]],dim_plan!$A$3:$A$15,dim_plan!$B$3:$B$15,,0,1)</f>
        <v>Ultra Fast Mega Pack (3GB / Day Combo For 80 days)</v>
      </c>
      <c r="G1142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42" s="3">
        <v>1.2</v>
      </c>
      <c r="I114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42" t="s">
        <v>118</v>
      </c>
      <c r="K1142"/>
    </row>
    <row r="1143" spans="1:11" x14ac:dyDescent="0.3">
      <c r="A1143" s="6">
        <v>44774</v>
      </c>
      <c r="B1143" s="6" t="str">
        <f>_xlfn.XLOOKUP($A:$A,Dim_Date!$A:$A,Dim_Date!C:C,,0,1)</f>
        <v>After 5G</v>
      </c>
      <c r="C1143" s="4">
        <v>800008</v>
      </c>
      <c r="D1143" s="4" t="str">
        <f>_xlfn.XLOOKUP(Tablo6[[#This Row],[city_code]],Tablo1[city_code],Tablo1[city_name])</f>
        <v>Patna</v>
      </c>
      <c r="E1143" t="s">
        <v>55</v>
      </c>
      <c r="F1143" t="str">
        <f>_xlfn.XLOOKUP(Tablo6[[#This Row],[plans]],dim_plan!$A$3:$A$15,dim_plan!$B$3:$B$15,,0,1)</f>
        <v>Ultra Duo Data Pack (1.8GB / Day Combo For 55 days )</v>
      </c>
      <c r="G1143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43" s="3">
        <v>0.81</v>
      </c>
      <c r="I1143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43" t="s">
        <v>113</v>
      </c>
      <c r="K1143"/>
    </row>
    <row r="1144" spans="1:11" x14ac:dyDescent="0.3">
      <c r="A1144" s="6">
        <v>44774</v>
      </c>
      <c r="B1144" s="6" t="str">
        <f>_xlfn.XLOOKUP($A:$A,Dim_Date!$A:$A,Dim_Date!C:C,,0,1)</f>
        <v>After 5G</v>
      </c>
      <c r="C1144" s="4">
        <v>800008</v>
      </c>
      <c r="D1144" s="4" t="str">
        <f>_xlfn.XLOOKUP(Tablo6[[#This Row],[city_code]],Tablo1[city_code],Tablo1[city_name])</f>
        <v>Patna</v>
      </c>
      <c r="E1144" t="s">
        <v>57</v>
      </c>
      <c r="F1144" t="str">
        <f>_xlfn.XLOOKUP(Tablo6[[#This Row],[plans]],dim_plan!$A$3:$A$15,dim_plan!$B$3:$B$15,,0,1)</f>
        <v>Mini Ultra Saver Pack (750 MB/Day for 28 Days)</v>
      </c>
      <c r="G1144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44" s="3">
        <v>0.26</v>
      </c>
      <c r="I1144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44" t="s">
        <v>110</v>
      </c>
      <c r="K1144"/>
    </row>
    <row r="1145" spans="1:11" x14ac:dyDescent="0.3">
      <c r="A1145" s="6">
        <v>44774</v>
      </c>
      <c r="B1145" s="6" t="str">
        <f>_xlfn.XLOOKUP($A:$A,Dim_Date!$A:$A,Dim_Date!C:C,,0,1)</f>
        <v>After 5G</v>
      </c>
      <c r="C1145" s="4">
        <v>641001</v>
      </c>
      <c r="D1145" s="4" t="str">
        <f>_xlfn.XLOOKUP(Tablo6[[#This Row],[city_code]],Tablo1[city_code],Tablo1[city_name])</f>
        <v>Coimbatore</v>
      </c>
      <c r="E1145" t="s">
        <v>53</v>
      </c>
      <c r="F1145" t="str">
        <f>_xlfn.XLOOKUP(Tablo6[[#This Row],[plans]],dim_plan!$A$3:$A$15,dim_plan!$B$3:$B$15,,0,1)</f>
        <v>Ultra Fast Mega Pack (3GB / Day Combo For 80 days)</v>
      </c>
      <c r="G1145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45" s="3">
        <v>2.17</v>
      </c>
      <c r="I114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45" t="s">
        <v>118</v>
      </c>
      <c r="K1145"/>
    </row>
    <row r="1146" spans="1:11" x14ac:dyDescent="0.3">
      <c r="A1146" s="6">
        <v>44774</v>
      </c>
      <c r="B1146" s="6" t="str">
        <f>_xlfn.XLOOKUP($A:$A,Dim_Date!$A:$A,Dim_Date!C:C,,0,1)</f>
        <v>After 5G</v>
      </c>
      <c r="C1146" s="4">
        <v>641001</v>
      </c>
      <c r="D1146" s="4" t="str">
        <f>_xlfn.XLOOKUP(Tablo6[[#This Row],[city_code]],Tablo1[city_code],Tablo1[city_name])</f>
        <v>Coimbatore</v>
      </c>
      <c r="E1146" t="s">
        <v>55</v>
      </c>
      <c r="F1146" t="str">
        <f>_xlfn.XLOOKUP(Tablo6[[#This Row],[plans]],dim_plan!$A$3:$A$15,dim_plan!$B$3:$B$15,,0,1)</f>
        <v>Ultra Duo Data Pack (1.8GB / Day Combo For 55 days )</v>
      </c>
      <c r="G1146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46" s="3">
        <v>1.36</v>
      </c>
      <c r="I1146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46" t="s">
        <v>113</v>
      </c>
      <c r="K1146"/>
    </row>
    <row r="1147" spans="1:11" x14ac:dyDescent="0.3">
      <c r="A1147" s="6">
        <v>44774</v>
      </c>
      <c r="B1147" s="6" t="str">
        <f>_xlfn.XLOOKUP($A:$A,Dim_Date!$A:$A,Dim_Date!C:C,,0,1)</f>
        <v>After 5G</v>
      </c>
      <c r="C1147" s="4">
        <v>641001</v>
      </c>
      <c r="D1147" s="4" t="str">
        <f>_xlfn.XLOOKUP(Tablo6[[#This Row],[city_code]],Tablo1[city_code],Tablo1[city_name])</f>
        <v>Coimbatore</v>
      </c>
      <c r="E1147" t="s">
        <v>57</v>
      </c>
      <c r="F1147" t="str">
        <f>_xlfn.XLOOKUP(Tablo6[[#This Row],[plans]],dim_plan!$A$3:$A$15,dim_plan!$B$3:$B$15,,0,1)</f>
        <v>Mini Ultra Saver Pack (750 MB/Day for 28 Days)</v>
      </c>
      <c r="G1147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47" s="3">
        <v>0.41</v>
      </c>
      <c r="I1147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47" t="s">
        <v>110</v>
      </c>
      <c r="K1147"/>
    </row>
    <row r="1148" spans="1:11" x14ac:dyDescent="0.3">
      <c r="A1148" s="6">
        <v>44774</v>
      </c>
      <c r="B1148" s="6" t="str">
        <f>_xlfn.XLOOKUP($A:$A,Dim_Date!$A:$A,Dim_Date!C:C,,0,1)</f>
        <v>After 5G</v>
      </c>
      <c r="C1148" s="4">
        <v>160017</v>
      </c>
      <c r="D1148" s="4" t="str">
        <f>_xlfn.XLOOKUP(Tablo6[[#This Row],[city_code]],Tablo1[city_code],Tablo1[city_name])</f>
        <v>Chandigarh</v>
      </c>
      <c r="E1148" t="s">
        <v>53</v>
      </c>
      <c r="F1148" t="str">
        <f>_xlfn.XLOOKUP(Tablo6[[#This Row],[plans]],dim_plan!$A$3:$A$15,dim_plan!$B$3:$B$15,,0,1)</f>
        <v>Ultra Fast Mega Pack (3GB / Day Combo For 80 days)</v>
      </c>
      <c r="G1148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48" s="3">
        <v>0.93</v>
      </c>
      <c r="I114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48" t="s">
        <v>118</v>
      </c>
      <c r="K1148"/>
    </row>
    <row r="1149" spans="1:11" x14ac:dyDescent="0.3">
      <c r="A1149" s="6">
        <v>44774</v>
      </c>
      <c r="B1149" s="6" t="str">
        <f>_xlfn.XLOOKUP($A:$A,Dim_Date!$A:$A,Dim_Date!C:C,,0,1)</f>
        <v>After 5G</v>
      </c>
      <c r="C1149" s="4">
        <v>160017</v>
      </c>
      <c r="D1149" s="4" t="str">
        <f>_xlfn.XLOOKUP(Tablo6[[#This Row],[city_code]],Tablo1[city_code],Tablo1[city_name])</f>
        <v>Chandigarh</v>
      </c>
      <c r="E1149" t="s">
        <v>55</v>
      </c>
      <c r="F1149" t="str">
        <f>_xlfn.XLOOKUP(Tablo6[[#This Row],[plans]],dim_plan!$A$3:$A$15,dim_plan!$B$3:$B$15,,0,1)</f>
        <v>Ultra Duo Data Pack (1.8GB / Day Combo For 55 days )</v>
      </c>
      <c r="G1149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49" s="3">
        <v>0.55000000000000004</v>
      </c>
      <c r="I1149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49" t="s">
        <v>113</v>
      </c>
      <c r="K1149"/>
    </row>
    <row r="1150" spans="1:11" x14ac:dyDescent="0.3">
      <c r="A1150" s="6">
        <v>44774</v>
      </c>
      <c r="B1150" s="6" t="str">
        <f>_xlfn.XLOOKUP($A:$A,Dim_Date!$A:$A,Dim_Date!C:C,,0,1)</f>
        <v>After 5G</v>
      </c>
      <c r="C1150" s="4">
        <v>160017</v>
      </c>
      <c r="D1150" s="4" t="str">
        <f>_xlfn.XLOOKUP(Tablo6[[#This Row],[city_code]],Tablo1[city_code],Tablo1[city_name])</f>
        <v>Chandigarh</v>
      </c>
      <c r="E1150" t="s">
        <v>57</v>
      </c>
      <c r="F1150" t="str">
        <f>_xlfn.XLOOKUP(Tablo6[[#This Row],[plans]],dim_plan!$A$3:$A$15,dim_plan!$B$3:$B$15,,0,1)</f>
        <v>Mini Ultra Saver Pack (750 MB/Day for 28 Days)</v>
      </c>
      <c r="G1150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50" s="3">
        <v>0.11</v>
      </c>
      <c r="I1150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50" t="s">
        <v>110</v>
      </c>
      <c r="K1150"/>
    </row>
    <row r="1151" spans="1:11" x14ac:dyDescent="0.3">
      <c r="A1151" s="6">
        <v>44774</v>
      </c>
      <c r="B1151" s="6" t="str">
        <f>_xlfn.XLOOKUP($A:$A,Dim_Date!$A:$A,Dim_Date!C:C,,0,1)</f>
        <v>After 5G</v>
      </c>
      <c r="C1151" s="4">
        <v>122001</v>
      </c>
      <c r="D1151" s="4" t="str">
        <f>_xlfn.XLOOKUP(Tablo6[[#This Row],[city_code]],Tablo1[city_code],Tablo1[city_name])</f>
        <v>Gurgaon</v>
      </c>
      <c r="E1151" t="s">
        <v>53</v>
      </c>
      <c r="F1151" t="str">
        <f>_xlfn.XLOOKUP(Tablo6[[#This Row],[plans]],dim_plan!$A$3:$A$15,dim_plan!$B$3:$B$15,,0,1)</f>
        <v>Ultra Fast Mega Pack (3GB / Day Combo For 80 days)</v>
      </c>
      <c r="G1151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51" s="3">
        <v>0.73</v>
      </c>
      <c r="I115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51" t="s">
        <v>118</v>
      </c>
      <c r="K1151"/>
    </row>
    <row r="1152" spans="1:11" x14ac:dyDescent="0.3">
      <c r="A1152" s="6">
        <v>44774</v>
      </c>
      <c r="B1152" s="6" t="str">
        <f>_xlfn.XLOOKUP($A:$A,Dim_Date!$A:$A,Dim_Date!C:C,,0,1)</f>
        <v>After 5G</v>
      </c>
      <c r="C1152" s="4">
        <v>122001</v>
      </c>
      <c r="D1152" s="4" t="str">
        <f>_xlfn.XLOOKUP(Tablo6[[#This Row],[city_code]],Tablo1[city_code],Tablo1[city_name])</f>
        <v>Gurgaon</v>
      </c>
      <c r="E1152" t="s">
        <v>55</v>
      </c>
      <c r="F1152" t="str">
        <f>_xlfn.XLOOKUP(Tablo6[[#This Row],[plans]],dim_plan!$A$3:$A$15,dim_plan!$B$3:$B$15,,0,1)</f>
        <v>Ultra Duo Data Pack (1.8GB / Day Combo For 55 days )</v>
      </c>
      <c r="G1152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52" s="3">
        <v>0.41</v>
      </c>
      <c r="I1152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52" t="s">
        <v>113</v>
      </c>
      <c r="K1152"/>
    </row>
    <row r="1153" spans="1:11" x14ac:dyDescent="0.3">
      <c r="A1153" s="6">
        <v>44774</v>
      </c>
      <c r="B1153" s="6" t="str">
        <f>_xlfn.XLOOKUP($A:$A,Dim_Date!$A:$A,Dim_Date!C:C,,0,1)</f>
        <v>After 5G</v>
      </c>
      <c r="C1153" s="4">
        <v>122001</v>
      </c>
      <c r="D1153" s="4" t="str">
        <f>_xlfn.XLOOKUP(Tablo6[[#This Row],[city_code]],Tablo1[city_code],Tablo1[city_name])</f>
        <v>Gurgaon</v>
      </c>
      <c r="E1153" t="s">
        <v>57</v>
      </c>
      <c r="F1153" t="str">
        <f>_xlfn.XLOOKUP(Tablo6[[#This Row],[plans]],dim_plan!$A$3:$A$15,dim_plan!$B$3:$B$15,,0,1)</f>
        <v>Mini Ultra Saver Pack (750 MB/Day for 28 Days)</v>
      </c>
      <c r="G1153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53" s="3">
        <v>0.11</v>
      </c>
      <c r="I1153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53" t="s">
        <v>110</v>
      </c>
      <c r="K1153"/>
    </row>
    <row r="1154" spans="1:11" x14ac:dyDescent="0.3">
      <c r="A1154" s="6">
        <v>44774</v>
      </c>
      <c r="B1154" s="6" t="str">
        <f>_xlfn.XLOOKUP($A:$A,Dim_Date!$A:$A,Dim_Date!C:C,,0,1)</f>
        <v>After 5G</v>
      </c>
      <c r="C1154" s="4">
        <v>492001</v>
      </c>
      <c r="D1154" s="4" t="str">
        <f>_xlfn.XLOOKUP(Tablo6[[#This Row],[city_code]],Tablo1[city_code],Tablo1[city_name])</f>
        <v>Raipur</v>
      </c>
      <c r="E1154" t="s">
        <v>53</v>
      </c>
      <c r="F1154" t="str">
        <f>_xlfn.XLOOKUP(Tablo6[[#This Row],[plans]],dim_plan!$A$3:$A$15,dim_plan!$B$3:$B$15,,0,1)</f>
        <v>Ultra Fast Mega Pack (3GB / Day Combo For 80 days)</v>
      </c>
      <c r="G1154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54" s="3">
        <v>0.44</v>
      </c>
      <c r="I115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54" t="s">
        <v>118</v>
      </c>
      <c r="K1154"/>
    </row>
    <row r="1155" spans="1:11" x14ac:dyDescent="0.3">
      <c r="A1155" s="6">
        <v>44774</v>
      </c>
      <c r="B1155" s="6" t="str">
        <f>_xlfn.XLOOKUP($A:$A,Dim_Date!$A:$A,Dim_Date!C:C,,0,1)</f>
        <v>After 5G</v>
      </c>
      <c r="C1155" s="4">
        <v>492001</v>
      </c>
      <c r="D1155" s="4" t="str">
        <f>_xlfn.XLOOKUP(Tablo6[[#This Row],[city_code]],Tablo1[city_code],Tablo1[city_name])</f>
        <v>Raipur</v>
      </c>
      <c r="E1155" t="s">
        <v>55</v>
      </c>
      <c r="F1155" t="str">
        <f>_xlfn.XLOOKUP(Tablo6[[#This Row],[plans]],dim_plan!$A$3:$A$15,dim_plan!$B$3:$B$15,,0,1)</f>
        <v>Ultra Duo Data Pack (1.8GB / Day Combo For 55 days )</v>
      </c>
      <c r="G1155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55" s="3">
        <v>0.26</v>
      </c>
      <c r="I1155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55" t="s">
        <v>113</v>
      </c>
      <c r="K1155"/>
    </row>
    <row r="1156" spans="1:11" x14ac:dyDescent="0.3">
      <c r="A1156" s="6">
        <v>44774</v>
      </c>
      <c r="B1156" s="6" t="str">
        <f>_xlfn.XLOOKUP($A:$A,Dim_Date!$A:$A,Dim_Date!C:C,,0,1)</f>
        <v>After 5G</v>
      </c>
      <c r="C1156" s="4">
        <v>492001</v>
      </c>
      <c r="D1156" s="4" t="str">
        <f>_xlfn.XLOOKUP(Tablo6[[#This Row],[city_code]],Tablo1[city_code],Tablo1[city_name])</f>
        <v>Raipur</v>
      </c>
      <c r="E1156" t="s">
        <v>57</v>
      </c>
      <c r="F1156" t="str">
        <f>_xlfn.XLOOKUP(Tablo6[[#This Row],[plans]],dim_plan!$A$3:$A$15,dim_plan!$B$3:$B$15,,0,1)</f>
        <v>Mini Ultra Saver Pack (750 MB/Day for 28 Days)</v>
      </c>
      <c r="G1156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56" s="3">
        <v>0.1</v>
      </c>
      <c r="I1156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56" t="s">
        <v>110</v>
      </c>
      <c r="K1156"/>
    </row>
    <row r="1157" spans="1:11" x14ac:dyDescent="0.3">
      <c r="A1157" s="6">
        <v>44805</v>
      </c>
      <c r="B1157" s="6" t="str">
        <f>_xlfn.XLOOKUP($A:$A,Dim_Date!$A:$A,Dim_Date!C:C,,0,1)</f>
        <v>After 5G</v>
      </c>
      <c r="C1157" s="4">
        <v>400001</v>
      </c>
      <c r="D1157" s="4" t="str">
        <f>_xlfn.XLOOKUP(Tablo6[[#This Row],[city_code]],Tablo1[city_code],Tablo1[city_name])</f>
        <v>Mumbai</v>
      </c>
      <c r="E1157" t="s">
        <v>53</v>
      </c>
      <c r="F1157" t="str">
        <f>_xlfn.XLOOKUP(Tablo6[[#This Row],[plans]],dim_plan!$A$3:$A$15,dim_plan!$B$3:$B$15,,0,1)</f>
        <v>Ultra Fast Mega Pack (3GB / Day Combo For 80 days)</v>
      </c>
      <c r="G1157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57" s="3">
        <v>7.36</v>
      </c>
      <c r="I115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57" t="s">
        <v>118</v>
      </c>
      <c r="K1157"/>
    </row>
    <row r="1158" spans="1:11" x14ac:dyDescent="0.3">
      <c r="A1158" s="6">
        <v>44805</v>
      </c>
      <c r="B1158" s="6" t="str">
        <f>_xlfn.XLOOKUP($A:$A,Dim_Date!$A:$A,Dim_Date!C:C,,0,1)</f>
        <v>After 5G</v>
      </c>
      <c r="C1158" s="4">
        <v>400001</v>
      </c>
      <c r="D1158" s="4" t="str">
        <f>_xlfn.XLOOKUP(Tablo6[[#This Row],[city_code]],Tablo1[city_code],Tablo1[city_name])</f>
        <v>Mumbai</v>
      </c>
      <c r="E1158" t="s">
        <v>55</v>
      </c>
      <c r="F1158" t="str">
        <f>_xlfn.XLOOKUP(Tablo6[[#This Row],[plans]],dim_plan!$A$3:$A$15,dim_plan!$B$3:$B$15,,0,1)</f>
        <v>Ultra Duo Data Pack (1.8GB / Day Combo For 55 days )</v>
      </c>
      <c r="G1158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58" s="3">
        <v>4.51</v>
      </c>
      <c r="I1158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58" t="s">
        <v>113</v>
      </c>
      <c r="K1158"/>
    </row>
    <row r="1159" spans="1:11" x14ac:dyDescent="0.3">
      <c r="A1159" s="6">
        <v>44805</v>
      </c>
      <c r="B1159" s="6" t="str">
        <f>_xlfn.XLOOKUP($A:$A,Dim_Date!$A:$A,Dim_Date!C:C,,0,1)</f>
        <v>After 5G</v>
      </c>
      <c r="C1159" s="4">
        <v>400001</v>
      </c>
      <c r="D1159" s="4" t="str">
        <f>_xlfn.XLOOKUP(Tablo6[[#This Row],[city_code]],Tablo1[city_code],Tablo1[city_name])</f>
        <v>Mumbai</v>
      </c>
      <c r="E1159" t="s">
        <v>57</v>
      </c>
      <c r="F1159" t="str">
        <f>_xlfn.XLOOKUP(Tablo6[[#This Row],[plans]],dim_plan!$A$3:$A$15,dim_plan!$B$3:$B$15,,0,1)</f>
        <v>Mini Ultra Saver Pack (750 MB/Day for 28 Days)</v>
      </c>
      <c r="G1159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59" s="3">
        <v>1.19</v>
      </c>
      <c r="I1159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59" t="s">
        <v>110</v>
      </c>
      <c r="K1159"/>
    </row>
    <row r="1160" spans="1:11" x14ac:dyDescent="0.3">
      <c r="A1160" s="6">
        <v>44805</v>
      </c>
      <c r="B1160" s="6" t="str">
        <f>_xlfn.XLOOKUP($A:$A,Dim_Date!$A:$A,Dim_Date!C:C,,0,1)</f>
        <v>After 5G</v>
      </c>
      <c r="C1160" s="4">
        <v>110001</v>
      </c>
      <c r="D1160" s="4" t="str">
        <f>_xlfn.XLOOKUP(Tablo6[[#This Row],[city_code]],Tablo1[city_code],Tablo1[city_name])</f>
        <v>Delhi</v>
      </c>
      <c r="E1160" t="s">
        <v>53</v>
      </c>
      <c r="F1160" t="str">
        <f>_xlfn.XLOOKUP(Tablo6[[#This Row],[plans]],dim_plan!$A$3:$A$15,dim_plan!$B$3:$B$15,,0,1)</f>
        <v>Ultra Fast Mega Pack (3GB / Day Combo For 80 days)</v>
      </c>
      <c r="G1160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60" s="3">
        <v>6.69</v>
      </c>
      <c r="I116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60" t="s">
        <v>118</v>
      </c>
      <c r="K1160"/>
    </row>
    <row r="1161" spans="1:11" x14ac:dyDescent="0.3">
      <c r="A1161" s="6">
        <v>44805</v>
      </c>
      <c r="B1161" s="6" t="str">
        <f>_xlfn.XLOOKUP($A:$A,Dim_Date!$A:$A,Dim_Date!C:C,,0,1)</f>
        <v>After 5G</v>
      </c>
      <c r="C1161" s="4">
        <v>110001</v>
      </c>
      <c r="D1161" s="4" t="str">
        <f>_xlfn.XLOOKUP(Tablo6[[#This Row],[city_code]],Tablo1[city_code],Tablo1[city_name])</f>
        <v>Delhi</v>
      </c>
      <c r="E1161" t="s">
        <v>55</v>
      </c>
      <c r="F1161" t="str">
        <f>_xlfn.XLOOKUP(Tablo6[[#This Row],[plans]],dim_plan!$A$3:$A$15,dim_plan!$B$3:$B$15,,0,1)</f>
        <v>Ultra Duo Data Pack (1.8GB / Day Combo For 55 days )</v>
      </c>
      <c r="G1161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61" s="3">
        <v>3.85</v>
      </c>
      <c r="I1161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61" t="s">
        <v>113</v>
      </c>
      <c r="K1161"/>
    </row>
    <row r="1162" spans="1:11" x14ac:dyDescent="0.3">
      <c r="A1162" s="6">
        <v>44805</v>
      </c>
      <c r="B1162" s="6" t="str">
        <f>_xlfn.XLOOKUP($A:$A,Dim_Date!$A:$A,Dim_Date!C:C,,0,1)</f>
        <v>After 5G</v>
      </c>
      <c r="C1162" s="4">
        <v>110001</v>
      </c>
      <c r="D1162" s="4" t="str">
        <f>_xlfn.XLOOKUP(Tablo6[[#This Row],[city_code]],Tablo1[city_code],Tablo1[city_name])</f>
        <v>Delhi</v>
      </c>
      <c r="E1162" t="s">
        <v>57</v>
      </c>
      <c r="F1162" t="str">
        <f>_xlfn.XLOOKUP(Tablo6[[#This Row],[plans]],dim_plan!$A$3:$A$15,dim_plan!$B$3:$B$15,,0,1)</f>
        <v>Mini Ultra Saver Pack (750 MB/Day for 28 Days)</v>
      </c>
      <c r="G1162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62" s="3">
        <v>0.61</v>
      </c>
      <c r="I1162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62" t="s">
        <v>110</v>
      </c>
      <c r="K1162"/>
    </row>
    <row r="1163" spans="1:11" x14ac:dyDescent="0.3">
      <c r="A1163" s="6">
        <v>44805</v>
      </c>
      <c r="B1163" s="6" t="str">
        <f>_xlfn.XLOOKUP($A:$A,Dim_Date!$A:$A,Dim_Date!C:C,,0,1)</f>
        <v>After 5G</v>
      </c>
      <c r="C1163" s="4">
        <v>700001</v>
      </c>
      <c r="D1163" s="4" t="str">
        <f>_xlfn.XLOOKUP(Tablo6[[#This Row],[city_code]],Tablo1[city_code],Tablo1[city_name])</f>
        <v>Kolkata</v>
      </c>
      <c r="E1163" t="s">
        <v>53</v>
      </c>
      <c r="F1163" t="str">
        <f>_xlfn.XLOOKUP(Tablo6[[#This Row],[plans]],dim_plan!$A$3:$A$15,dim_plan!$B$3:$B$15,,0,1)</f>
        <v>Ultra Fast Mega Pack (3GB / Day Combo For 80 days)</v>
      </c>
      <c r="G1163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63" s="3">
        <v>5.71</v>
      </c>
      <c r="I116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63" t="s">
        <v>118</v>
      </c>
      <c r="K1163"/>
    </row>
    <row r="1164" spans="1:11" x14ac:dyDescent="0.3">
      <c r="A1164" s="6">
        <v>44805</v>
      </c>
      <c r="B1164" s="6" t="str">
        <f>_xlfn.XLOOKUP($A:$A,Dim_Date!$A:$A,Dim_Date!C:C,,0,1)</f>
        <v>After 5G</v>
      </c>
      <c r="C1164" s="4">
        <v>700001</v>
      </c>
      <c r="D1164" s="4" t="str">
        <f>_xlfn.XLOOKUP(Tablo6[[#This Row],[city_code]],Tablo1[city_code],Tablo1[city_name])</f>
        <v>Kolkata</v>
      </c>
      <c r="E1164" t="s">
        <v>55</v>
      </c>
      <c r="F1164" t="str">
        <f>_xlfn.XLOOKUP(Tablo6[[#This Row],[plans]],dim_plan!$A$3:$A$15,dim_plan!$B$3:$B$15,,0,1)</f>
        <v>Ultra Duo Data Pack (1.8GB / Day Combo For 55 days )</v>
      </c>
      <c r="G1164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64" s="3">
        <v>3.46</v>
      </c>
      <c r="I1164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64" t="s">
        <v>113</v>
      </c>
      <c r="K1164"/>
    </row>
    <row r="1165" spans="1:11" x14ac:dyDescent="0.3">
      <c r="A1165" s="6">
        <v>44805</v>
      </c>
      <c r="B1165" s="6" t="str">
        <f>_xlfn.XLOOKUP($A:$A,Dim_Date!$A:$A,Dim_Date!C:C,,0,1)</f>
        <v>After 5G</v>
      </c>
      <c r="C1165" s="4">
        <v>700001</v>
      </c>
      <c r="D1165" s="4" t="str">
        <f>_xlfn.XLOOKUP(Tablo6[[#This Row],[city_code]],Tablo1[city_code],Tablo1[city_name])</f>
        <v>Kolkata</v>
      </c>
      <c r="E1165" t="s">
        <v>57</v>
      </c>
      <c r="F1165" t="str">
        <f>_xlfn.XLOOKUP(Tablo6[[#This Row],[plans]],dim_plan!$A$3:$A$15,dim_plan!$B$3:$B$15,,0,1)</f>
        <v>Mini Ultra Saver Pack (750 MB/Day for 28 Days)</v>
      </c>
      <c r="G1165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65" s="3">
        <v>1.04</v>
      </c>
      <c r="I1165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65" t="s">
        <v>110</v>
      </c>
      <c r="K1165"/>
    </row>
    <row r="1166" spans="1:11" x14ac:dyDescent="0.3">
      <c r="A1166" s="6">
        <v>44805</v>
      </c>
      <c r="B1166" s="6" t="str">
        <f>_xlfn.XLOOKUP($A:$A,Dim_Date!$A:$A,Dim_Date!C:C,,0,1)</f>
        <v>After 5G</v>
      </c>
      <c r="C1166" s="4">
        <v>560001</v>
      </c>
      <c r="D1166" s="4" t="str">
        <f>_xlfn.XLOOKUP(Tablo6[[#This Row],[city_code]],Tablo1[city_code],Tablo1[city_name])</f>
        <v>Bangalore</v>
      </c>
      <c r="E1166" t="s">
        <v>53</v>
      </c>
      <c r="F1166" t="str">
        <f>_xlfn.XLOOKUP(Tablo6[[#This Row],[plans]],dim_plan!$A$3:$A$15,dim_plan!$B$3:$B$15,,0,1)</f>
        <v>Ultra Fast Mega Pack (3GB / Day Combo For 80 days)</v>
      </c>
      <c r="G1166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66" s="3">
        <v>4.29</v>
      </c>
      <c r="I116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66" t="s">
        <v>118</v>
      </c>
      <c r="K1166"/>
    </row>
    <row r="1167" spans="1:11" x14ac:dyDescent="0.3">
      <c r="A1167" s="6">
        <v>44805</v>
      </c>
      <c r="B1167" s="6" t="str">
        <f>_xlfn.XLOOKUP($A:$A,Dim_Date!$A:$A,Dim_Date!C:C,,0,1)</f>
        <v>After 5G</v>
      </c>
      <c r="C1167" s="4">
        <v>560001</v>
      </c>
      <c r="D1167" s="4" t="str">
        <f>_xlfn.XLOOKUP(Tablo6[[#This Row],[city_code]],Tablo1[city_code],Tablo1[city_name])</f>
        <v>Bangalore</v>
      </c>
      <c r="E1167" t="s">
        <v>55</v>
      </c>
      <c r="F1167" t="str">
        <f>_xlfn.XLOOKUP(Tablo6[[#This Row],[plans]],dim_plan!$A$3:$A$15,dim_plan!$B$3:$B$15,,0,1)</f>
        <v>Ultra Duo Data Pack (1.8GB / Day Combo For 55 days )</v>
      </c>
      <c r="G1167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67" s="3">
        <v>3.11</v>
      </c>
      <c r="I1167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67" t="s">
        <v>113</v>
      </c>
      <c r="K1167"/>
    </row>
    <row r="1168" spans="1:11" x14ac:dyDescent="0.3">
      <c r="A1168" s="6">
        <v>44805</v>
      </c>
      <c r="B1168" s="6" t="str">
        <f>_xlfn.XLOOKUP($A:$A,Dim_Date!$A:$A,Dim_Date!C:C,,0,1)</f>
        <v>After 5G</v>
      </c>
      <c r="C1168" s="4">
        <v>560001</v>
      </c>
      <c r="D1168" s="4" t="str">
        <f>_xlfn.XLOOKUP(Tablo6[[#This Row],[city_code]],Tablo1[city_code],Tablo1[city_name])</f>
        <v>Bangalore</v>
      </c>
      <c r="E1168" t="s">
        <v>57</v>
      </c>
      <c r="F1168" t="str">
        <f>_xlfn.XLOOKUP(Tablo6[[#This Row],[plans]],dim_plan!$A$3:$A$15,dim_plan!$B$3:$B$15,,0,1)</f>
        <v>Mini Ultra Saver Pack (750 MB/Day for 28 Days)</v>
      </c>
      <c r="G1168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68" s="3">
        <v>0.59</v>
      </c>
      <c r="I1168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68" t="s">
        <v>110</v>
      </c>
      <c r="K1168"/>
    </row>
    <row r="1169" spans="1:11" x14ac:dyDescent="0.3">
      <c r="A1169" s="6">
        <v>44805</v>
      </c>
      <c r="B1169" s="6" t="str">
        <f>_xlfn.XLOOKUP($A:$A,Dim_Date!$A:$A,Dim_Date!C:C,,0,1)</f>
        <v>After 5G</v>
      </c>
      <c r="C1169" s="4">
        <v>600001</v>
      </c>
      <c r="D1169" s="4" t="str">
        <f>_xlfn.XLOOKUP(Tablo6[[#This Row],[city_code]],Tablo1[city_code],Tablo1[city_name])</f>
        <v>Chennai</v>
      </c>
      <c r="E1169" t="s">
        <v>53</v>
      </c>
      <c r="F1169" t="str">
        <f>_xlfn.XLOOKUP(Tablo6[[#This Row],[plans]],dim_plan!$A$3:$A$15,dim_plan!$B$3:$B$15,,0,1)</f>
        <v>Ultra Fast Mega Pack (3GB / Day Combo For 80 days)</v>
      </c>
      <c r="G1169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69" s="3">
        <v>3.62</v>
      </c>
      <c r="I116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69" t="s">
        <v>118</v>
      </c>
      <c r="K1169"/>
    </row>
    <row r="1170" spans="1:11" x14ac:dyDescent="0.3">
      <c r="A1170" s="6">
        <v>44805</v>
      </c>
      <c r="B1170" s="6" t="str">
        <f>_xlfn.XLOOKUP($A:$A,Dim_Date!$A:$A,Dim_Date!C:C,,0,1)</f>
        <v>After 5G</v>
      </c>
      <c r="C1170" s="4">
        <v>600001</v>
      </c>
      <c r="D1170" s="4" t="str">
        <f>_xlfn.XLOOKUP(Tablo6[[#This Row],[city_code]],Tablo1[city_code],Tablo1[city_name])</f>
        <v>Chennai</v>
      </c>
      <c r="E1170" t="s">
        <v>55</v>
      </c>
      <c r="F1170" t="str">
        <f>_xlfn.XLOOKUP(Tablo6[[#This Row],[plans]],dim_plan!$A$3:$A$15,dim_plan!$B$3:$B$15,,0,1)</f>
        <v>Ultra Duo Data Pack (1.8GB / Day Combo For 55 days )</v>
      </c>
      <c r="G1170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70" s="3">
        <v>2.2599999999999998</v>
      </c>
      <c r="I1170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70" t="s">
        <v>113</v>
      </c>
      <c r="K1170"/>
    </row>
    <row r="1171" spans="1:11" x14ac:dyDescent="0.3">
      <c r="A1171" s="6">
        <v>44805</v>
      </c>
      <c r="B1171" s="6" t="str">
        <f>_xlfn.XLOOKUP($A:$A,Dim_Date!$A:$A,Dim_Date!C:C,,0,1)</f>
        <v>After 5G</v>
      </c>
      <c r="C1171" s="4">
        <v>600001</v>
      </c>
      <c r="D1171" s="4" t="str">
        <f>_xlfn.XLOOKUP(Tablo6[[#This Row],[city_code]],Tablo1[city_code],Tablo1[city_name])</f>
        <v>Chennai</v>
      </c>
      <c r="E1171" t="s">
        <v>57</v>
      </c>
      <c r="F1171" t="str">
        <f>_xlfn.XLOOKUP(Tablo6[[#This Row],[plans]],dim_plan!$A$3:$A$15,dim_plan!$B$3:$B$15,,0,1)</f>
        <v>Mini Ultra Saver Pack (750 MB/Day for 28 Days)</v>
      </c>
      <c r="G1171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71" s="3">
        <v>0.34</v>
      </c>
      <c r="I1171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71" t="s">
        <v>110</v>
      </c>
      <c r="K1171"/>
    </row>
    <row r="1172" spans="1:11" x14ac:dyDescent="0.3">
      <c r="A1172" s="6">
        <v>44805</v>
      </c>
      <c r="B1172" s="6" t="str">
        <f>_xlfn.XLOOKUP($A:$A,Dim_Date!$A:$A,Dim_Date!C:C,,0,1)</f>
        <v>After 5G</v>
      </c>
      <c r="C1172" s="4">
        <v>500001</v>
      </c>
      <c r="D1172" s="4" t="str">
        <f>_xlfn.XLOOKUP(Tablo6[[#This Row],[city_code]],Tablo1[city_code],Tablo1[city_name])</f>
        <v>Hyderabad</v>
      </c>
      <c r="E1172" t="s">
        <v>53</v>
      </c>
      <c r="F1172" t="str">
        <f>_xlfn.XLOOKUP(Tablo6[[#This Row],[plans]],dim_plan!$A$3:$A$15,dim_plan!$B$3:$B$15,,0,1)</f>
        <v>Ultra Fast Mega Pack (3GB / Day Combo For 80 days)</v>
      </c>
      <c r="G1172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72" s="3">
        <v>2.9</v>
      </c>
      <c r="I1172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72" t="s">
        <v>118</v>
      </c>
      <c r="K1172"/>
    </row>
    <row r="1173" spans="1:11" x14ac:dyDescent="0.3">
      <c r="A1173" s="6">
        <v>44805</v>
      </c>
      <c r="B1173" s="6" t="str">
        <f>_xlfn.XLOOKUP($A:$A,Dim_Date!$A:$A,Dim_Date!C:C,,0,1)</f>
        <v>After 5G</v>
      </c>
      <c r="C1173" s="4">
        <v>500001</v>
      </c>
      <c r="D1173" s="4" t="str">
        <f>_xlfn.XLOOKUP(Tablo6[[#This Row],[city_code]],Tablo1[city_code],Tablo1[city_name])</f>
        <v>Hyderabad</v>
      </c>
      <c r="E1173" t="s">
        <v>55</v>
      </c>
      <c r="F1173" t="str">
        <f>_xlfn.XLOOKUP(Tablo6[[#This Row],[plans]],dim_plan!$A$3:$A$15,dim_plan!$B$3:$B$15,,0,1)</f>
        <v>Ultra Duo Data Pack (1.8GB / Day Combo For 55 days )</v>
      </c>
      <c r="G1173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73" s="3">
        <v>1.97</v>
      </c>
      <c r="I1173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73" t="s">
        <v>113</v>
      </c>
      <c r="K1173"/>
    </row>
    <row r="1174" spans="1:11" x14ac:dyDescent="0.3">
      <c r="A1174" s="6">
        <v>44805</v>
      </c>
      <c r="B1174" s="6" t="str">
        <f>_xlfn.XLOOKUP($A:$A,Dim_Date!$A:$A,Dim_Date!C:C,,0,1)</f>
        <v>After 5G</v>
      </c>
      <c r="C1174" s="4">
        <v>500001</v>
      </c>
      <c r="D1174" s="4" t="str">
        <f>_xlfn.XLOOKUP(Tablo6[[#This Row],[city_code]],Tablo1[city_code],Tablo1[city_name])</f>
        <v>Hyderabad</v>
      </c>
      <c r="E1174" t="s">
        <v>57</v>
      </c>
      <c r="F1174" t="str">
        <f>_xlfn.XLOOKUP(Tablo6[[#This Row],[plans]],dim_plan!$A$3:$A$15,dim_plan!$B$3:$B$15,,0,1)</f>
        <v>Mini Ultra Saver Pack (750 MB/Day for 28 Days)</v>
      </c>
      <c r="G1174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74" s="3">
        <v>0.75</v>
      </c>
      <c r="I1174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74" t="s">
        <v>110</v>
      </c>
      <c r="K1174"/>
    </row>
    <row r="1175" spans="1:11" x14ac:dyDescent="0.3">
      <c r="A1175" s="6">
        <v>44805</v>
      </c>
      <c r="B1175" s="6" t="str">
        <f>_xlfn.XLOOKUP($A:$A,Dim_Date!$A:$A,Dim_Date!C:C,,0,1)</f>
        <v>After 5G</v>
      </c>
      <c r="C1175" s="4">
        <v>411001</v>
      </c>
      <c r="D1175" s="4" t="str">
        <f>_xlfn.XLOOKUP(Tablo6[[#This Row],[city_code]],Tablo1[city_code],Tablo1[city_name])</f>
        <v>Pune</v>
      </c>
      <c r="E1175" t="s">
        <v>53</v>
      </c>
      <c r="F1175" t="str">
        <f>_xlfn.XLOOKUP(Tablo6[[#This Row],[plans]],dim_plan!$A$3:$A$15,dim_plan!$B$3:$B$15,,0,1)</f>
        <v>Ultra Fast Mega Pack (3GB / Day Combo For 80 days)</v>
      </c>
      <c r="G1175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75" s="3">
        <v>6.16</v>
      </c>
      <c r="I1175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75" t="s">
        <v>118</v>
      </c>
      <c r="K1175"/>
    </row>
    <row r="1176" spans="1:11" x14ac:dyDescent="0.3">
      <c r="A1176" s="6">
        <v>44805</v>
      </c>
      <c r="B1176" s="6" t="str">
        <f>_xlfn.XLOOKUP($A:$A,Dim_Date!$A:$A,Dim_Date!C:C,,0,1)</f>
        <v>After 5G</v>
      </c>
      <c r="C1176" s="4">
        <v>411001</v>
      </c>
      <c r="D1176" s="4" t="str">
        <f>_xlfn.XLOOKUP(Tablo6[[#This Row],[city_code]],Tablo1[city_code],Tablo1[city_name])</f>
        <v>Pune</v>
      </c>
      <c r="E1176" t="s">
        <v>55</v>
      </c>
      <c r="F1176" t="str">
        <f>_xlfn.XLOOKUP(Tablo6[[#This Row],[plans]],dim_plan!$A$3:$A$15,dim_plan!$B$3:$B$15,,0,1)</f>
        <v>Ultra Duo Data Pack (1.8GB / Day Combo For 55 days )</v>
      </c>
      <c r="G1176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76" s="3">
        <v>3.62</v>
      </c>
      <c r="I1176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76" t="s">
        <v>113</v>
      </c>
      <c r="K1176"/>
    </row>
    <row r="1177" spans="1:11" x14ac:dyDescent="0.3">
      <c r="A1177" s="6">
        <v>44805</v>
      </c>
      <c r="B1177" s="6" t="str">
        <f>_xlfn.XLOOKUP($A:$A,Dim_Date!$A:$A,Dim_Date!C:C,,0,1)</f>
        <v>After 5G</v>
      </c>
      <c r="C1177" s="4">
        <v>411001</v>
      </c>
      <c r="D1177" s="4" t="str">
        <f>_xlfn.XLOOKUP(Tablo6[[#This Row],[city_code]],Tablo1[city_code],Tablo1[city_name])</f>
        <v>Pune</v>
      </c>
      <c r="E1177" t="s">
        <v>57</v>
      </c>
      <c r="F1177" t="str">
        <f>_xlfn.XLOOKUP(Tablo6[[#This Row],[plans]],dim_plan!$A$3:$A$15,dim_plan!$B$3:$B$15,,0,1)</f>
        <v>Mini Ultra Saver Pack (750 MB/Day for 28 Days)</v>
      </c>
      <c r="G1177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77" s="3">
        <v>1.27</v>
      </c>
      <c r="I1177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77" t="s">
        <v>110</v>
      </c>
      <c r="K1177"/>
    </row>
    <row r="1178" spans="1:11" x14ac:dyDescent="0.3">
      <c r="A1178" s="6">
        <v>44805</v>
      </c>
      <c r="B1178" s="6" t="str">
        <f>_xlfn.XLOOKUP($A:$A,Dim_Date!$A:$A,Dim_Date!C:C,,0,1)</f>
        <v>After 5G</v>
      </c>
      <c r="C1178" s="4">
        <v>380001</v>
      </c>
      <c r="D1178" s="4" t="str">
        <f>_xlfn.XLOOKUP(Tablo6[[#This Row],[city_code]],Tablo1[city_code],Tablo1[city_name])</f>
        <v>Ahmedabad</v>
      </c>
      <c r="E1178" t="s">
        <v>53</v>
      </c>
      <c r="F1178" t="str">
        <f>_xlfn.XLOOKUP(Tablo6[[#This Row],[plans]],dim_plan!$A$3:$A$15,dim_plan!$B$3:$B$15,,0,1)</f>
        <v>Ultra Fast Mega Pack (3GB / Day Combo For 80 days)</v>
      </c>
      <c r="G1178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78" s="3">
        <v>2.78</v>
      </c>
      <c r="I1178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78" t="s">
        <v>118</v>
      </c>
      <c r="K1178"/>
    </row>
    <row r="1179" spans="1:11" x14ac:dyDescent="0.3">
      <c r="A1179" s="6">
        <v>44805</v>
      </c>
      <c r="B1179" s="6" t="str">
        <f>_xlfn.XLOOKUP($A:$A,Dim_Date!$A:$A,Dim_Date!C:C,,0,1)</f>
        <v>After 5G</v>
      </c>
      <c r="C1179" s="4">
        <v>380001</v>
      </c>
      <c r="D1179" s="4" t="str">
        <f>_xlfn.XLOOKUP(Tablo6[[#This Row],[city_code]],Tablo1[city_code],Tablo1[city_name])</f>
        <v>Ahmedabad</v>
      </c>
      <c r="E1179" t="s">
        <v>55</v>
      </c>
      <c r="F1179" t="str">
        <f>_xlfn.XLOOKUP(Tablo6[[#This Row],[plans]],dim_plan!$A$3:$A$15,dim_plan!$B$3:$B$15,,0,1)</f>
        <v>Ultra Duo Data Pack (1.8GB / Day Combo For 55 days )</v>
      </c>
      <c r="G1179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79" s="3">
        <v>1.56</v>
      </c>
      <c r="I1179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79" t="s">
        <v>113</v>
      </c>
      <c r="K1179"/>
    </row>
    <row r="1180" spans="1:11" x14ac:dyDescent="0.3">
      <c r="A1180" s="6">
        <v>44805</v>
      </c>
      <c r="B1180" s="6" t="str">
        <f>_xlfn.XLOOKUP($A:$A,Dim_Date!$A:$A,Dim_Date!C:C,,0,1)</f>
        <v>After 5G</v>
      </c>
      <c r="C1180" s="4">
        <v>380001</v>
      </c>
      <c r="D1180" s="4" t="str">
        <f>_xlfn.XLOOKUP(Tablo6[[#This Row],[city_code]],Tablo1[city_code],Tablo1[city_name])</f>
        <v>Ahmedabad</v>
      </c>
      <c r="E1180" t="s">
        <v>57</v>
      </c>
      <c r="F1180" t="str">
        <f>_xlfn.XLOOKUP(Tablo6[[#This Row],[plans]],dim_plan!$A$3:$A$15,dim_plan!$B$3:$B$15,,0,1)</f>
        <v>Mini Ultra Saver Pack (750 MB/Day for 28 Days)</v>
      </c>
      <c r="G1180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80" s="3">
        <v>0.69</v>
      </c>
      <c r="I1180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80" t="s">
        <v>110</v>
      </c>
      <c r="K1180"/>
    </row>
    <row r="1181" spans="1:11" x14ac:dyDescent="0.3">
      <c r="A1181" s="6">
        <v>44805</v>
      </c>
      <c r="B1181" s="6" t="str">
        <f>_xlfn.XLOOKUP($A:$A,Dim_Date!$A:$A,Dim_Date!C:C,,0,1)</f>
        <v>After 5G</v>
      </c>
      <c r="C1181" s="4">
        <v>302001</v>
      </c>
      <c r="D1181" s="4" t="str">
        <f>_xlfn.XLOOKUP(Tablo6[[#This Row],[city_code]],Tablo1[city_code],Tablo1[city_name])</f>
        <v>Jaipur</v>
      </c>
      <c r="E1181" t="s">
        <v>53</v>
      </c>
      <c r="F1181" t="str">
        <f>_xlfn.XLOOKUP(Tablo6[[#This Row],[plans]],dim_plan!$A$3:$A$15,dim_plan!$B$3:$B$15,,0,1)</f>
        <v>Ultra Fast Mega Pack (3GB / Day Combo For 80 days)</v>
      </c>
      <c r="G1181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81" s="3">
        <v>2.06</v>
      </c>
      <c r="I1181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81" t="s">
        <v>118</v>
      </c>
      <c r="K1181"/>
    </row>
    <row r="1182" spans="1:11" x14ac:dyDescent="0.3">
      <c r="A1182" s="6">
        <v>44805</v>
      </c>
      <c r="B1182" s="6" t="str">
        <f>_xlfn.XLOOKUP($A:$A,Dim_Date!$A:$A,Dim_Date!C:C,,0,1)</f>
        <v>After 5G</v>
      </c>
      <c r="C1182" s="4">
        <v>302001</v>
      </c>
      <c r="D1182" s="4" t="str">
        <f>_xlfn.XLOOKUP(Tablo6[[#This Row],[city_code]],Tablo1[city_code],Tablo1[city_name])</f>
        <v>Jaipur</v>
      </c>
      <c r="E1182" t="s">
        <v>55</v>
      </c>
      <c r="F1182" t="str">
        <f>_xlfn.XLOOKUP(Tablo6[[#This Row],[plans]],dim_plan!$A$3:$A$15,dim_plan!$B$3:$B$15,,0,1)</f>
        <v>Ultra Duo Data Pack (1.8GB / Day Combo For 55 days )</v>
      </c>
      <c r="G1182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82" s="3">
        <v>1.35</v>
      </c>
      <c r="I1182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82" t="s">
        <v>113</v>
      </c>
      <c r="K1182"/>
    </row>
    <row r="1183" spans="1:11" x14ac:dyDescent="0.3">
      <c r="A1183" s="6">
        <v>44805</v>
      </c>
      <c r="B1183" s="6" t="str">
        <f>_xlfn.XLOOKUP($A:$A,Dim_Date!$A:$A,Dim_Date!C:C,,0,1)</f>
        <v>After 5G</v>
      </c>
      <c r="C1183" s="4">
        <v>302001</v>
      </c>
      <c r="D1183" s="4" t="str">
        <f>_xlfn.XLOOKUP(Tablo6[[#This Row],[city_code]],Tablo1[city_code],Tablo1[city_name])</f>
        <v>Jaipur</v>
      </c>
      <c r="E1183" t="s">
        <v>57</v>
      </c>
      <c r="F1183" t="str">
        <f>_xlfn.XLOOKUP(Tablo6[[#This Row],[plans]],dim_plan!$A$3:$A$15,dim_plan!$B$3:$B$15,,0,1)</f>
        <v>Mini Ultra Saver Pack (750 MB/Day for 28 Days)</v>
      </c>
      <c r="G1183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83" s="3">
        <v>0.19</v>
      </c>
      <c r="I1183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83" t="s">
        <v>110</v>
      </c>
      <c r="K1183"/>
    </row>
    <row r="1184" spans="1:11" x14ac:dyDescent="0.3">
      <c r="A1184" s="6">
        <v>44805</v>
      </c>
      <c r="B1184" s="6" t="str">
        <f>_xlfn.XLOOKUP($A:$A,Dim_Date!$A:$A,Dim_Date!C:C,,0,1)</f>
        <v>After 5G</v>
      </c>
      <c r="C1184" s="4">
        <v>226001</v>
      </c>
      <c r="D1184" s="4" t="str">
        <f>_xlfn.XLOOKUP(Tablo6[[#This Row],[city_code]],Tablo1[city_code],Tablo1[city_name])</f>
        <v>Lucknow</v>
      </c>
      <c r="E1184" t="s">
        <v>53</v>
      </c>
      <c r="F1184" t="str">
        <f>_xlfn.XLOOKUP(Tablo6[[#This Row],[plans]],dim_plan!$A$3:$A$15,dim_plan!$B$3:$B$15,,0,1)</f>
        <v>Ultra Fast Mega Pack (3GB / Day Combo For 80 days)</v>
      </c>
      <c r="G1184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84" s="3">
        <v>1.66</v>
      </c>
      <c r="I1184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84" t="s">
        <v>118</v>
      </c>
      <c r="K1184"/>
    </row>
    <row r="1185" spans="1:11" x14ac:dyDescent="0.3">
      <c r="A1185" s="6">
        <v>44805</v>
      </c>
      <c r="B1185" s="6" t="str">
        <f>_xlfn.XLOOKUP($A:$A,Dim_Date!$A:$A,Dim_Date!C:C,,0,1)</f>
        <v>After 5G</v>
      </c>
      <c r="C1185" s="4">
        <v>226001</v>
      </c>
      <c r="D1185" s="4" t="str">
        <f>_xlfn.XLOOKUP(Tablo6[[#This Row],[city_code]],Tablo1[city_code],Tablo1[city_name])</f>
        <v>Lucknow</v>
      </c>
      <c r="E1185" t="s">
        <v>55</v>
      </c>
      <c r="F1185" t="str">
        <f>_xlfn.XLOOKUP(Tablo6[[#This Row],[plans]],dim_plan!$A$3:$A$15,dim_plan!$B$3:$B$15,,0,1)</f>
        <v>Ultra Duo Data Pack (1.8GB / Day Combo For 55 days )</v>
      </c>
      <c r="G1185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85" s="3">
        <v>1.0900000000000001</v>
      </c>
      <c r="I1185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85" t="s">
        <v>113</v>
      </c>
      <c r="K1185"/>
    </row>
    <row r="1186" spans="1:11" x14ac:dyDescent="0.3">
      <c r="A1186" s="6">
        <v>44805</v>
      </c>
      <c r="B1186" s="6" t="str">
        <f>_xlfn.XLOOKUP($A:$A,Dim_Date!$A:$A,Dim_Date!C:C,,0,1)</f>
        <v>After 5G</v>
      </c>
      <c r="C1186" s="4">
        <v>226001</v>
      </c>
      <c r="D1186" s="4" t="str">
        <f>_xlfn.XLOOKUP(Tablo6[[#This Row],[city_code]],Tablo1[city_code],Tablo1[city_name])</f>
        <v>Lucknow</v>
      </c>
      <c r="E1186" t="s">
        <v>57</v>
      </c>
      <c r="F1186" t="str">
        <f>_xlfn.XLOOKUP(Tablo6[[#This Row],[plans]],dim_plan!$A$3:$A$15,dim_plan!$B$3:$B$15,,0,1)</f>
        <v>Mini Ultra Saver Pack (750 MB/Day for 28 Days)</v>
      </c>
      <c r="G1186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86" s="3">
        <v>0.46</v>
      </c>
      <c r="I1186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86" t="s">
        <v>110</v>
      </c>
      <c r="K1186"/>
    </row>
    <row r="1187" spans="1:11" x14ac:dyDescent="0.3">
      <c r="A1187" s="6">
        <v>44805</v>
      </c>
      <c r="B1187" s="6" t="str">
        <f>_xlfn.XLOOKUP($A:$A,Dim_Date!$A:$A,Dim_Date!C:C,,0,1)</f>
        <v>After 5G</v>
      </c>
      <c r="C1187" s="4">
        <v>800008</v>
      </c>
      <c r="D1187" s="4" t="str">
        <f>_xlfn.XLOOKUP(Tablo6[[#This Row],[city_code]],Tablo1[city_code],Tablo1[city_name])</f>
        <v>Patna</v>
      </c>
      <c r="E1187" t="s">
        <v>53</v>
      </c>
      <c r="F1187" t="str">
        <f>_xlfn.XLOOKUP(Tablo6[[#This Row],[plans]],dim_plan!$A$3:$A$15,dim_plan!$B$3:$B$15,,0,1)</f>
        <v>Ultra Fast Mega Pack (3GB / Day Combo For 80 days)</v>
      </c>
      <c r="G1187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87" s="3">
        <v>1.41</v>
      </c>
      <c r="I1187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87" t="s">
        <v>118</v>
      </c>
      <c r="K1187"/>
    </row>
    <row r="1188" spans="1:11" x14ac:dyDescent="0.3">
      <c r="A1188" s="6">
        <v>44805</v>
      </c>
      <c r="B1188" s="6" t="str">
        <f>_xlfn.XLOOKUP($A:$A,Dim_Date!$A:$A,Dim_Date!C:C,,0,1)</f>
        <v>After 5G</v>
      </c>
      <c r="C1188" s="4">
        <v>800008</v>
      </c>
      <c r="D1188" s="4" t="str">
        <f>_xlfn.XLOOKUP(Tablo6[[#This Row],[city_code]],Tablo1[city_code],Tablo1[city_name])</f>
        <v>Patna</v>
      </c>
      <c r="E1188" t="s">
        <v>55</v>
      </c>
      <c r="F1188" t="str">
        <f>_xlfn.XLOOKUP(Tablo6[[#This Row],[plans]],dim_plan!$A$3:$A$15,dim_plan!$B$3:$B$15,,0,1)</f>
        <v>Ultra Duo Data Pack (1.8GB / Day Combo For 55 days )</v>
      </c>
      <c r="G1188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88" s="3">
        <v>1.02</v>
      </c>
      <c r="I1188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88" t="s">
        <v>113</v>
      </c>
      <c r="K1188"/>
    </row>
    <row r="1189" spans="1:11" x14ac:dyDescent="0.3">
      <c r="A1189" s="6">
        <v>44805</v>
      </c>
      <c r="B1189" s="6" t="str">
        <f>_xlfn.XLOOKUP($A:$A,Dim_Date!$A:$A,Dim_Date!C:C,,0,1)</f>
        <v>After 5G</v>
      </c>
      <c r="C1189" s="4">
        <v>800008</v>
      </c>
      <c r="D1189" s="4" t="str">
        <f>_xlfn.XLOOKUP(Tablo6[[#This Row],[city_code]],Tablo1[city_code],Tablo1[city_name])</f>
        <v>Patna</v>
      </c>
      <c r="E1189" t="s">
        <v>57</v>
      </c>
      <c r="F1189" t="str">
        <f>_xlfn.XLOOKUP(Tablo6[[#This Row],[plans]],dim_plan!$A$3:$A$15,dim_plan!$B$3:$B$15,,0,1)</f>
        <v>Mini Ultra Saver Pack (750 MB/Day for 28 Days)</v>
      </c>
      <c r="G1189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89" s="3">
        <v>0.19</v>
      </c>
      <c r="I1189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89" t="s">
        <v>110</v>
      </c>
      <c r="K1189"/>
    </row>
    <row r="1190" spans="1:11" x14ac:dyDescent="0.3">
      <c r="A1190" s="6">
        <v>44805</v>
      </c>
      <c r="B1190" s="6" t="str">
        <f>_xlfn.XLOOKUP($A:$A,Dim_Date!$A:$A,Dim_Date!C:C,,0,1)</f>
        <v>After 5G</v>
      </c>
      <c r="C1190" s="4">
        <v>641001</v>
      </c>
      <c r="D1190" s="4" t="str">
        <f>_xlfn.XLOOKUP(Tablo6[[#This Row],[city_code]],Tablo1[city_code],Tablo1[city_name])</f>
        <v>Coimbatore</v>
      </c>
      <c r="E1190" t="s">
        <v>53</v>
      </c>
      <c r="F1190" t="str">
        <f>_xlfn.XLOOKUP(Tablo6[[#This Row],[plans]],dim_plan!$A$3:$A$15,dim_plan!$B$3:$B$15,,0,1)</f>
        <v>Ultra Fast Mega Pack (3GB / Day Combo For 80 days)</v>
      </c>
      <c r="G1190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90" s="3">
        <v>1.1000000000000001</v>
      </c>
      <c r="I1190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90" t="s">
        <v>118</v>
      </c>
      <c r="K1190"/>
    </row>
    <row r="1191" spans="1:11" x14ac:dyDescent="0.3">
      <c r="A1191" s="6">
        <v>44805</v>
      </c>
      <c r="B1191" s="6" t="str">
        <f>_xlfn.XLOOKUP($A:$A,Dim_Date!$A:$A,Dim_Date!C:C,,0,1)</f>
        <v>After 5G</v>
      </c>
      <c r="C1191" s="4">
        <v>641001</v>
      </c>
      <c r="D1191" s="4" t="str">
        <f>_xlfn.XLOOKUP(Tablo6[[#This Row],[city_code]],Tablo1[city_code],Tablo1[city_name])</f>
        <v>Coimbatore</v>
      </c>
      <c r="E1191" t="s">
        <v>55</v>
      </c>
      <c r="F1191" t="str">
        <f>_xlfn.XLOOKUP(Tablo6[[#This Row],[plans]],dim_plan!$A$3:$A$15,dim_plan!$B$3:$B$15,,0,1)</f>
        <v>Ultra Duo Data Pack (1.8GB / Day Combo For 55 days )</v>
      </c>
      <c r="G1191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91" s="3">
        <v>0.71</v>
      </c>
      <c r="I1191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91" t="s">
        <v>113</v>
      </c>
      <c r="K1191"/>
    </row>
    <row r="1192" spans="1:11" x14ac:dyDescent="0.3">
      <c r="A1192" s="6">
        <v>44805</v>
      </c>
      <c r="B1192" s="6" t="str">
        <f>_xlfn.XLOOKUP($A:$A,Dim_Date!$A:$A,Dim_Date!C:C,,0,1)</f>
        <v>After 5G</v>
      </c>
      <c r="C1192" s="4">
        <v>641001</v>
      </c>
      <c r="D1192" s="4" t="str">
        <f>_xlfn.XLOOKUP(Tablo6[[#This Row],[city_code]],Tablo1[city_code],Tablo1[city_name])</f>
        <v>Coimbatore</v>
      </c>
      <c r="E1192" t="s">
        <v>57</v>
      </c>
      <c r="F1192" t="str">
        <f>_xlfn.XLOOKUP(Tablo6[[#This Row],[plans]],dim_plan!$A$3:$A$15,dim_plan!$B$3:$B$15,,0,1)</f>
        <v>Mini Ultra Saver Pack (750 MB/Day for 28 Days)</v>
      </c>
      <c r="G1192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92" s="3">
        <v>0.21</v>
      </c>
      <c r="I1192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92" t="s">
        <v>110</v>
      </c>
      <c r="K1192"/>
    </row>
    <row r="1193" spans="1:11" x14ac:dyDescent="0.3">
      <c r="A1193" s="6">
        <v>44805</v>
      </c>
      <c r="B1193" s="6" t="str">
        <f>_xlfn.XLOOKUP($A:$A,Dim_Date!$A:$A,Dim_Date!C:C,,0,1)</f>
        <v>After 5G</v>
      </c>
      <c r="C1193" s="4">
        <v>160017</v>
      </c>
      <c r="D1193" s="4" t="str">
        <f>_xlfn.XLOOKUP(Tablo6[[#This Row],[city_code]],Tablo1[city_code],Tablo1[city_name])</f>
        <v>Chandigarh</v>
      </c>
      <c r="E1193" t="s">
        <v>53</v>
      </c>
      <c r="F1193" t="str">
        <f>_xlfn.XLOOKUP(Tablo6[[#This Row],[plans]],dim_plan!$A$3:$A$15,dim_plan!$B$3:$B$15,,0,1)</f>
        <v>Ultra Fast Mega Pack (3GB / Day Combo For 80 days)</v>
      </c>
      <c r="G1193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93" s="3">
        <v>1.1599999999999999</v>
      </c>
      <c r="I1193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93" t="s">
        <v>118</v>
      </c>
      <c r="K1193"/>
    </row>
    <row r="1194" spans="1:11" x14ac:dyDescent="0.3">
      <c r="A1194" s="6">
        <v>44805</v>
      </c>
      <c r="B1194" s="6" t="str">
        <f>_xlfn.XLOOKUP($A:$A,Dim_Date!$A:$A,Dim_Date!C:C,,0,1)</f>
        <v>After 5G</v>
      </c>
      <c r="C1194" s="4">
        <v>160017</v>
      </c>
      <c r="D1194" s="4" t="str">
        <f>_xlfn.XLOOKUP(Tablo6[[#This Row],[city_code]],Tablo1[city_code],Tablo1[city_name])</f>
        <v>Chandigarh</v>
      </c>
      <c r="E1194" t="s">
        <v>55</v>
      </c>
      <c r="F1194" t="str">
        <f>_xlfn.XLOOKUP(Tablo6[[#This Row],[plans]],dim_plan!$A$3:$A$15,dim_plan!$B$3:$B$15,,0,1)</f>
        <v>Ultra Duo Data Pack (1.8GB / Day Combo For 55 days )</v>
      </c>
      <c r="G1194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94" s="3">
        <v>0.77</v>
      </c>
      <c r="I1194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94" t="s">
        <v>113</v>
      </c>
      <c r="K1194"/>
    </row>
    <row r="1195" spans="1:11" x14ac:dyDescent="0.3">
      <c r="A1195" s="6">
        <v>44805</v>
      </c>
      <c r="B1195" s="6" t="str">
        <f>_xlfn.XLOOKUP($A:$A,Dim_Date!$A:$A,Dim_Date!C:C,,0,1)</f>
        <v>After 5G</v>
      </c>
      <c r="C1195" s="4">
        <v>160017</v>
      </c>
      <c r="D1195" s="4" t="str">
        <f>_xlfn.XLOOKUP(Tablo6[[#This Row],[city_code]],Tablo1[city_code],Tablo1[city_name])</f>
        <v>Chandigarh</v>
      </c>
      <c r="E1195" t="s">
        <v>57</v>
      </c>
      <c r="F1195" t="str">
        <f>_xlfn.XLOOKUP(Tablo6[[#This Row],[plans]],dim_plan!$A$3:$A$15,dim_plan!$B$3:$B$15,,0,1)</f>
        <v>Mini Ultra Saver Pack (750 MB/Day for 28 Days)</v>
      </c>
      <c r="G1195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95" s="3">
        <v>0.15</v>
      </c>
      <c r="I1195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95" t="s">
        <v>110</v>
      </c>
      <c r="K1195"/>
    </row>
    <row r="1196" spans="1:11" x14ac:dyDescent="0.3">
      <c r="A1196" s="6">
        <v>44805</v>
      </c>
      <c r="B1196" s="6" t="str">
        <f>_xlfn.XLOOKUP($A:$A,Dim_Date!$A:$A,Dim_Date!C:C,,0,1)</f>
        <v>After 5G</v>
      </c>
      <c r="C1196" s="4">
        <v>122001</v>
      </c>
      <c r="D1196" s="4" t="str">
        <f>_xlfn.XLOOKUP(Tablo6[[#This Row],[city_code]],Tablo1[city_code],Tablo1[city_name])</f>
        <v>Gurgaon</v>
      </c>
      <c r="E1196" t="s">
        <v>53</v>
      </c>
      <c r="F1196" t="str">
        <f>_xlfn.XLOOKUP(Tablo6[[#This Row],[plans]],dim_plan!$A$3:$A$15,dim_plan!$B$3:$B$15,,0,1)</f>
        <v>Ultra Fast Mega Pack (3GB / Day Combo For 80 days)</v>
      </c>
      <c r="G1196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96" s="3">
        <v>0.78</v>
      </c>
      <c r="I1196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96" t="s">
        <v>118</v>
      </c>
      <c r="K1196"/>
    </row>
    <row r="1197" spans="1:11" x14ac:dyDescent="0.3">
      <c r="A1197" s="6">
        <v>44805</v>
      </c>
      <c r="B1197" s="6" t="str">
        <f>_xlfn.XLOOKUP($A:$A,Dim_Date!$A:$A,Dim_Date!C:C,,0,1)</f>
        <v>After 5G</v>
      </c>
      <c r="C1197" s="4">
        <v>122001</v>
      </c>
      <c r="D1197" s="4" t="str">
        <f>_xlfn.XLOOKUP(Tablo6[[#This Row],[city_code]],Tablo1[city_code],Tablo1[city_name])</f>
        <v>Gurgaon</v>
      </c>
      <c r="E1197" t="s">
        <v>55</v>
      </c>
      <c r="F1197" t="str">
        <f>_xlfn.XLOOKUP(Tablo6[[#This Row],[plans]],dim_plan!$A$3:$A$15,dim_plan!$B$3:$B$15,,0,1)</f>
        <v>Ultra Duo Data Pack (1.8GB / Day Combo For 55 days )</v>
      </c>
      <c r="G1197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197" s="3">
        <v>0.43</v>
      </c>
      <c r="I1197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197" t="s">
        <v>113</v>
      </c>
      <c r="K1197"/>
    </row>
    <row r="1198" spans="1:11" x14ac:dyDescent="0.3">
      <c r="A1198" s="6">
        <v>44805</v>
      </c>
      <c r="B1198" s="6" t="str">
        <f>_xlfn.XLOOKUP($A:$A,Dim_Date!$A:$A,Dim_Date!C:C,,0,1)</f>
        <v>After 5G</v>
      </c>
      <c r="C1198" s="4">
        <v>122001</v>
      </c>
      <c r="D1198" s="4" t="str">
        <f>_xlfn.XLOOKUP(Tablo6[[#This Row],[city_code]],Tablo1[city_code],Tablo1[city_name])</f>
        <v>Gurgaon</v>
      </c>
      <c r="E1198" t="s">
        <v>57</v>
      </c>
      <c r="F1198" t="str">
        <f>_xlfn.XLOOKUP(Tablo6[[#This Row],[plans]],dim_plan!$A$3:$A$15,dim_plan!$B$3:$B$15,,0,1)</f>
        <v>Mini Ultra Saver Pack (750 MB/Day for 28 Days)</v>
      </c>
      <c r="G1198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198" s="3">
        <v>0.09</v>
      </c>
      <c r="I1198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198" t="s">
        <v>110</v>
      </c>
      <c r="K1198"/>
    </row>
    <row r="1199" spans="1:11" x14ac:dyDescent="0.3">
      <c r="A1199" s="6">
        <v>44805</v>
      </c>
      <c r="B1199" s="6" t="str">
        <f>_xlfn.XLOOKUP($A:$A,Dim_Date!$A:$A,Dim_Date!C:C,,0,1)</f>
        <v>After 5G</v>
      </c>
      <c r="C1199" s="4">
        <v>492001</v>
      </c>
      <c r="D1199" s="4" t="str">
        <f>_xlfn.XLOOKUP(Tablo6[[#This Row],[city_code]],Tablo1[city_code],Tablo1[city_name])</f>
        <v>Raipur</v>
      </c>
      <c r="E1199" t="s">
        <v>53</v>
      </c>
      <c r="F1199" t="str">
        <f>_xlfn.XLOOKUP(Tablo6[[#This Row],[plans]],dim_plan!$A$3:$A$15,dim_plan!$B$3:$B$15,,0,1)</f>
        <v>Ultra Fast Mega Pack (3GB / Day Combo For 80 days)</v>
      </c>
      <c r="G1199" t="str">
        <f>MID(Tablo6[[#This Row],[Plans wto abbr]], FIND(, Tablo6[[#This Row],[Plans wto abbr]]) + 1, FIND(")", Tablo6[[#This Row],[Plans wto abbr]]) - FIND(, Tablo6[[#This Row],[Plans wto abbr]]) - 1)</f>
        <v>ltra Fast Mega Pack (3GB / Day Combo For 80 days</v>
      </c>
      <c r="H1199" s="3">
        <v>0.48</v>
      </c>
      <c r="I1199" s="3" t="str">
        <f>IFERROR(MID(Tablo6[[#This Row],[Plans wto abbr]],(FIND("GB",Tablo6[[#This Row],[Plans wto abbr]],1)-3),5),IFERROR(MID(Tablo6[[#This Row],[Plans wto abbr]],(FIND("MB",Tablo6[[#This Row],[Plans wto abbr]],1)-4),6),""))</f>
        <v xml:space="preserve"> (3GB</v>
      </c>
      <c r="J1199" t="s">
        <v>118</v>
      </c>
      <c r="K1199"/>
    </row>
    <row r="1200" spans="1:11" x14ac:dyDescent="0.3">
      <c r="A1200" s="6">
        <v>44805</v>
      </c>
      <c r="B1200" s="6" t="str">
        <f>_xlfn.XLOOKUP($A:$A,Dim_Date!$A:$A,Dim_Date!C:C,,0,1)</f>
        <v>After 5G</v>
      </c>
      <c r="C1200" s="4">
        <v>492001</v>
      </c>
      <c r="D1200" s="4" t="str">
        <f>_xlfn.XLOOKUP(Tablo6[[#This Row],[city_code]],Tablo1[city_code],Tablo1[city_name])</f>
        <v>Raipur</v>
      </c>
      <c r="E1200" t="s">
        <v>55</v>
      </c>
      <c r="F1200" t="str">
        <f>_xlfn.XLOOKUP(Tablo6[[#This Row],[plans]],dim_plan!$A$3:$A$15,dim_plan!$B$3:$B$15,,0,1)</f>
        <v>Ultra Duo Data Pack (1.8GB / Day Combo For 55 days )</v>
      </c>
      <c r="G1200" t="str">
        <f>MID(Tablo6[[#This Row],[Plans wto abbr]], FIND(, Tablo6[[#This Row],[Plans wto abbr]]) + 1, FIND(")", Tablo6[[#This Row],[Plans wto abbr]]) - FIND(, Tablo6[[#This Row],[Plans wto abbr]]) - 1)</f>
        <v xml:space="preserve">ltra Duo Data Pack (1.8GB / Day Combo For 55 days </v>
      </c>
      <c r="H1200" s="3">
        <v>0.28999999999999998</v>
      </c>
      <c r="I1200" s="3" t="str">
        <f>IFERROR(MID(Tablo6[[#This Row],[Plans wto abbr]],(FIND("GB",Tablo6[[#This Row],[Plans wto abbr]],1)-3),5),IFERROR(MID(Tablo6[[#This Row],[Plans wto abbr]],(FIND("MB",Tablo6[[#This Row],[Plans wto abbr]],1)-4),6),""))</f>
        <v>1.8GB</v>
      </c>
      <c r="J1200" t="s">
        <v>113</v>
      </c>
      <c r="K1200"/>
    </row>
    <row r="1201" spans="1:11" x14ac:dyDescent="0.3">
      <c r="A1201" s="6">
        <v>44805</v>
      </c>
      <c r="B1201" s="6" t="str">
        <f>_xlfn.XLOOKUP($A:$A,Dim_Date!$A:$A,Dim_Date!C:C,,0,1)</f>
        <v>After 5G</v>
      </c>
      <c r="C1201" s="4">
        <v>492001</v>
      </c>
      <c r="D1201" s="4" t="str">
        <f>_xlfn.XLOOKUP(Tablo6[[#This Row],[city_code]],Tablo1[city_code],Tablo1[city_name])</f>
        <v>Raipur</v>
      </c>
      <c r="E1201" t="s">
        <v>57</v>
      </c>
      <c r="F1201" t="str">
        <f>_xlfn.XLOOKUP(Tablo6[[#This Row],[plans]],dim_plan!$A$3:$A$15,dim_plan!$B$3:$B$15,,0,1)</f>
        <v>Mini Ultra Saver Pack (750 MB/Day for 28 Days)</v>
      </c>
      <c r="G1201" t="str">
        <f>MID(Tablo6[[#This Row],[Plans wto abbr]], FIND(, Tablo6[[#This Row],[Plans wto abbr]]) + 1, FIND(")", Tablo6[[#This Row],[Plans wto abbr]]) - FIND(, Tablo6[[#This Row],[Plans wto abbr]]) - 1)</f>
        <v>ini Ultra Saver Pack (750 MB/Day for 28 Days</v>
      </c>
      <c r="H1201" s="3">
        <v>0.08</v>
      </c>
      <c r="I1201" s="3" t="str">
        <f>IFERROR(MID(Tablo6[[#This Row],[Plans wto abbr]],(FIND("GB",Tablo6[[#This Row],[Plans wto abbr]],1)-3),5),IFERROR(MID(Tablo6[[#This Row],[Plans wto abbr]],(FIND("MB",Tablo6[[#This Row],[Plans wto abbr]],1)-4),6),""))</f>
        <v>750 MB</v>
      </c>
      <c r="J1201" t="s">
        <v>110</v>
      </c>
      <c r="K1201"/>
    </row>
  </sheetData>
  <autoFilter ref="L2:AC18" xr:uid="{00000000-0001-0000-0500-000000000000}"/>
  <phoneticPr fontId="1" type="noConversion"/>
  <pageMargins left="0.7" right="0.7" top="0.75" bottom="0.75" header="0.3" footer="0.3"/>
  <drawing r:id="rId6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1"/>
  <sheetViews>
    <sheetView topLeftCell="D1" zoomScale="80" zoomScaleNormal="80" workbookViewId="0">
      <selection activeCell="T18" sqref="T18"/>
    </sheetView>
  </sheetViews>
  <sheetFormatPr defaultRowHeight="14.4" x14ac:dyDescent="0.3"/>
  <cols>
    <col min="1" max="1" width="21.88671875" bestFit="1" customWidth="1"/>
    <col min="2" max="2" width="11.33203125" bestFit="1" customWidth="1"/>
    <col min="3" max="3" width="11.33203125" customWidth="1"/>
    <col min="4" max="4" width="11.109375" bestFit="1" customWidth="1"/>
    <col min="5" max="5" width="12.21875" bestFit="1" customWidth="1"/>
    <col min="6" max="6" width="16.88671875" bestFit="1" customWidth="1"/>
    <col min="7" max="7" width="22.21875" bestFit="1" customWidth="1"/>
    <col min="8" max="8" width="7.109375" bestFit="1" customWidth="1"/>
    <col min="9" max="9" width="19" bestFit="1" customWidth="1"/>
    <col min="10" max="10" width="25.44140625" bestFit="1" customWidth="1"/>
    <col min="12" max="12" width="37.109375" customWidth="1"/>
    <col min="13" max="13" width="31.5546875" customWidth="1"/>
  </cols>
  <sheetData>
    <row r="1" spans="1:13" x14ac:dyDescent="0.3">
      <c r="A1" s="5" t="s">
        <v>17</v>
      </c>
      <c r="B1" s="4" t="s">
        <v>0</v>
      </c>
      <c r="C1" s="4" t="s">
        <v>78</v>
      </c>
      <c r="D1" s="2" t="s">
        <v>59</v>
      </c>
      <c r="E1" s="2" t="s">
        <v>79</v>
      </c>
      <c r="F1" s="2" t="s">
        <v>80</v>
      </c>
      <c r="G1" s="3" t="s">
        <v>60</v>
      </c>
      <c r="H1" s="3" t="s">
        <v>61</v>
      </c>
      <c r="I1" s="3" t="s">
        <v>62</v>
      </c>
      <c r="J1" s="3" t="s">
        <v>63</v>
      </c>
      <c r="L1" t="s">
        <v>93</v>
      </c>
      <c r="M1" t="s">
        <v>94</v>
      </c>
    </row>
    <row r="2" spans="1:13" x14ac:dyDescent="0.3">
      <c r="A2" s="6">
        <v>44562</v>
      </c>
      <c r="B2" s="4">
        <v>400001</v>
      </c>
      <c r="C2" s="4" t="str">
        <f>_xlfn.XLOOKUP(Tablo49[[#This Row],[city_code]],Tablo1[city_code],Tablo1[city_name],,0,1)</f>
        <v>Mumbai</v>
      </c>
      <c r="D2" s="2" t="s">
        <v>64</v>
      </c>
      <c r="E2" t="str">
        <f>_xlfn.XLOOKUP(Tablo49[[#This Row],[date]],Tablo2[date],Tablo2[before/after_5g],,0,)</f>
        <v>Before 5G</v>
      </c>
      <c r="F2" cm="1">
        <f t="array" ref="F2">INDEX(Fact_market_share!$C$3:$C$602,MATCH(1,(Fact_market_share!$B$3:$B$602=Tablo49[[#This Row],[city_code]])*(Fact_market_share!D$3:D$602=Tablo49[[#This Row],[company]])*(Fact_market_share!$A$3:$A$602= Tablo49[[#This Row],[date]]),0))</f>
        <v>286.29000000000002</v>
      </c>
      <c r="G2" s="3">
        <v>60.69</v>
      </c>
      <c r="H2">
        <v>192</v>
      </c>
      <c r="I2" s="3">
        <v>31.61</v>
      </c>
      <c r="J2" s="7">
        <v>1.9</v>
      </c>
      <c r="L2" s="11">
        <f>SUMIF(Tablo49[5G STATUS],"Before 5G",Tablo49[atliqo_revenue_crores])/COUNTIF(Tablo49[5G STATUS],"Before 5G")</f>
        <v>26.628333333333327</v>
      </c>
      <c r="M2" s="11">
        <f>SUMIF(Tablo49[5G STATUS],"After 5G",Tablo49[atliqo_revenue_crores])/COUNTIF(Tablo49[5G STATUS],"After 5G")</f>
        <v>26.494333333333326</v>
      </c>
    </row>
    <row r="3" spans="1:13" x14ac:dyDescent="0.3">
      <c r="A3" s="6">
        <v>44562</v>
      </c>
      <c r="B3" s="4">
        <v>110001</v>
      </c>
      <c r="C3" s="4" t="str">
        <f>_xlfn.XLOOKUP(Tablo49[[#This Row],[city_code]],Tablo1[city_code],Tablo1[city_name],,0,1)</f>
        <v>Delhi</v>
      </c>
      <c r="D3" s="2" t="s">
        <v>64</v>
      </c>
      <c r="E3" t="str">
        <f>_xlfn.XLOOKUP(Tablo49[[#This Row],[date]],Tablo2[date],Tablo2[before/after_5g],,0,)</f>
        <v>Before 5G</v>
      </c>
      <c r="F3" cm="1">
        <f t="array" ref="F3">INDEX(Fact_market_share!$C$3:$C$602,MATCH(1,(Fact_market_share!$B$3:$B$602=Tablo49[[#This Row],[city_code]])*(Fact_market_share!D$3:D$602=Tablo49[[#This Row],[company]])*(Fact_market_share!$A$3:$A$602= Tablo49[[#This Row],[date]]),0))</f>
        <v>241.59</v>
      </c>
      <c r="G3" s="3">
        <v>42.71</v>
      </c>
      <c r="H3">
        <v>175</v>
      </c>
      <c r="I3" s="3">
        <v>24.41</v>
      </c>
      <c r="J3" s="7">
        <v>1.31</v>
      </c>
    </row>
    <row r="4" spans="1:13" x14ac:dyDescent="0.3">
      <c r="A4" s="6">
        <v>44562</v>
      </c>
      <c r="B4" s="4">
        <v>700001</v>
      </c>
      <c r="C4" s="4" t="str">
        <f>_xlfn.XLOOKUP(Tablo49[[#This Row],[city_code]],Tablo1[city_code],Tablo1[city_name],,0,1)</f>
        <v>Kolkata</v>
      </c>
      <c r="D4" s="2" t="s">
        <v>64</v>
      </c>
      <c r="E4" t="str">
        <f>_xlfn.XLOOKUP(Tablo49[[#This Row],[date]],Tablo2[date],Tablo2[before/after_5g],,0,)</f>
        <v>Before 5G</v>
      </c>
      <c r="F4" cm="1">
        <f t="array" ref="F4">INDEX(Fact_market_share!$C$3:$C$602,MATCH(1,(Fact_market_share!$B$3:$B$602=Tablo49[[#This Row],[city_code]])*(Fact_market_share!D$3:D$602=Tablo49[[#This Row],[company]])*(Fact_market_share!$A$3:$A$602= Tablo49[[#This Row],[date]]),0))</f>
        <v>222.19</v>
      </c>
      <c r="G4" s="3">
        <v>36.909999999999997</v>
      </c>
      <c r="H4">
        <v>176</v>
      </c>
      <c r="I4" s="3">
        <v>21.09</v>
      </c>
      <c r="J4" s="7">
        <v>1.25</v>
      </c>
      <c r="L4" t="s">
        <v>97</v>
      </c>
      <c r="M4" t="s">
        <v>98</v>
      </c>
    </row>
    <row r="5" spans="1:13" x14ac:dyDescent="0.3">
      <c r="A5" s="6">
        <v>44562</v>
      </c>
      <c r="B5" s="4">
        <v>560001</v>
      </c>
      <c r="C5" s="4" t="str">
        <f>_xlfn.XLOOKUP(Tablo49[[#This Row],[city_code]],Tablo1[city_code],Tablo1[city_name],,0,1)</f>
        <v>Bangalore</v>
      </c>
      <c r="D5" s="2" t="s">
        <v>64</v>
      </c>
      <c r="E5" t="str">
        <f>_xlfn.XLOOKUP(Tablo49[[#This Row],[date]],Tablo2[date],Tablo2[before/after_5g],,0,)</f>
        <v>Before 5G</v>
      </c>
      <c r="F5" cm="1">
        <f t="array" ref="F5">INDEX(Fact_market_share!$C$3:$C$602,MATCH(1,(Fact_market_share!$B$3:$B$602=Tablo49[[#This Row],[city_code]])*(Fact_market_share!D$3:D$602=Tablo49[[#This Row],[company]])*(Fact_market_share!$A$3:$A$602= Tablo49[[#This Row],[date]]),0))</f>
        <v>195.41</v>
      </c>
      <c r="G5" s="3">
        <v>37.4</v>
      </c>
      <c r="H5">
        <v>177</v>
      </c>
      <c r="I5" s="3">
        <v>21.37</v>
      </c>
      <c r="J5" s="7">
        <v>1.39</v>
      </c>
      <c r="L5">
        <f>SUMIF(Tablo49[5G STATUS],"Before 5G",Tablo49[arpu])/COUNTIF(Tablo49[5G STATUS],"Before 5G")</f>
        <v>203.8</v>
      </c>
      <c r="M5">
        <f>SUMIF(Tablo49[5G STATUS],"After 5G",Tablo49[arpu])/COUNTIF(Tablo49[5G STATUS],"After 5G")</f>
        <v>263.5</v>
      </c>
    </row>
    <row r="6" spans="1:13" x14ac:dyDescent="0.3">
      <c r="A6" s="6">
        <v>44562</v>
      </c>
      <c r="B6" s="4">
        <v>600001</v>
      </c>
      <c r="C6" s="4" t="str">
        <f>_xlfn.XLOOKUP(Tablo49[[#This Row],[city_code]],Tablo1[city_code],Tablo1[city_name],,0,1)</f>
        <v>Chennai</v>
      </c>
      <c r="D6" s="2" t="s">
        <v>64</v>
      </c>
      <c r="E6" t="str">
        <f>_xlfn.XLOOKUP(Tablo49[[#This Row],[date]],Tablo2[date],Tablo2[before/after_5g],,0,)</f>
        <v>Before 5G</v>
      </c>
      <c r="F6" cm="1">
        <f t="array" ref="F6">INDEX(Fact_market_share!$C$3:$C$602,MATCH(1,(Fact_market_share!$B$3:$B$602=Tablo49[[#This Row],[city_code]])*(Fact_market_share!D$3:D$602=Tablo49[[#This Row],[company]])*(Fact_market_share!$A$3:$A$602= Tablo49[[#This Row],[date]]),0))</f>
        <v>166.78</v>
      </c>
      <c r="G6" s="3">
        <v>30.8</v>
      </c>
      <c r="H6">
        <v>178</v>
      </c>
      <c r="I6" s="3">
        <v>15.17</v>
      </c>
      <c r="J6" s="7">
        <v>1.1200000000000001</v>
      </c>
    </row>
    <row r="7" spans="1:13" x14ac:dyDescent="0.3">
      <c r="A7" s="6">
        <v>44562</v>
      </c>
      <c r="B7" s="4">
        <v>500001</v>
      </c>
      <c r="C7" s="4" t="str">
        <f>_xlfn.XLOOKUP(Tablo49[[#This Row],[city_code]],Tablo1[city_code],Tablo1[city_name],,0,1)</f>
        <v>Hyderabad</v>
      </c>
      <c r="D7" s="2" t="s">
        <v>64</v>
      </c>
      <c r="E7" t="str">
        <f>_xlfn.XLOOKUP(Tablo49[[#This Row],[date]],Tablo2[date],Tablo2[before/after_5g],,0,)</f>
        <v>Before 5G</v>
      </c>
      <c r="F7" cm="1">
        <f t="array" ref="F7">INDEX(Fact_market_share!$C$3:$C$602,MATCH(1,(Fact_market_share!$B$3:$B$602=Tablo49[[#This Row],[city_code]])*(Fact_market_share!D$3:D$602=Tablo49[[#This Row],[company]])*(Fact_market_share!$A$3:$A$602= Tablo49[[#This Row],[date]]),0))</f>
        <v>148.68</v>
      </c>
      <c r="G7" s="3">
        <v>28.25</v>
      </c>
      <c r="H7">
        <v>179</v>
      </c>
      <c r="I7" s="3">
        <v>15.44</v>
      </c>
      <c r="J7" s="7">
        <v>0.78</v>
      </c>
    </row>
    <row r="8" spans="1:13" x14ac:dyDescent="0.3">
      <c r="A8" s="6">
        <v>44562</v>
      </c>
      <c r="B8" s="4">
        <v>411001</v>
      </c>
      <c r="C8" s="4" t="str">
        <f>_xlfn.XLOOKUP(Tablo49[[#This Row],[city_code]],Tablo1[city_code],Tablo1[city_name],,0,1)</f>
        <v>Pune</v>
      </c>
      <c r="D8" s="2" t="s">
        <v>64</v>
      </c>
      <c r="E8" t="str">
        <f>_xlfn.XLOOKUP(Tablo49[[#This Row],[date]],Tablo2[date],Tablo2[before/after_5g],,0,)</f>
        <v>Before 5G</v>
      </c>
      <c r="F8" cm="1">
        <f t="array" ref="F8">INDEX(Fact_market_share!$C$3:$C$602,MATCH(1,(Fact_market_share!$B$3:$B$602=Tablo49[[#This Row],[city_code]])*(Fact_market_share!D$3:D$602=Tablo49[[#This Row],[company]])*(Fact_market_share!$A$3:$A$602= Tablo49[[#This Row],[date]]),0))</f>
        <v>141.30000000000001</v>
      </c>
      <c r="G8" s="3">
        <v>24.22</v>
      </c>
      <c r="H8">
        <v>180</v>
      </c>
      <c r="I8" s="3">
        <v>12.11</v>
      </c>
      <c r="J8" s="7">
        <v>1.08</v>
      </c>
      <c r="L8" t="s">
        <v>99</v>
      </c>
      <c r="M8" t="s">
        <v>100</v>
      </c>
    </row>
    <row r="9" spans="1:13" x14ac:dyDescent="0.3">
      <c r="A9" s="6">
        <v>44562</v>
      </c>
      <c r="B9" s="4">
        <v>380001</v>
      </c>
      <c r="C9" s="4" t="str">
        <f>_xlfn.XLOOKUP(Tablo49[[#This Row],[city_code]],Tablo1[city_code],Tablo1[city_name],,0,1)</f>
        <v>Ahmedabad</v>
      </c>
      <c r="D9" s="2" t="s">
        <v>64</v>
      </c>
      <c r="E9" t="str">
        <f>_xlfn.XLOOKUP(Tablo49[[#This Row],[date]],Tablo2[date],Tablo2[before/after_5g],,0,)</f>
        <v>Before 5G</v>
      </c>
      <c r="F9" cm="1">
        <f t="array" ref="F9">INDEX(Fact_market_share!$C$3:$C$602,MATCH(1,(Fact_market_share!$B$3:$B$602=Tablo49[[#This Row],[city_code]])*(Fact_market_share!D$3:D$602=Tablo49[[#This Row],[company]])*(Fact_market_share!$A$3:$A$602= Tablo49[[#This Row],[date]]),0))</f>
        <v>110.08</v>
      </c>
      <c r="G9" s="3">
        <v>20.97</v>
      </c>
      <c r="H9">
        <v>181</v>
      </c>
      <c r="I9" s="3">
        <v>12.71</v>
      </c>
      <c r="J9" s="7">
        <v>0.62</v>
      </c>
      <c r="L9">
        <f>SUMIF(Tablo49[5G STATUS],"Before 5G",Tablo49[active_users_lakhs])</f>
        <v>843.52999999999986</v>
      </c>
      <c r="M9">
        <f>SUMIF(Tablo49[5G STATUS],"After 5G",Tablo49[active_users_lakhs])</f>
        <v>773.7</v>
      </c>
    </row>
    <row r="10" spans="1:13" x14ac:dyDescent="0.3">
      <c r="A10" s="6">
        <v>44562</v>
      </c>
      <c r="B10" s="4">
        <v>302001</v>
      </c>
      <c r="C10" s="4" t="str">
        <f>_xlfn.XLOOKUP(Tablo49[[#This Row],[city_code]],Tablo1[city_code],Tablo1[city_name],,0,1)</f>
        <v>Jaipur</v>
      </c>
      <c r="D10" s="2" t="s">
        <v>64</v>
      </c>
      <c r="E10" t="str">
        <f>_xlfn.XLOOKUP(Tablo49[[#This Row],[date]],Tablo2[date],Tablo2[before/after_5g],,0,)</f>
        <v>Before 5G</v>
      </c>
      <c r="F10" cm="1">
        <f t="array" ref="F10">INDEX(Fact_market_share!$C$3:$C$602,MATCH(1,(Fact_market_share!$B$3:$B$602=Tablo49[[#This Row],[city_code]])*(Fact_market_share!D$3:D$602=Tablo49[[#This Row],[company]])*(Fact_market_share!$A$3:$A$602= Tablo49[[#This Row],[date]]),0))</f>
        <v>79.05</v>
      </c>
      <c r="G10" s="3">
        <v>22.21</v>
      </c>
      <c r="H10">
        <v>182</v>
      </c>
      <c r="I10" s="3">
        <v>11.75</v>
      </c>
      <c r="J10" s="7">
        <v>0.52</v>
      </c>
    </row>
    <row r="11" spans="1:13" x14ac:dyDescent="0.3">
      <c r="A11" s="6">
        <v>44562</v>
      </c>
      <c r="B11" s="4">
        <v>226001</v>
      </c>
      <c r="C11" s="4" t="str">
        <f>_xlfn.XLOOKUP(Tablo49[[#This Row],[city_code]],Tablo1[city_code],Tablo1[city_name],,0,1)</f>
        <v>Lucknow</v>
      </c>
      <c r="D11" s="2" t="s">
        <v>64</v>
      </c>
      <c r="E11" t="str">
        <f>_xlfn.XLOOKUP(Tablo49[[#This Row],[date]],Tablo2[date],Tablo2[before/after_5g],,0,)</f>
        <v>Before 5G</v>
      </c>
      <c r="F11" cm="1">
        <f t="array" ref="F11">INDEX(Fact_market_share!$C$3:$C$602,MATCH(1,(Fact_market_share!$B$3:$B$602=Tablo49[[#This Row],[city_code]])*(Fact_market_share!D$3:D$602=Tablo49[[#This Row],[company]])*(Fact_market_share!$A$3:$A$602= Tablo49[[#This Row],[date]]),0))</f>
        <v>67.599999999999994</v>
      </c>
      <c r="G11" s="3">
        <v>11.86</v>
      </c>
      <c r="H11">
        <v>183</v>
      </c>
      <c r="I11" s="3">
        <v>5.99</v>
      </c>
      <c r="J11" s="7">
        <v>0.45</v>
      </c>
      <c r="L11" t="s">
        <v>101</v>
      </c>
      <c r="M11" t="s">
        <v>102</v>
      </c>
    </row>
    <row r="12" spans="1:13" x14ac:dyDescent="0.3">
      <c r="A12" s="6">
        <v>44562</v>
      </c>
      <c r="B12" s="4">
        <v>800008</v>
      </c>
      <c r="C12" s="4" t="str">
        <f>_xlfn.XLOOKUP(Tablo49[[#This Row],[city_code]],Tablo1[city_code],Tablo1[city_name],,0,1)</f>
        <v>Patna</v>
      </c>
      <c r="D12" s="2" t="s">
        <v>64</v>
      </c>
      <c r="E12" t="str">
        <f>_xlfn.XLOOKUP(Tablo49[[#This Row],[date]],Tablo2[date],Tablo2[before/after_5g],,0,)</f>
        <v>Before 5G</v>
      </c>
      <c r="F12" cm="1">
        <f t="array" ref="F12">INDEX(Fact_market_share!$C$3:$C$602,MATCH(1,(Fact_market_share!$B$3:$B$602=Tablo49[[#This Row],[city_code]])*(Fact_market_share!D$3:D$602=Tablo49[[#This Row],[company]])*(Fact_market_share!$A$3:$A$602= Tablo49[[#This Row],[date]]),0))</f>
        <v>55.78</v>
      </c>
      <c r="G12" s="3">
        <v>14.59</v>
      </c>
      <c r="H12">
        <v>184</v>
      </c>
      <c r="I12" s="3">
        <v>7.76</v>
      </c>
      <c r="J12" s="7">
        <v>0.39</v>
      </c>
      <c r="L12">
        <f>SUMIF(Tablo49[5G STATUS],"Before 5G",Tablo49[unsubscribed_users_lakhs])</f>
        <v>56.33</v>
      </c>
      <c r="M12">
        <f>SUMIF(Tablo49[5G STATUS],"After 5G",Tablo49[unsubscribed_users_lakhs])</f>
        <v>69.569999999999965</v>
      </c>
    </row>
    <row r="13" spans="1:13" x14ac:dyDescent="0.3">
      <c r="A13" s="6">
        <v>44562</v>
      </c>
      <c r="B13" s="4">
        <v>641001</v>
      </c>
      <c r="C13" s="4" t="str">
        <f>_xlfn.XLOOKUP(Tablo49[[#This Row],[city_code]],Tablo1[city_code],Tablo1[city_name],,0,1)</f>
        <v>Coimbatore</v>
      </c>
      <c r="D13" s="2" t="s">
        <v>64</v>
      </c>
      <c r="E13" t="str">
        <f>_xlfn.XLOOKUP(Tablo49[[#This Row],[date]],Tablo2[date],Tablo2[before/after_5g],,0,)</f>
        <v>Before 5G</v>
      </c>
      <c r="F13" cm="1">
        <f t="array" ref="F13">INDEX(Fact_market_share!$C$3:$C$602,MATCH(1,(Fact_market_share!$B$3:$B$602=Tablo49[[#This Row],[city_code]])*(Fact_market_share!D$3:D$602=Tablo49[[#This Row],[company]])*(Fact_market_share!$A$3:$A$602= Tablo49[[#This Row],[date]]),0))</f>
        <v>50.24</v>
      </c>
      <c r="G13" s="3">
        <v>7.82</v>
      </c>
      <c r="H13">
        <v>185</v>
      </c>
      <c r="I13" s="3">
        <v>3.69</v>
      </c>
      <c r="J13" s="7">
        <v>0.28000000000000003</v>
      </c>
    </row>
    <row r="14" spans="1:13" x14ac:dyDescent="0.3">
      <c r="A14" s="6">
        <v>44562</v>
      </c>
      <c r="B14" s="4">
        <v>160017</v>
      </c>
      <c r="C14" s="4" t="str">
        <f>_xlfn.XLOOKUP(Tablo49[[#This Row],[city_code]],Tablo1[city_code],Tablo1[city_name],,0,1)</f>
        <v>Chandigarh</v>
      </c>
      <c r="D14" s="2" t="s">
        <v>64</v>
      </c>
      <c r="E14" t="str">
        <f>_xlfn.XLOOKUP(Tablo49[[#This Row],[date]],Tablo2[date],Tablo2[before/after_5g],,0,)</f>
        <v>Before 5G</v>
      </c>
      <c r="F14" cm="1">
        <f t="array" ref="F14">INDEX(Fact_market_share!$C$3:$C$602,MATCH(1,(Fact_market_share!$B$3:$B$602=Tablo49[[#This Row],[city_code]])*(Fact_market_share!D$3:D$602=Tablo49[[#This Row],[company]])*(Fact_market_share!$A$3:$A$602= Tablo49[[#This Row],[date]]),0))</f>
        <v>36.57</v>
      </c>
      <c r="G14" s="3">
        <v>6.35</v>
      </c>
      <c r="H14">
        <v>186</v>
      </c>
      <c r="I14" s="3">
        <v>3.43</v>
      </c>
      <c r="J14" s="7">
        <v>0.17</v>
      </c>
    </row>
    <row r="15" spans="1:13" x14ac:dyDescent="0.3">
      <c r="A15" s="6">
        <v>44562</v>
      </c>
      <c r="B15" s="4">
        <v>122001</v>
      </c>
      <c r="C15" s="4" t="str">
        <f>_xlfn.XLOOKUP(Tablo49[[#This Row],[city_code]],Tablo1[city_code],Tablo1[city_name],,0,1)</f>
        <v>Gurgaon</v>
      </c>
      <c r="D15" s="2" t="s">
        <v>64</v>
      </c>
      <c r="E15" t="str">
        <f>_xlfn.XLOOKUP(Tablo49[[#This Row],[date]],Tablo2[date],Tablo2[before/after_5g],,0,)</f>
        <v>Before 5G</v>
      </c>
      <c r="F15" cm="1">
        <f t="array" ref="F15">INDEX(Fact_market_share!$C$3:$C$602,MATCH(1,(Fact_market_share!$B$3:$B$602=Tablo49[[#This Row],[city_code]])*(Fact_market_share!D$3:D$602=Tablo49[[#This Row],[company]])*(Fact_market_share!$A$3:$A$602= Tablo49[[#This Row],[date]]),0))</f>
        <v>27.89</v>
      </c>
      <c r="G15" s="3">
        <v>5.32</v>
      </c>
      <c r="H15">
        <v>187</v>
      </c>
      <c r="I15" s="3">
        <v>2.94</v>
      </c>
      <c r="J15" s="7">
        <v>0.25</v>
      </c>
    </row>
    <row r="16" spans="1:13" x14ac:dyDescent="0.3">
      <c r="A16" s="6">
        <v>44562</v>
      </c>
      <c r="B16" s="4">
        <v>492001</v>
      </c>
      <c r="C16" s="4" t="str">
        <f>_xlfn.XLOOKUP(Tablo49[[#This Row],[city_code]],Tablo1[city_code],Tablo1[city_name],,0,1)</f>
        <v>Raipur</v>
      </c>
      <c r="D16" s="2" t="s">
        <v>64</v>
      </c>
      <c r="E16" t="str">
        <f>_xlfn.XLOOKUP(Tablo49[[#This Row],[date]],Tablo2[date],Tablo2[before/after_5g],,0,)</f>
        <v>Before 5G</v>
      </c>
      <c r="F16" cm="1">
        <f t="array" ref="F16">INDEX(Fact_market_share!$C$3:$C$602,MATCH(1,(Fact_market_share!$B$3:$B$602=Tablo49[[#This Row],[city_code]])*(Fact_market_share!D$3:D$602=Tablo49[[#This Row],[company]])*(Fact_market_share!$A$3:$A$602= Tablo49[[#This Row],[date]]),0))</f>
        <v>17.55</v>
      </c>
      <c r="G16" s="3">
        <v>4.2699999999999996</v>
      </c>
      <c r="H16">
        <v>188</v>
      </c>
      <c r="I16" s="3">
        <v>2.2400000000000002</v>
      </c>
      <c r="J16" s="7">
        <v>0.16</v>
      </c>
    </row>
    <row r="17" spans="1:10" x14ac:dyDescent="0.3">
      <c r="A17" s="6">
        <v>44593</v>
      </c>
      <c r="B17" s="4">
        <v>400001</v>
      </c>
      <c r="C17" s="4" t="str">
        <f>_xlfn.XLOOKUP(Tablo49[[#This Row],[city_code]],Tablo1[city_code],Tablo1[city_name],,0,1)</f>
        <v>Mumbai</v>
      </c>
      <c r="D17" s="2" t="s">
        <v>64</v>
      </c>
      <c r="E17" t="str">
        <f>_xlfn.XLOOKUP(Tablo49[[#This Row],[date]],Tablo2[date],Tablo2[before/after_5g],,0,)</f>
        <v>Before 5G</v>
      </c>
      <c r="F17" cm="1">
        <f t="array" ref="F17">INDEX(Fact_market_share!$C$3:$C$602,MATCH(1,(Fact_market_share!$B$3:$B$602=Tablo49[[#This Row],[city_code]])*(Fact_market_share!D$3:D$602=Tablo49[[#This Row],[company]])*(Fact_market_share!$A$3:$A$602= Tablo49[[#This Row],[date]]),0))</f>
        <v>328.6</v>
      </c>
      <c r="G17" s="3">
        <v>61.19</v>
      </c>
      <c r="H17">
        <v>189</v>
      </c>
      <c r="I17" s="3">
        <v>36.21</v>
      </c>
      <c r="J17" s="7">
        <v>2.71</v>
      </c>
    </row>
    <row r="18" spans="1:10" x14ac:dyDescent="0.3">
      <c r="A18" s="6">
        <v>44593</v>
      </c>
      <c r="B18" s="4">
        <v>110001</v>
      </c>
      <c r="C18" s="4" t="str">
        <f>_xlfn.XLOOKUP(Tablo49[[#This Row],[city_code]],Tablo1[city_code],Tablo1[city_name],,0,1)</f>
        <v>Delhi</v>
      </c>
      <c r="D18" s="2" t="s">
        <v>64</v>
      </c>
      <c r="E18" t="str">
        <f>_xlfn.XLOOKUP(Tablo49[[#This Row],[date]],Tablo2[date],Tablo2[before/after_5g],,0,)</f>
        <v>Before 5G</v>
      </c>
      <c r="F18" cm="1">
        <f t="array" ref="F18">INDEX(Fact_market_share!$C$3:$C$602,MATCH(1,(Fact_market_share!$B$3:$B$602=Tablo49[[#This Row],[city_code]])*(Fact_market_share!D$3:D$602=Tablo49[[#This Row],[company]])*(Fact_market_share!$A$3:$A$602= Tablo49[[#This Row],[date]]),0))</f>
        <v>277.3</v>
      </c>
      <c r="G18" s="3">
        <v>54.18</v>
      </c>
      <c r="H18">
        <v>190</v>
      </c>
      <c r="I18" s="3">
        <v>28.67</v>
      </c>
      <c r="J18" s="7">
        <v>1.85</v>
      </c>
    </row>
    <row r="19" spans="1:10" x14ac:dyDescent="0.3">
      <c r="A19" s="6">
        <v>44593</v>
      </c>
      <c r="B19" s="4">
        <v>700001</v>
      </c>
      <c r="C19" s="4" t="str">
        <f>_xlfn.XLOOKUP(Tablo49[[#This Row],[city_code]],Tablo1[city_code],Tablo1[city_name],,0,1)</f>
        <v>Kolkata</v>
      </c>
      <c r="D19" s="2" t="s">
        <v>64</v>
      </c>
      <c r="E19" t="str">
        <f>_xlfn.XLOOKUP(Tablo49[[#This Row],[date]],Tablo2[date],Tablo2[before/after_5g],,0,)</f>
        <v>Before 5G</v>
      </c>
      <c r="F19" cm="1">
        <f t="array" ref="F19">INDEX(Fact_market_share!$C$3:$C$602,MATCH(1,(Fact_market_share!$B$3:$B$602=Tablo49[[#This Row],[city_code]])*(Fact_market_share!D$3:D$602=Tablo49[[#This Row],[company]])*(Fact_market_share!$A$3:$A$602= Tablo49[[#This Row],[date]]),0))</f>
        <v>255.04</v>
      </c>
      <c r="G19" s="3">
        <v>39.479999999999997</v>
      </c>
      <c r="H19">
        <v>191</v>
      </c>
      <c r="I19" s="3">
        <v>22.56</v>
      </c>
      <c r="J19" s="7">
        <v>1.75</v>
      </c>
    </row>
    <row r="20" spans="1:10" x14ac:dyDescent="0.3">
      <c r="A20" s="6">
        <v>44593</v>
      </c>
      <c r="B20" s="4">
        <v>560001</v>
      </c>
      <c r="C20" s="4" t="str">
        <f>_xlfn.XLOOKUP(Tablo49[[#This Row],[city_code]],Tablo1[city_code],Tablo1[city_name],,0,1)</f>
        <v>Bangalore</v>
      </c>
      <c r="D20" s="2" t="s">
        <v>64</v>
      </c>
      <c r="E20" t="str">
        <f>_xlfn.XLOOKUP(Tablo49[[#This Row],[date]],Tablo2[date],Tablo2[before/after_5g],,0,)</f>
        <v>Before 5G</v>
      </c>
      <c r="F20" cm="1">
        <f t="array" ref="F20">INDEX(Fact_market_share!$C$3:$C$602,MATCH(1,(Fact_market_share!$B$3:$B$602=Tablo49[[#This Row],[city_code]])*(Fact_market_share!D$3:D$602=Tablo49[[#This Row],[company]])*(Fact_market_share!$A$3:$A$602= Tablo49[[#This Row],[date]]),0))</f>
        <v>224.3</v>
      </c>
      <c r="G20" s="3">
        <v>47.06</v>
      </c>
      <c r="H20">
        <v>192</v>
      </c>
      <c r="I20" s="3">
        <v>24.9</v>
      </c>
      <c r="J20" s="7">
        <v>1.22</v>
      </c>
    </row>
    <row r="21" spans="1:10" x14ac:dyDescent="0.3">
      <c r="A21" s="6">
        <v>44593</v>
      </c>
      <c r="B21" s="4">
        <v>600001</v>
      </c>
      <c r="C21" s="4" t="str">
        <f>_xlfn.XLOOKUP(Tablo49[[#This Row],[city_code]],Tablo1[city_code],Tablo1[city_name],,0,1)</f>
        <v>Chennai</v>
      </c>
      <c r="D21" s="2" t="s">
        <v>64</v>
      </c>
      <c r="E21" t="str">
        <f>_xlfn.XLOOKUP(Tablo49[[#This Row],[date]],Tablo2[date],Tablo2[before/after_5g],,0,)</f>
        <v>Before 5G</v>
      </c>
      <c r="F21" cm="1">
        <f t="array" ref="F21">INDEX(Fact_market_share!$C$3:$C$602,MATCH(1,(Fact_market_share!$B$3:$B$602=Tablo49[[#This Row],[city_code]])*(Fact_market_share!D$3:D$602=Tablo49[[#This Row],[company]])*(Fact_market_share!$A$3:$A$602= Tablo49[[#This Row],[date]]),0))</f>
        <v>191.44</v>
      </c>
      <c r="G21" s="3">
        <v>55.9</v>
      </c>
      <c r="H21">
        <v>193</v>
      </c>
      <c r="I21" s="3">
        <v>27.14</v>
      </c>
      <c r="J21" s="7">
        <v>1.68</v>
      </c>
    </row>
    <row r="22" spans="1:10" x14ac:dyDescent="0.3">
      <c r="A22" s="6">
        <v>44593</v>
      </c>
      <c r="B22" s="4">
        <v>500001</v>
      </c>
      <c r="C22" s="4" t="str">
        <f>_xlfn.XLOOKUP(Tablo49[[#This Row],[city_code]],Tablo1[city_code],Tablo1[city_name],,0,1)</f>
        <v>Hyderabad</v>
      </c>
      <c r="D22" s="2" t="s">
        <v>64</v>
      </c>
      <c r="E22" t="str">
        <f>_xlfn.XLOOKUP(Tablo49[[#This Row],[date]],Tablo2[date],Tablo2[before/after_5g],,0,)</f>
        <v>Before 5G</v>
      </c>
      <c r="F22" cm="1">
        <f t="array" ref="F22">INDEX(Fact_market_share!$C$3:$C$602,MATCH(1,(Fact_market_share!$B$3:$B$602=Tablo49[[#This Row],[city_code]])*(Fact_market_share!D$3:D$602=Tablo49[[#This Row],[company]])*(Fact_market_share!$A$3:$A$602= Tablo49[[#This Row],[date]]),0))</f>
        <v>170.66</v>
      </c>
      <c r="G22" s="3">
        <v>34.47</v>
      </c>
      <c r="H22">
        <v>194</v>
      </c>
      <c r="I22" s="3">
        <v>17.86</v>
      </c>
      <c r="J22" s="7">
        <v>1.1299999999999999</v>
      </c>
    </row>
    <row r="23" spans="1:10" x14ac:dyDescent="0.3">
      <c r="A23" s="6">
        <v>44593</v>
      </c>
      <c r="B23" s="4">
        <v>411001</v>
      </c>
      <c r="C23" s="4" t="str">
        <f>_xlfn.XLOOKUP(Tablo49[[#This Row],[city_code]],Tablo1[city_code],Tablo1[city_name],,0,1)</f>
        <v>Pune</v>
      </c>
      <c r="D23" s="2" t="s">
        <v>64</v>
      </c>
      <c r="E23" t="str">
        <f>_xlfn.XLOOKUP(Tablo49[[#This Row],[date]],Tablo2[date],Tablo2[before/after_5g],,0,)</f>
        <v>Before 5G</v>
      </c>
      <c r="F23" cm="1">
        <f t="array" ref="F23">INDEX(Fact_market_share!$C$3:$C$602,MATCH(1,(Fact_market_share!$B$3:$B$602=Tablo49[[#This Row],[city_code]])*(Fact_market_share!D$3:D$602=Tablo49[[#This Row],[company]])*(Fact_market_share!$A$3:$A$602= Tablo49[[#This Row],[date]]),0))</f>
        <v>162.18</v>
      </c>
      <c r="G23" s="3">
        <v>28.66</v>
      </c>
      <c r="H23">
        <v>195</v>
      </c>
      <c r="I23" s="3">
        <v>15.08</v>
      </c>
      <c r="J23" s="7">
        <v>0.72</v>
      </c>
    </row>
    <row r="24" spans="1:10" x14ac:dyDescent="0.3">
      <c r="A24" s="6">
        <v>44593</v>
      </c>
      <c r="B24" s="4">
        <v>380001</v>
      </c>
      <c r="C24" s="4" t="str">
        <f>_xlfn.XLOOKUP(Tablo49[[#This Row],[city_code]],Tablo1[city_code],Tablo1[city_name],,0,1)</f>
        <v>Ahmedabad</v>
      </c>
      <c r="D24" s="2" t="s">
        <v>64</v>
      </c>
      <c r="E24" t="str">
        <f>_xlfn.XLOOKUP(Tablo49[[#This Row],[date]],Tablo2[date],Tablo2[before/after_5g],,0,)</f>
        <v>Before 5G</v>
      </c>
      <c r="F24" cm="1">
        <f t="array" ref="F24">INDEX(Fact_market_share!$C$3:$C$602,MATCH(1,(Fact_market_share!$B$3:$B$602=Tablo49[[#This Row],[city_code]])*(Fact_market_share!D$3:D$602=Tablo49[[#This Row],[company]])*(Fact_market_share!$A$3:$A$602= Tablo49[[#This Row],[date]]),0))</f>
        <v>126.35</v>
      </c>
      <c r="G24" s="3">
        <v>20.63</v>
      </c>
      <c r="H24">
        <v>196</v>
      </c>
      <c r="I24" s="3">
        <v>12.06</v>
      </c>
      <c r="J24" s="7">
        <v>0.74</v>
      </c>
    </row>
    <row r="25" spans="1:10" x14ac:dyDescent="0.3">
      <c r="A25" s="6">
        <v>44593</v>
      </c>
      <c r="B25" s="4">
        <v>302001</v>
      </c>
      <c r="C25" s="4" t="str">
        <f>_xlfn.XLOOKUP(Tablo49[[#This Row],[city_code]],Tablo1[city_code],Tablo1[city_name],,0,1)</f>
        <v>Jaipur</v>
      </c>
      <c r="D25" s="2" t="s">
        <v>64</v>
      </c>
      <c r="E25" t="str">
        <f>_xlfn.XLOOKUP(Tablo49[[#This Row],[date]],Tablo2[date],Tablo2[before/after_5g],,0,)</f>
        <v>Before 5G</v>
      </c>
      <c r="F25" cm="1">
        <f t="array" ref="F25">INDEX(Fact_market_share!$C$3:$C$602,MATCH(1,(Fact_market_share!$B$3:$B$602=Tablo49[[#This Row],[city_code]])*(Fact_market_share!D$3:D$602=Tablo49[[#This Row],[company]])*(Fact_market_share!$A$3:$A$602= Tablo49[[#This Row],[date]]),0))</f>
        <v>90.74</v>
      </c>
      <c r="G25" s="3">
        <v>15.67</v>
      </c>
      <c r="H25">
        <v>197</v>
      </c>
      <c r="I25" s="3">
        <v>7.87</v>
      </c>
      <c r="J25" s="7">
        <v>0.55000000000000004</v>
      </c>
    </row>
    <row r="26" spans="1:10" x14ac:dyDescent="0.3">
      <c r="A26" s="6">
        <v>44593</v>
      </c>
      <c r="B26" s="4">
        <v>226001</v>
      </c>
      <c r="C26" s="4" t="str">
        <f>_xlfn.XLOOKUP(Tablo49[[#This Row],[city_code]],Tablo1[city_code],Tablo1[city_name],,0,1)</f>
        <v>Lucknow</v>
      </c>
      <c r="D26" s="2" t="s">
        <v>64</v>
      </c>
      <c r="E26" t="str">
        <f>_xlfn.XLOOKUP(Tablo49[[#This Row],[date]],Tablo2[date],Tablo2[before/after_5g],,0,)</f>
        <v>Before 5G</v>
      </c>
      <c r="F26" cm="1">
        <f t="array" ref="F26">INDEX(Fact_market_share!$C$3:$C$602,MATCH(1,(Fact_market_share!$B$3:$B$602=Tablo49[[#This Row],[city_code]])*(Fact_market_share!D$3:D$602=Tablo49[[#This Row],[company]])*(Fact_market_share!$A$3:$A$602= Tablo49[[#This Row],[date]]),0))</f>
        <v>77.59</v>
      </c>
      <c r="G26" s="3">
        <v>24.77</v>
      </c>
      <c r="H26">
        <v>198</v>
      </c>
      <c r="I26" s="3">
        <v>11.8</v>
      </c>
      <c r="J26" s="7">
        <v>0.55000000000000004</v>
      </c>
    </row>
    <row r="27" spans="1:10" x14ac:dyDescent="0.3">
      <c r="A27" s="6">
        <v>44593</v>
      </c>
      <c r="B27" s="4">
        <v>800008</v>
      </c>
      <c r="C27" s="4" t="str">
        <f>_xlfn.XLOOKUP(Tablo49[[#This Row],[city_code]],Tablo1[city_code],Tablo1[city_name],,0,1)</f>
        <v>Patna</v>
      </c>
      <c r="D27" s="2" t="s">
        <v>64</v>
      </c>
      <c r="E27" t="str">
        <f>_xlfn.XLOOKUP(Tablo49[[#This Row],[date]],Tablo2[date],Tablo2[before/after_5g],,0,)</f>
        <v>Before 5G</v>
      </c>
      <c r="F27" cm="1">
        <f t="array" ref="F27">INDEX(Fact_market_share!$C$3:$C$602,MATCH(1,(Fact_market_share!$B$3:$B$602=Tablo49[[#This Row],[city_code]])*(Fact_market_share!D$3:D$602=Tablo49[[#This Row],[company]])*(Fact_market_share!$A$3:$A$602= Tablo49[[#This Row],[date]]),0))</f>
        <v>64.02</v>
      </c>
      <c r="G27" s="3">
        <v>11.72</v>
      </c>
      <c r="H27">
        <v>199</v>
      </c>
      <c r="I27" s="3">
        <v>5.63</v>
      </c>
      <c r="J27" s="7">
        <v>0.32</v>
      </c>
    </row>
    <row r="28" spans="1:10" x14ac:dyDescent="0.3">
      <c r="A28" s="6">
        <v>44593</v>
      </c>
      <c r="B28" s="4">
        <v>641001</v>
      </c>
      <c r="C28" s="4" t="str">
        <f>_xlfn.XLOOKUP(Tablo49[[#This Row],[city_code]],Tablo1[city_code],Tablo1[city_name],,0,1)</f>
        <v>Coimbatore</v>
      </c>
      <c r="D28" s="2" t="s">
        <v>64</v>
      </c>
      <c r="E28" t="str">
        <f>_xlfn.XLOOKUP(Tablo49[[#This Row],[date]],Tablo2[date],Tablo2[before/after_5g],,0,)</f>
        <v>Before 5G</v>
      </c>
      <c r="F28" cm="1">
        <f t="array" ref="F28">INDEX(Fact_market_share!$C$3:$C$602,MATCH(1,(Fact_market_share!$B$3:$B$602=Tablo49[[#This Row],[city_code]])*(Fact_market_share!D$3:D$602=Tablo49[[#This Row],[company]])*(Fact_market_share!$A$3:$A$602= Tablo49[[#This Row],[date]]),0))</f>
        <v>57.66</v>
      </c>
      <c r="G28" s="3">
        <v>11.94</v>
      </c>
      <c r="H28">
        <v>200</v>
      </c>
      <c r="I28" s="3">
        <v>7.02</v>
      </c>
      <c r="J28" s="7">
        <v>0.41</v>
      </c>
    </row>
    <row r="29" spans="1:10" x14ac:dyDescent="0.3">
      <c r="A29" s="6">
        <v>44593</v>
      </c>
      <c r="B29" s="4">
        <v>160017</v>
      </c>
      <c r="C29" s="4" t="str">
        <f>_xlfn.XLOOKUP(Tablo49[[#This Row],[city_code]],Tablo1[city_code],Tablo1[city_name],,0,1)</f>
        <v>Chandigarh</v>
      </c>
      <c r="D29" s="2" t="s">
        <v>64</v>
      </c>
      <c r="E29" t="str">
        <f>_xlfn.XLOOKUP(Tablo49[[#This Row],[date]],Tablo2[date],Tablo2[before/after_5g],,0,)</f>
        <v>Before 5G</v>
      </c>
      <c r="F29" cm="1">
        <f t="array" ref="F29">INDEX(Fact_market_share!$C$3:$C$602,MATCH(1,(Fact_market_share!$B$3:$B$602=Tablo49[[#This Row],[city_code]])*(Fact_market_share!D$3:D$602=Tablo49[[#This Row],[company]])*(Fact_market_share!$A$3:$A$602= Tablo49[[#This Row],[date]]),0))</f>
        <v>41.98</v>
      </c>
      <c r="G29" s="3">
        <v>6.34</v>
      </c>
      <c r="H29">
        <v>201</v>
      </c>
      <c r="I29" s="3">
        <v>3.91</v>
      </c>
      <c r="J29" s="7">
        <v>0.17</v>
      </c>
    </row>
    <row r="30" spans="1:10" x14ac:dyDescent="0.3">
      <c r="A30" s="6">
        <v>44593</v>
      </c>
      <c r="B30" s="4">
        <v>122001</v>
      </c>
      <c r="C30" s="4" t="str">
        <f>_xlfn.XLOOKUP(Tablo49[[#This Row],[city_code]],Tablo1[city_code],Tablo1[city_name],,0,1)</f>
        <v>Gurgaon</v>
      </c>
      <c r="D30" s="2" t="s">
        <v>64</v>
      </c>
      <c r="E30" t="str">
        <f>_xlfn.XLOOKUP(Tablo49[[#This Row],[date]],Tablo2[date],Tablo2[before/after_5g],,0,)</f>
        <v>Before 5G</v>
      </c>
      <c r="F30" cm="1">
        <f t="array" ref="F30">INDEX(Fact_market_share!$C$3:$C$602,MATCH(1,(Fact_market_share!$B$3:$B$602=Tablo49[[#This Row],[city_code]])*(Fact_market_share!D$3:D$602=Tablo49[[#This Row],[company]])*(Fact_market_share!$A$3:$A$602= Tablo49[[#This Row],[date]]),0))</f>
        <v>32.01</v>
      </c>
      <c r="G30" s="3">
        <v>9.4499999999999993</v>
      </c>
      <c r="H30">
        <v>202</v>
      </c>
      <c r="I30" s="3">
        <v>5.05</v>
      </c>
      <c r="J30" s="7">
        <v>0.27</v>
      </c>
    </row>
    <row r="31" spans="1:10" x14ac:dyDescent="0.3">
      <c r="A31" s="6">
        <v>44593</v>
      </c>
      <c r="B31" s="4">
        <v>492001</v>
      </c>
      <c r="C31" s="4" t="str">
        <f>_xlfn.XLOOKUP(Tablo49[[#This Row],[city_code]],Tablo1[city_code],Tablo1[city_name],,0,1)</f>
        <v>Raipur</v>
      </c>
      <c r="D31" s="2" t="s">
        <v>64</v>
      </c>
      <c r="E31" t="str">
        <f>_xlfn.XLOOKUP(Tablo49[[#This Row],[date]],Tablo2[date],Tablo2[before/after_5g],,0,)</f>
        <v>Before 5G</v>
      </c>
      <c r="F31" cm="1">
        <f t="array" ref="F31">INDEX(Fact_market_share!$C$3:$C$602,MATCH(1,(Fact_market_share!$B$3:$B$602=Tablo49[[#This Row],[city_code]])*(Fact_market_share!D$3:D$602=Tablo49[[#This Row],[company]])*(Fact_market_share!$A$3:$A$602= Tablo49[[#This Row],[date]]),0))</f>
        <v>20.14</v>
      </c>
      <c r="G31" s="3">
        <v>4.2300000000000004</v>
      </c>
      <c r="H31">
        <v>203</v>
      </c>
      <c r="I31" s="3">
        <v>2.52</v>
      </c>
      <c r="J31" s="7">
        <v>0.16</v>
      </c>
    </row>
    <row r="32" spans="1:10" x14ac:dyDescent="0.3">
      <c r="A32" s="6">
        <v>44621</v>
      </c>
      <c r="B32" s="4">
        <v>400001</v>
      </c>
      <c r="C32" s="4" t="str">
        <f>_xlfn.XLOOKUP(Tablo49[[#This Row],[city_code]],Tablo1[city_code],Tablo1[city_name],,0,1)</f>
        <v>Mumbai</v>
      </c>
      <c r="D32" s="2" t="s">
        <v>64</v>
      </c>
      <c r="E32" t="str">
        <f>_xlfn.XLOOKUP(Tablo49[[#This Row],[date]],Tablo2[date],Tablo2[before/after_5g],,0,)</f>
        <v>Before 5G</v>
      </c>
      <c r="F32" cm="1">
        <f t="array" ref="F32">INDEX(Fact_market_share!$C$3:$C$602,MATCH(1,(Fact_market_share!$B$3:$B$602=Tablo49[[#This Row],[city_code]])*(Fact_market_share!D$3:D$602=Tablo49[[#This Row],[company]])*(Fact_market_share!$A$3:$A$602= Tablo49[[#This Row],[date]]),0))</f>
        <v>305.81</v>
      </c>
      <c r="G32" s="3">
        <v>57.28</v>
      </c>
      <c r="H32">
        <v>204</v>
      </c>
      <c r="I32" s="3">
        <v>26.89</v>
      </c>
      <c r="J32" s="7">
        <v>2.33</v>
      </c>
    </row>
    <row r="33" spans="1:10" x14ac:dyDescent="0.3">
      <c r="A33" s="6">
        <v>44621</v>
      </c>
      <c r="B33" s="4">
        <v>110001</v>
      </c>
      <c r="C33" s="4" t="str">
        <f>_xlfn.XLOOKUP(Tablo49[[#This Row],[city_code]],Tablo1[city_code],Tablo1[city_name],,0,1)</f>
        <v>Delhi</v>
      </c>
      <c r="D33" s="2" t="s">
        <v>64</v>
      </c>
      <c r="E33" t="str">
        <f>_xlfn.XLOOKUP(Tablo49[[#This Row],[date]],Tablo2[date],Tablo2[before/after_5g],,0,)</f>
        <v>Before 5G</v>
      </c>
      <c r="F33" cm="1">
        <f t="array" ref="F33">INDEX(Fact_market_share!$C$3:$C$602,MATCH(1,(Fact_market_share!$B$3:$B$602=Tablo49[[#This Row],[city_code]])*(Fact_market_share!D$3:D$602=Tablo49[[#This Row],[company]])*(Fact_market_share!$A$3:$A$602= Tablo49[[#This Row],[date]]),0))</f>
        <v>258.07</v>
      </c>
      <c r="G33" s="3">
        <v>48.98</v>
      </c>
      <c r="H33">
        <v>205</v>
      </c>
      <c r="I33" s="3">
        <v>28.64</v>
      </c>
      <c r="J33" s="7">
        <v>2.52</v>
      </c>
    </row>
    <row r="34" spans="1:10" x14ac:dyDescent="0.3">
      <c r="A34" s="6">
        <v>44621</v>
      </c>
      <c r="B34" s="4">
        <v>700001</v>
      </c>
      <c r="C34" s="4" t="str">
        <f>_xlfn.XLOOKUP(Tablo49[[#This Row],[city_code]],Tablo1[city_code],Tablo1[city_name],,0,1)</f>
        <v>Kolkata</v>
      </c>
      <c r="D34" s="2" t="s">
        <v>64</v>
      </c>
      <c r="E34" t="str">
        <f>_xlfn.XLOOKUP(Tablo49[[#This Row],[date]],Tablo2[date],Tablo2[before/after_5g],,0,)</f>
        <v>Before 5G</v>
      </c>
      <c r="F34" cm="1">
        <f t="array" ref="F34">INDEX(Fact_market_share!$C$3:$C$602,MATCH(1,(Fact_market_share!$B$3:$B$602=Tablo49[[#This Row],[city_code]])*(Fact_market_share!D$3:D$602=Tablo49[[#This Row],[company]])*(Fact_market_share!$A$3:$A$602= Tablo49[[#This Row],[date]]),0))</f>
        <v>237.35</v>
      </c>
      <c r="G34" s="3">
        <v>67.31</v>
      </c>
      <c r="H34">
        <v>206</v>
      </c>
      <c r="I34" s="3">
        <v>35.99</v>
      </c>
      <c r="J34" s="7">
        <v>2.2000000000000002</v>
      </c>
    </row>
    <row r="35" spans="1:10" x14ac:dyDescent="0.3">
      <c r="A35" s="6">
        <v>44621</v>
      </c>
      <c r="B35" s="4">
        <v>560001</v>
      </c>
      <c r="C35" s="4" t="str">
        <f>_xlfn.XLOOKUP(Tablo49[[#This Row],[city_code]],Tablo1[city_code],Tablo1[city_name],,0,1)</f>
        <v>Bangalore</v>
      </c>
      <c r="D35" s="2" t="s">
        <v>64</v>
      </c>
      <c r="E35" t="str">
        <f>_xlfn.XLOOKUP(Tablo49[[#This Row],[date]],Tablo2[date],Tablo2[before/after_5g],,0,)</f>
        <v>Before 5G</v>
      </c>
      <c r="F35" cm="1">
        <f t="array" ref="F35">INDEX(Fact_market_share!$C$3:$C$602,MATCH(1,(Fact_market_share!$B$3:$B$602=Tablo49[[#This Row],[city_code]])*(Fact_market_share!D$3:D$602=Tablo49[[#This Row],[company]])*(Fact_market_share!$A$3:$A$602= Tablo49[[#This Row],[date]]),0))</f>
        <v>208.74</v>
      </c>
      <c r="G35" s="3">
        <v>41.87</v>
      </c>
      <c r="H35">
        <v>207</v>
      </c>
      <c r="I35" s="3">
        <v>25.22</v>
      </c>
      <c r="J35" s="7">
        <v>1.59</v>
      </c>
    </row>
    <row r="36" spans="1:10" x14ac:dyDescent="0.3">
      <c r="A36" s="6">
        <v>44621</v>
      </c>
      <c r="B36" s="4">
        <v>600001</v>
      </c>
      <c r="C36" s="4" t="str">
        <f>_xlfn.XLOOKUP(Tablo49[[#This Row],[city_code]],Tablo1[city_code],Tablo1[city_name],,0,1)</f>
        <v>Chennai</v>
      </c>
      <c r="D36" s="2" t="s">
        <v>64</v>
      </c>
      <c r="E36" t="str">
        <f>_xlfn.XLOOKUP(Tablo49[[#This Row],[date]],Tablo2[date],Tablo2[before/after_5g],,0,)</f>
        <v>Before 5G</v>
      </c>
      <c r="F36" cm="1">
        <f t="array" ref="F36">INDEX(Fact_market_share!$C$3:$C$602,MATCH(1,(Fact_market_share!$B$3:$B$602=Tablo49[[#This Row],[city_code]])*(Fact_market_share!D$3:D$602=Tablo49[[#This Row],[company]])*(Fact_market_share!$A$3:$A$602= Tablo49[[#This Row],[date]]),0))</f>
        <v>178.16</v>
      </c>
      <c r="G36" s="3">
        <v>30.5</v>
      </c>
      <c r="H36">
        <v>208</v>
      </c>
      <c r="I36" s="3">
        <v>14.45</v>
      </c>
      <c r="J36" s="7">
        <v>0.91</v>
      </c>
    </row>
    <row r="37" spans="1:10" x14ac:dyDescent="0.3">
      <c r="A37" s="6">
        <v>44621</v>
      </c>
      <c r="B37" s="4">
        <v>500001</v>
      </c>
      <c r="C37" s="4" t="str">
        <f>_xlfn.XLOOKUP(Tablo49[[#This Row],[city_code]],Tablo1[city_code],Tablo1[city_name],,0,1)</f>
        <v>Hyderabad</v>
      </c>
      <c r="D37" s="2" t="s">
        <v>64</v>
      </c>
      <c r="E37" t="str">
        <f>_xlfn.XLOOKUP(Tablo49[[#This Row],[date]],Tablo2[date],Tablo2[before/after_5g],,0,)</f>
        <v>Before 5G</v>
      </c>
      <c r="F37" cm="1">
        <f t="array" ref="F37">INDEX(Fact_market_share!$C$3:$C$602,MATCH(1,(Fact_market_share!$B$3:$B$602=Tablo49[[#This Row],[city_code]])*(Fact_market_share!D$3:D$602=Tablo49[[#This Row],[company]])*(Fact_market_share!$A$3:$A$602= Tablo49[[#This Row],[date]]),0))</f>
        <v>158.83000000000001</v>
      </c>
      <c r="G37" s="3">
        <v>27.95</v>
      </c>
      <c r="H37">
        <v>209</v>
      </c>
      <c r="I37" s="3">
        <v>13.25</v>
      </c>
      <c r="J37" s="7">
        <v>0.78</v>
      </c>
    </row>
    <row r="38" spans="1:10" x14ac:dyDescent="0.3">
      <c r="A38" s="6">
        <v>44621</v>
      </c>
      <c r="B38" s="4">
        <v>411001</v>
      </c>
      <c r="C38" s="4" t="str">
        <f>_xlfn.XLOOKUP(Tablo49[[#This Row],[city_code]],Tablo1[city_code],Tablo1[city_name],,0,1)</f>
        <v>Pune</v>
      </c>
      <c r="D38" s="2" t="s">
        <v>64</v>
      </c>
      <c r="E38" t="str">
        <f>_xlfn.XLOOKUP(Tablo49[[#This Row],[date]],Tablo2[date],Tablo2[before/after_5g],,0,)</f>
        <v>Before 5G</v>
      </c>
      <c r="F38" cm="1">
        <f t="array" ref="F38">INDEX(Fact_market_share!$C$3:$C$602,MATCH(1,(Fact_market_share!$B$3:$B$602=Tablo49[[#This Row],[city_code]])*(Fact_market_share!D$3:D$602=Tablo49[[#This Row],[company]])*(Fact_market_share!$A$3:$A$602= Tablo49[[#This Row],[date]]),0))</f>
        <v>150.93</v>
      </c>
      <c r="G38" s="3">
        <v>30.83</v>
      </c>
      <c r="H38">
        <v>210</v>
      </c>
      <c r="I38" s="3">
        <v>15.34</v>
      </c>
      <c r="J38" s="7">
        <v>1.1000000000000001</v>
      </c>
    </row>
    <row r="39" spans="1:10" x14ac:dyDescent="0.3">
      <c r="A39" s="6">
        <v>44621</v>
      </c>
      <c r="B39" s="4">
        <v>380001</v>
      </c>
      <c r="C39" s="4" t="str">
        <f>_xlfn.XLOOKUP(Tablo49[[#This Row],[city_code]],Tablo1[city_code],Tablo1[city_name],,0,1)</f>
        <v>Ahmedabad</v>
      </c>
      <c r="D39" s="2" t="s">
        <v>64</v>
      </c>
      <c r="E39" t="str">
        <f>_xlfn.XLOOKUP(Tablo49[[#This Row],[date]],Tablo2[date],Tablo2[before/after_5g],,0,)</f>
        <v>Before 5G</v>
      </c>
      <c r="F39" cm="1">
        <f t="array" ref="F39">INDEX(Fact_market_share!$C$3:$C$602,MATCH(1,(Fact_market_share!$B$3:$B$602=Tablo49[[#This Row],[city_code]])*(Fact_market_share!D$3:D$602=Tablo49[[#This Row],[company]])*(Fact_market_share!$A$3:$A$602= Tablo49[[#This Row],[date]]),0))</f>
        <v>117.59</v>
      </c>
      <c r="G39" s="3">
        <v>28.95</v>
      </c>
      <c r="H39">
        <v>211</v>
      </c>
      <c r="I39" s="3">
        <v>14.05</v>
      </c>
      <c r="J39" s="7">
        <v>0.75</v>
      </c>
    </row>
    <row r="40" spans="1:10" x14ac:dyDescent="0.3">
      <c r="A40" s="6">
        <v>44621</v>
      </c>
      <c r="B40" s="4">
        <v>302001</v>
      </c>
      <c r="C40" s="4" t="str">
        <f>_xlfn.XLOOKUP(Tablo49[[#This Row],[city_code]],Tablo1[city_code],Tablo1[city_name],,0,1)</f>
        <v>Jaipur</v>
      </c>
      <c r="D40" s="2" t="s">
        <v>64</v>
      </c>
      <c r="E40" t="str">
        <f>_xlfn.XLOOKUP(Tablo49[[#This Row],[date]],Tablo2[date],Tablo2[before/after_5g],,0,)</f>
        <v>Before 5G</v>
      </c>
      <c r="F40" cm="1">
        <f t="array" ref="F40">INDEX(Fact_market_share!$C$3:$C$602,MATCH(1,(Fact_market_share!$B$3:$B$602=Tablo49[[#This Row],[city_code]])*(Fact_market_share!D$3:D$602=Tablo49[[#This Row],[company]])*(Fact_market_share!$A$3:$A$602= Tablo49[[#This Row],[date]]),0))</f>
        <v>84.44</v>
      </c>
      <c r="G40" s="3">
        <v>17.100000000000001</v>
      </c>
      <c r="H40">
        <v>212</v>
      </c>
      <c r="I40" s="3">
        <v>9.19</v>
      </c>
      <c r="J40" s="7">
        <v>0.81</v>
      </c>
    </row>
    <row r="41" spans="1:10" x14ac:dyDescent="0.3">
      <c r="A41" s="6">
        <v>44621</v>
      </c>
      <c r="B41" s="4">
        <v>226001</v>
      </c>
      <c r="C41" s="4" t="str">
        <f>_xlfn.XLOOKUP(Tablo49[[#This Row],[city_code]],Tablo1[city_code],Tablo1[city_name],,0,1)</f>
        <v>Lucknow</v>
      </c>
      <c r="D41" s="2" t="s">
        <v>64</v>
      </c>
      <c r="E41" t="str">
        <f>_xlfn.XLOOKUP(Tablo49[[#This Row],[date]],Tablo2[date],Tablo2[before/after_5g],,0,)</f>
        <v>Before 5G</v>
      </c>
      <c r="F41" cm="1">
        <f t="array" ref="F41">INDEX(Fact_market_share!$C$3:$C$602,MATCH(1,(Fact_market_share!$B$3:$B$602=Tablo49[[#This Row],[city_code]])*(Fact_market_share!D$3:D$602=Tablo49[[#This Row],[company]])*(Fact_market_share!$A$3:$A$602= Tablo49[[#This Row],[date]]),0))</f>
        <v>72.209999999999994</v>
      </c>
      <c r="G41" s="3">
        <v>14.93</v>
      </c>
      <c r="H41">
        <v>213</v>
      </c>
      <c r="I41" s="3">
        <v>7.04</v>
      </c>
      <c r="J41" s="7">
        <v>0.3</v>
      </c>
    </row>
    <row r="42" spans="1:10" x14ac:dyDescent="0.3">
      <c r="A42" s="6">
        <v>44621</v>
      </c>
      <c r="B42" s="4">
        <v>800008</v>
      </c>
      <c r="C42" s="4" t="str">
        <f>_xlfn.XLOOKUP(Tablo49[[#This Row],[city_code]],Tablo1[city_code],Tablo1[city_name],,0,1)</f>
        <v>Patna</v>
      </c>
      <c r="D42" s="2" t="s">
        <v>64</v>
      </c>
      <c r="E42" t="str">
        <f>_xlfn.XLOOKUP(Tablo49[[#This Row],[date]],Tablo2[date],Tablo2[before/after_5g],,0,)</f>
        <v>Before 5G</v>
      </c>
      <c r="F42" cm="1">
        <f t="array" ref="F42">INDEX(Fact_market_share!$C$3:$C$602,MATCH(1,(Fact_market_share!$B$3:$B$602=Tablo49[[#This Row],[city_code]])*(Fact_market_share!D$3:D$602=Tablo49[[#This Row],[company]])*(Fact_market_share!$A$3:$A$602= Tablo49[[#This Row],[date]]),0))</f>
        <v>59.58</v>
      </c>
      <c r="G42" s="3">
        <v>10.62</v>
      </c>
      <c r="H42">
        <v>214</v>
      </c>
      <c r="I42" s="3">
        <v>5.39</v>
      </c>
      <c r="J42" s="7">
        <v>0.47</v>
      </c>
    </row>
    <row r="43" spans="1:10" x14ac:dyDescent="0.3">
      <c r="A43" s="6">
        <v>44621</v>
      </c>
      <c r="B43" s="4">
        <v>641001</v>
      </c>
      <c r="C43" s="4" t="str">
        <f>_xlfn.XLOOKUP(Tablo49[[#This Row],[city_code]],Tablo1[city_code],Tablo1[city_name],,0,1)</f>
        <v>Coimbatore</v>
      </c>
      <c r="D43" s="2" t="s">
        <v>64</v>
      </c>
      <c r="E43" t="str">
        <f>_xlfn.XLOOKUP(Tablo49[[#This Row],[date]],Tablo2[date],Tablo2[before/after_5g],,0,)</f>
        <v>Before 5G</v>
      </c>
      <c r="F43" cm="1">
        <f t="array" ref="F43">INDEX(Fact_market_share!$C$3:$C$602,MATCH(1,(Fact_market_share!$B$3:$B$602=Tablo49[[#This Row],[city_code]])*(Fact_market_share!D$3:D$602=Tablo49[[#This Row],[company]])*(Fact_market_share!$A$3:$A$602= Tablo49[[#This Row],[date]]),0))</f>
        <v>53.67</v>
      </c>
      <c r="G43" s="3">
        <v>17.12</v>
      </c>
      <c r="H43">
        <v>215</v>
      </c>
      <c r="I43" s="3">
        <v>8.31</v>
      </c>
      <c r="J43" s="7">
        <v>0.61</v>
      </c>
    </row>
    <row r="44" spans="1:10" x14ac:dyDescent="0.3">
      <c r="A44" s="6">
        <v>44621</v>
      </c>
      <c r="B44" s="4">
        <v>160017</v>
      </c>
      <c r="C44" s="4" t="str">
        <f>_xlfn.XLOOKUP(Tablo49[[#This Row],[city_code]],Tablo1[city_code],Tablo1[city_name],,0,1)</f>
        <v>Chandigarh</v>
      </c>
      <c r="D44" s="2" t="s">
        <v>64</v>
      </c>
      <c r="E44" t="str">
        <f>_xlfn.XLOOKUP(Tablo49[[#This Row],[date]],Tablo2[date],Tablo2[before/after_5g],,0,)</f>
        <v>Before 5G</v>
      </c>
      <c r="F44" cm="1">
        <f t="array" ref="F44">INDEX(Fact_market_share!$C$3:$C$602,MATCH(1,(Fact_market_share!$B$3:$B$602=Tablo49[[#This Row],[city_code]])*(Fact_market_share!D$3:D$602=Tablo49[[#This Row],[company]])*(Fact_market_share!$A$3:$A$602= Tablo49[[#This Row],[date]]),0))</f>
        <v>39.07</v>
      </c>
      <c r="G44" s="3">
        <v>7.51</v>
      </c>
      <c r="H44">
        <v>216</v>
      </c>
      <c r="I44" s="3">
        <v>3.72</v>
      </c>
      <c r="J44" s="7">
        <v>0.25</v>
      </c>
    </row>
    <row r="45" spans="1:10" x14ac:dyDescent="0.3">
      <c r="A45" s="6">
        <v>44621</v>
      </c>
      <c r="B45" s="4">
        <v>122001</v>
      </c>
      <c r="C45" s="4" t="str">
        <f>_xlfn.XLOOKUP(Tablo49[[#This Row],[city_code]],Tablo1[city_code],Tablo1[city_name],,0,1)</f>
        <v>Gurgaon</v>
      </c>
      <c r="D45" s="2" t="s">
        <v>64</v>
      </c>
      <c r="E45" t="str">
        <f>_xlfn.XLOOKUP(Tablo49[[#This Row],[date]],Tablo2[date],Tablo2[before/after_5g],,0,)</f>
        <v>Before 5G</v>
      </c>
      <c r="F45" cm="1">
        <f t="array" ref="F45">INDEX(Fact_market_share!$C$3:$C$602,MATCH(1,(Fact_market_share!$B$3:$B$602=Tablo49[[#This Row],[city_code]])*(Fact_market_share!D$3:D$602=Tablo49[[#This Row],[company]])*(Fact_market_share!$A$3:$A$602= Tablo49[[#This Row],[date]]),0))</f>
        <v>29.79</v>
      </c>
      <c r="G45" s="3">
        <v>6.04</v>
      </c>
      <c r="H45">
        <v>217</v>
      </c>
      <c r="I45" s="3">
        <v>3.34</v>
      </c>
      <c r="J45" s="7">
        <v>0.19</v>
      </c>
    </row>
    <row r="46" spans="1:10" x14ac:dyDescent="0.3">
      <c r="A46" s="6">
        <v>44621</v>
      </c>
      <c r="B46" s="4">
        <v>492001</v>
      </c>
      <c r="C46" s="4" t="str">
        <f>_xlfn.XLOOKUP(Tablo49[[#This Row],[city_code]],Tablo1[city_code],Tablo1[city_name],,0,1)</f>
        <v>Raipur</v>
      </c>
      <c r="D46" s="2" t="s">
        <v>64</v>
      </c>
      <c r="E46" t="str">
        <f>_xlfn.XLOOKUP(Tablo49[[#This Row],[date]],Tablo2[date],Tablo2[before/after_5g],,0,)</f>
        <v>Before 5G</v>
      </c>
      <c r="F46" cm="1">
        <f t="array" ref="F46">INDEX(Fact_market_share!$C$3:$C$602,MATCH(1,(Fact_market_share!$B$3:$B$602=Tablo49[[#This Row],[city_code]])*(Fact_market_share!D$3:D$602=Tablo49[[#This Row],[company]])*(Fact_market_share!$A$3:$A$602= Tablo49[[#This Row],[date]]),0))</f>
        <v>18.739999999999998</v>
      </c>
      <c r="G46" s="3">
        <v>3.46</v>
      </c>
      <c r="H46">
        <v>218</v>
      </c>
      <c r="I46" s="3">
        <v>1.76</v>
      </c>
      <c r="J46" s="7">
        <v>0.15</v>
      </c>
    </row>
    <row r="47" spans="1:10" x14ac:dyDescent="0.3">
      <c r="A47" s="6">
        <v>44652</v>
      </c>
      <c r="B47" s="4">
        <v>400001</v>
      </c>
      <c r="C47" s="4" t="str">
        <f>_xlfn.XLOOKUP(Tablo49[[#This Row],[city_code]],Tablo1[city_code],Tablo1[city_name],,0,1)</f>
        <v>Mumbai</v>
      </c>
      <c r="D47" s="2" t="s">
        <v>64</v>
      </c>
      <c r="E47" t="str">
        <f>_xlfn.XLOOKUP(Tablo49[[#This Row],[date]],Tablo2[date],Tablo2[before/after_5g],,0,)</f>
        <v>Before 5G</v>
      </c>
      <c r="F47" cm="1">
        <f t="array" ref="F47">INDEX(Fact_market_share!$C$3:$C$602,MATCH(1,(Fact_market_share!$B$3:$B$602=Tablo49[[#This Row],[city_code]])*(Fact_market_share!D$3:D$602=Tablo49[[#This Row],[company]])*(Fact_market_share!$A$3:$A$602= Tablo49[[#This Row],[date]]),0))</f>
        <v>324.26</v>
      </c>
      <c r="G47" s="3">
        <v>65.239999999999995</v>
      </c>
      <c r="H47">
        <v>219</v>
      </c>
      <c r="I47" s="3">
        <v>30.63</v>
      </c>
      <c r="J47" s="7">
        <v>2.64</v>
      </c>
    </row>
    <row r="48" spans="1:10" x14ac:dyDescent="0.3">
      <c r="A48" s="6">
        <v>44652</v>
      </c>
      <c r="B48" s="4">
        <v>110001</v>
      </c>
      <c r="C48" s="4" t="str">
        <f>_xlfn.XLOOKUP(Tablo49[[#This Row],[city_code]],Tablo1[city_code],Tablo1[city_name],,0,1)</f>
        <v>Delhi</v>
      </c>
      <c r="D48" s="2" t="s">
        <v>64</v>
      </c>
      <c r="E48" t="str">
        <f>_xlfn.XLOOKUP(Tablo49[[#This Row],[date]],Tablo2[date],Tablo2[before/after_5g],,0,)</f>
        <v>Before 5G</v>
      </c>
      <c r="F48" cm="1">
        <f t="array" ref="F48">INDEX(Fact_market_share!$C$3:$C$602,MATCH(1,(Fact_market_share!$B$3:$B$602=Tablo49[[#This Row],[city_code]])*(Fact_market_share!D$3:D$602=Tablo49[[#This Row],[company]])*(Fact_market_share!$A$3:$A$602= Tablo49[[#This Row],[date]]),0))</f>
        <v>273.63</v>
      </c>
      <c r="G48" s="3">
        <v>50.51</v>
      </c>
      <c r="H48">
        <v>220</v>
      </c>
      <c r="I48" s="3">
        <v>26.45</v>
      </c>
      <c r="J48" s="7">
        <v>2.02</v>
      </c>
    </row>
    <row r="49" spans="1:10" x14ac:dyDescent="0.3">
      <c r="A49" s="6">
        <v>44652</v>
      </c>
      <c r="B49" s="4">
        <v>700001</v>
      </c>
      <c r="C49" s="4" t="str">
        <f>_xlfn.XLOOKUP(Tablo49[[#This Row],[city_code]],Tablo1[city_code],Tablo1[city_name],,0,1)</f>
        <v>Kolkata</v>
      </c>
      <c r="D49" s="2" t="s">
        <v>64</v>
      </c>
      <c r="E49" t="str">
        <f>_xlfn.XLOOKUP(Tablo49[[#This Row],[date]],Tablo2[date],Tablo2[before/after_5g],,0,)</f>
        <v>Before 5G</v>
      </c>
      <c r="F49" cm="1">
        <f t="array" ref="F49">INDEX(Fact_market_share!$C$3:$C$602,MATCH(1,(Fact_market_share!$B$3:$B$602=Tablo49[[#This Row],[city_code]])*(Fact_market_share!D$3:D$602=Tablo49[[#This Row],[company]])*(Fact_market_share!$A$3:$A$602= Tablo49[[#This Row],[date]]),0))</f>
        <v>251.67</v>
      </c>
      <c r="G49" s="3">
        <v>48.85</v>
      </c>
      <c r="H49">
        <v>221</v>
      </c>
      <c r="I49" s="3">
        <v>24.67</v>
      </c>
      <c r="J49" s="7">
        <v>1.73</v>
      </c>
    </row>
    <row r="50" spans="1:10" x14ac:dyDescent="0.3">
      <c r="A50" s="6">
        <v>44652</v>
      </c>
      <c r="B50" s="4">
        <v>560001</v>
      </c>
      <c r="C50" s="4" t="str">
        <f>_xlfn.XLOOKUP(Tablo49[[#This Row],[city_code]],Tablo1[city_code],Tablo1[city_name],,0,1)</f>
        <v>Bangalore</v>
      </c>
      <c r="D50" s="2" t="s">
        <v>64</v>
      </c>
      <c r="E50" t="str">
        <f>_xlfn.XLOOKUP(Tablo49[[#This Row],[date]],Tablo2[date],Tablo2[before/after_5g],,0,)</f>
        <v>Before 5G</v>
      </c>
      <c r="F50" cm="1">
        <f t="array" ref="F50">INDEX(Fact_market_share!$C$3:$C$602,MATCH(1,(Fact_market_share!$B$3:$B$602=Tablo49[[#This Row],[city_code]])*(Fact_market_share!D$3:D$602=Tablo49[[#This Row],[company]])*(Fact_market_share!$A$3:$A$602= Tablo49[[#This Row],[date]]),0))</f>
        <v>221.33</v>
      </c>
      <c r="G50" s="3">
        <v>42.34</v>
      </c>
      <c r="H50">
        <v>222</v>
      </c>
      <c r="I50" s="3">
        <v>25.05</v>
      </c>
      <c r="J50" s="7">
        <v>1.51</v>
      </c>
    </row>
    <row r="51" spans="1:10" x14ac:dyDescent="0.3">
      <c r="A51" s="6">
        <v>44652</v>
      </c>
      <c r="B51" s="4">
        <v>600001</v>
      </c>
      <c r="C51" s="4" t="str">
        <f>_xlfn.XLOOKUP(Tablo49[[#This Row],[city_code]],Tablo1[city_code],Tablo1[city_name],,0,1)</f>
        <v>Chennai</v>
      </c>
      <c r="D51" s="2" t="s">
        <v>64</v>
      </c>
      <c r="E51" t="str">
        <f>_xlfn.XLOOKUP(Tablo49[[#This Row],[date]],Tablo2[date],Tablo2[before/after_5g],,0,)</f>
        <v>Before 5G</v>
      </c>
      <c r="F51" cm="1">
        <f t="array" ref="F51">INDEX(Fact_market_share!$C$3:$C$602,MATCH(1,(Fact_market_share!$B$3:$B$602=Tablo49[[#This Row],[city_code]])*(Fact_market_share!D$3:D$602=Tablo49[[#This Row],[company]])*(Fact_market_share!$A$3:$A$602= Tablo49[[#This Row],[date]]),0))</f>
        <v>188.91</v>
      </c>
      <c r="G51" s="3">
        <v>32.93</v>
      </c>
      <c r="H51">
        <v>223</v>
      </c>
      <c r="I51" s="3">
        <v>17.149999999999999</v>
      </c>
      <c r="J51" s="7">
        <v>1.46</v>
      </c>
    </row>
    <row r="52" spans="1:10" x14ac:dyDescent="0.3">
      <c r="A52" s="6">
        <v>44652</v>
      </c>
      <c r="B52" s="4">
        <v>500001</v>
      </c>
      <c r="C52" s="4" t="str">
        <f>_xlfn.XLOOKUP(Tablo49[[#This Row],[city_code]],Tablo1[city_code],Tablo1[city_name],,0,1)</f>
        <v>Hyderabad</v>
      </c>
      <c r="D52" s="2" t="s">
        <v>64</v>
      </c>
      <c r="E52" t="str">
        <f>_xlfn.XLOOKUP(Tablo49[[#This Row],[date]],Tablo2[date],Tablo2[before/after_5g],,0,)</f>
        <v>Before 5G</v>
      </c>
      <c r="F52" cm="1">
        <f t="array" ref="F52">INDEX(Fact_market_share!$C$3:$C$602,MATCH(1,(Fact_market_share!$B$3:$B$602=Tablo49[[#This Row],[city_code]])*(Fact_market_share!D$3:D$602=Tablo49[[#This Row],[company]])*(Fact_market_share!$A$3:$A$602= Tablo49[[#This Row],[date]]),0))</f>
        <v>168.41</v>
      </c>
      <c r="G52" s="3">
        <v>27.96</v>
      </c>
      <c r="H52">
        <v>224</v>
      </c>
      <c r="I52" s="3">
        <v>14.05</v>
      </c>
      <c r="J52" s="7">
        <v>1.17</v>
      </c>
    </row>
    <row r="53" spans="1:10" x14ac:dyDescent="0.3">
      <c r="A53" s="6">
        <v>44652</v>
      </c>
      <c r="B53" s="4">
        <v>411001</v>
      </c>
      <c r="C53" s="4" t="str">
        <f>_xlfn.XLOOKUP(Tablo49[[#This Row],[city_code]],Tablo1[city_code],Tablo1[city_name],,0,1)</f>
        <v>Pune</v>
      </c>
      <c r="D53" s="2" t="s">
        <v>64</v>
      </c>
      <c r="E53" t="str">
        <f>_xlfn.XLOOKUP(Tablo49[[#This Row],[date]],Tablo2[date],Tablo2[before/after_5g],,0,)</f>
        <v>Before 5G</v>
      </c>
      <c r="F53" cm="1">
        <f t="array" ref="F53">INDEX(Fact_market_share!$C$3:$C$602,MATCH(1,(Fact_market_share!$B$3:$B$602=Tablo49[[#This Row],[city_code]])*(Fact_market_share!D$3:D$602=Tablo49[[#This Row],[company]])*(Fact_market_share!$A$3:$A$602= Tablo49[[#This Row],[date]]),0))</f>
        <v>160.04</v>
      </c>
      <c r="G53" s="3">
        <v>45.93</v>
      </c>
      <c r="H53">
        <v>225</v>
      </c>
      <c r="I53" s="3">
        <v>21.98</v>
      </c>
      <c r="J53" s="7">
        <v>1.44</v>
      </c>
    </row>
    <row r="54" spans="1:10" x14ac:dyDescent="0.3">
      <c r="A54" s="6">
        <v>44652</v>
      </c>
      <c r="B54" s="4">
        <v>380001</v>
      </c>
      <c r="C54" s="4" t="str">
        <f>_xlfn.XLOOKUP(Tablo49[[#This Row],[city_code]],Tablo1[city_code],Tablo1[city_name],,0,1)</f>
        <v>Ahmedabad</v>
      </c>
      <c r="D54" s="2" t="s">
        <v>64</v>
      </c>
      <c r="E54" t="str">
        <f>_xlfn.XLOOKUP(Tablo49[[#This Row],[date]],Tablo2[date],Tablo2[before/after_5g],,0,)</f>
        <v>Before 5G</v>
      </c>
      <c r="F54" cm="1">
        <f t="array" ref="F54">INDEX(Fact_market_share!$C$3:$C$602,MATCH(1,(Fact_market_share!$B$3:$B$602=Tablo49[[#This Row],[city_code]])*(Fact_market_share!D$3:D$602=Tablo49[[#This Row],[company]])*(Fact_market_share!$A$3:$A$602= Tablo49[[#This Row],[date]]),0))</f>
        <v>124.68</v>
      </c>
      <c r="G54" s="3">
        <v>23.94</v>
      </c>
      <c r="H54">
        <v>226</v>
      </c>
      <c r="I54" s="3">
        <v>14.69</v>
      </c>
      <c r="J54" s="7">
        <v>1.21</v>
      </c>
    </row>
    <row r="55" spans="1:10" x14ac:dyDescent="0.3">
      <c r="A55" s="6">
        <v>44652</v>
      </c>
      <c r="B55" s="4">
        <v>302001</v>
      </c>
      <c r="C55" s="4" t="str">
        <f>_xlfn.XLOOKUP(Tablo49[[#This Row],[city_code]],Tablo1[city_code],Tablo1[city_name],,0,1)</f>
        <v>Jaipur</v>
      </c>
      <c r="D55" s="2" t="s">
        <v>64</v>
      </c>
      <c r="E55" t="str">
        <f>_xlfn.XLOOKUP(Tablo49[[#This Row],[date]],Tablo2[date],Tablo2[before/after_5g],,0,)</f>
        <v>Before 5G</v>
      </c>
      <c r="F55" cm="1">
        <f t="array" ref="F55">INDEX(Fact_market_share!$C$3:$C$602,MATCH(1,(Fact_market_share!$B$3:$B$602=Tablo49[[#This Row],[city_code]])*(Fact_market_share!D$3:D$602=Tablo49[[#This Row],[company]])*(Fact_market_share!$A$3:$A$602= Tablo49[[#This Row],[date]]),0))</f>
        <v>89.54</v>
      </c>
      <c r="G55" s="3">
        <v>15.11</v>
      </c>
      <c r="H55">
        <v>227</v>
      </c>
      <c r="I55" s="3">
        <v>7.33</v>
      </c>
      <c r="J55" s="7">
        <v>0.35</v>
      </c>
    </row>
    <row r="56" spans="1:10" x14ac:dyDescent="0.3">
      <c r="A56" s="6">
        <v>44652</v>
      </c>
      <c r="B56" s="4">
        <v>226001</v>
      </c>
      <c r="C56" s="4" t="str">
        <f>_xlfn.XLOOKUP(Tablo49[[#This Row],[city_code]],Tablo1[city_code],Tablo1[city_name],,0,1)</f>
        <v>Lucknow</v>
      </c>
      <c r="D56" s="2" t="s">
        <v>64</v>
      </c>
      <c r="E56" t="str">
        <f>_xlfn.XLOOKUP(Tablo49[[#This Row],[date]],Tablo2[date],Tablo2[before/after_5g],,0,)</f>
        <v>Before 5G</v>
      </c>
      <c r="F56" cm="1">
        <f t="array" ref="F56">INDEX(Fact_market_share!$C$3:$C$602,MATCH(1,(Fact_market_share!$B$3:$B$602=Tablo49[[#This Row],[city_code]])*(Fact_market_share!D$3:D$602=Tablo49[[#This Row],[company]])*(Fact_market_share!$A$3:$A$602= Tablo49[[#This Row],[date]]),0))</f>
        <v>76.569999999999993</v>
      </c>
      <c r="G56" s="3">
        <v>13.27</v>
      </c>
      <c r="H56">
        <v>228</v>
      </c>
      <c r="I56" s="3">
        <v>6.88</v>
      </c>
      <c r="J56" s="7">
        <v>0.42</v>
      </c>
    </row>
    <row r="57" spans="1:10" x14ac:dyDescent="0.3">
      <c r="A57" s="6">
        <v>44652</v>
      </c>
      <c r="B57" s="4">
        <v>800008</v>
      </c>
      <c r="C57" s="4" t="str">
        <f>_xlfn.XLOOKUP(Tablo49[[#This Row],[city_code]],Tablo1[city_code],Tablo1[city_name],,0,1)</f>
        <v>Patna</v>
      </c>
      <c r="D57" s="2" t="s">
        <v>64</v>
      </c>
      <c r="E57" t="str">
        <f>_xlfn.XLOOKUP(Tablo49[[#This Row],[date]],Tablo2[date],Tablo2[before/after_5g],,0,)</f>
        <v>Before 5G</v>
      </c>
      <c r="F57" cm="1">
        <f t="array" ref="F57">INDEX(Fact_market_share!$C$3:$C$602,MATCH(1,(Fact_market_share!$B$3:$B$602=Tablo49[[#This Row],[city_code]])*(Fact_market_share!D$3:D$602=Tablo49[[#This Row],[company]])*(Fact_market_share!$A$3:$A$602= Tablo49[[#This Row],[date]]),0))</f>
        <v>63.18</v>
      </c>
      <c r="G57" s="3">
        <v>11.81</v>
      </c>
      <c r="H57">
        <v>229</v>
      </c>
      <c r="I57" s="3">
        <v>6.67</v>
      </c>
      <c r="J57" s="7">
        <v>0.53</v>
      </c>
    </row>
    <row r="58" spans="1:10" x14ac:dyDescent="0.3">
      <c r="A58" s="6">
        <v>44652</v>
      </c>
      <c r="B58" s="4">
        <v>641001</v>
      </c>
      <c r="C58" s="4" t="str">
        <f>_xlfn.XLOOKUP(Tablo49[[#This Row],[city_code]],Tablo1[city_code],Tablo1[city_name],,0,1)</f>
        <v>Coimbatore</v>
      </c>
      <c r="D58" s="2" t="s">
        <v>64</v>
      </c>
      <c r="E58" t="str">
        <f>_xlfn.XLOOKUP(Tablo49[[#This Row],[date]],Tablo2[date],Tablo2[before/after_5g],,0,)</f>
        <v>Before 5G</v>
      </c>
      <c r="F58" cm="1">
        <f t="array" ref="F58">INDEX(Fact_market_share!$C$3:$C$602,MATCH(1,(Fact_market_share!$B$3:$B$602=Tablo49[[#This Row],[city_code]])*(Fact_market_share!D$3:D$602=Tablo49[[#This Row],[company]])*(Fact_market_share!$A$3:$A$602= Tablo49[[#This Row],[date]]),0))</f>
        <v>56.9</v>
      </c>
      <c r="G58" s="3">
        <v>8.7899999999999991</v>
      </c>
      <c r="H58">
        <v>230</v>
      </c>
      <c r="I58" s="3">
        <v>4.1500000000000004</v>
      </c>
      <c r="J58" s="7">
        <v>0.25</v>
      </c>
    </row>
    <row r="59" spans="1:10" x14ac:dyDescent="0.3">
      <c r="A59" s="6">
        <v>44652</v>
      </c>
      <c r="B59" s="4">
        <v>160017</v>
      </c>
      <c r="C59" s="4" t="str">
        <f>_xlfn.XLOOKUP(Tablo49[[#This Row],[city_code]],Tablo1[city_code],Tablo1[city_name],,0,1)</f>
        <v>Chandigarh</v>
      </c>
      <c r="D59" s="2" t="s">
        <v>64</v>
      </c>
      <c r="E59" t="str">
        <f>_xlfn.XLOOKUP(Tablo49[[#This Row],[date]],Tablo2[date],Tablo2[before/after_5g],,0,)</f>
        <v>Before 5G</v>
      </c>
      <c r="F59" cm="1">
        <f t="array" ref="F59">INDEX(Fact_market_share!$C$3:$C$602,MATCH(1,(Fact_market_share!$B$3:$B$602=Tablo49[[#This Row],[city_code]])*(Fact_market_share!D$3:D$602=Tablo49[[#This Row],[company]])*(Fact_market_share!$A$3:$A$602= Tablo49[[#This Row],[date]]),0))</f>
        <v>41.42</v>
      </c>
      <c r="G59" s="3">
        <v>10.48</v>
      </c>
      <c r="H59">
        <v>231</v>
      </c>
      <c r="I59" s="3">
        <v>5.79</v>
      </c>
      <c r="J59" s="7">
        <v>0.44</v>
      </c>
    </row>
    <row r="60" spans="1:10" x14ac:dyDescent="0.3">
      <c r="A60" s="6">
        <v>44652</v>
      </c>
      <c r="B60" s="4">
        <v>122001</v>
      </c>
      <c r="C60" s="4" t="str">
        <f>_xlfn.XLOOKUP(Tablo49[[#This Row],[city_code]],Tablo1[city_code],Tablo1[city_name],,0,1)</f>
        <v>Gurgaon</v>
      </c>
      <c r="D60" s="2" t="s">
        <v>64</v>
      </c>
      <c r="E60" t="str">
        <f>_xlfn.XLOOKUP(Tablo49[[#This Row],[date]],Tablo2[date],Tablo2[before/after_5g],,0,)</f>
        <v>Before 5G</v>
      </c>
      <c r="F60" cm="1">
        <f t="array" ref="F60">INDEX(Fact_market_share!$C$3:$C$602,MATCH(1,(Fact_market_share!$B$3:$B$602=Tablo49[[#This Row],[city_code]])*(Fact_market_share!D$3:D$602=Tablo49[[#This Row],[company]])*(Fact_market_share!$A$3:$A$602= Tablo49[[#This Row],[date]]),0))</f>
        <v>31.59</v>
      </c>
      <c r="G60" s="3">
        <v>6.31</v>
      </c>
      <c r="H60">
        <v>232</v>
      </c>
      <c r="I60" s="3">
        <v>3.41</v>
      </c>
      <c r="J60" s="7">
        <v>0.2</v>
      </c>
    </row>
    <row r="61" spans="1:10" x14ac:dyDescent="0.3">
      <c r="A61" s="6">
        <v>44652</v>
      </c>
      <c r="B61" s="4">
        <v>492001</v>
      </c>
      <c r="C61" s="4" t="str">
        <f>_xlfn.XLOOKUP(Tablo49[[#This Row],[city_code]],Tablo1[city_code],Tablo1[city_name],,0,1)</f>
        <v>Raipur</v>
      </c>
      <c r="D61" s="2" t="s">
        <v>64</v>
      </c>
      <c r="E61" t="str">
        <f>_xlfn.XLOOKUP(Tablo49[[#This Row],[date]],Tablo2[date],Tablo2[before/after_5g],,0,)</f>
        <v>Before 5G</v>
      </c>
      <c r="F61" cm="1">
        <f t="array" ref="F61">INDEX(Fact_market_share!$C$3:$C$602,MATCH(1,(Fact_market_share!$B$3:$B$602=Tablo49[[#This Row],[city_code]])*(Fact_market_share!D$3:D$602=Tablo49[[#This Row],[company]])*(Fact_market_share!$A$3:$A$602= Tablo49[[#This Row],[date]]),0))</f>
        <v>19.87</v>
      </c>
      <c r="G61" s="3">
        <v>3.72</v>
      </c>
      <c r="H61">
        <v>233</v>
      </c>
      <c r="I61" s="3">
        <v>2.06</v>
      </c>
      <c r="J61" s="7">
        <v>0.1</v>
      </c>
    </row>
    <row r="62" spans="1:10" x14ac:dyDescent="0.3">
      <c r="A62" s="6">
        <v>44713</v>
      </c>
      <c r="B62" s="4">
        <v>400001</v>
      </c>
      <c r="C62" s="4" t="str">
        <f>_xlfn.XLOOKUP(Tablo49[[#This Row],[city_code]],Tablo1[city_code],Tablo1[city_name],,0,1)</f>
        <v>Mumbai</v>
      </c>
      <c r="D62" s="2" t="s">
        <v>64</v>
      </c>
      <c r="E62" t="str">
        <f>_xlfn.XLOOKUP(Tablo49[[#This Row],[date]],Tablo2[date],Tablo2[before/after_5g],,0,)</f>
        <v>After 5G</v>
      </c>
      <c r="F62" cm="1">
        <f t="array" ref="F62">INDEX(Fact_market_share!$C$3:$C$602,MATCH(1,(Fact_market_share!$B$3:$B$602=Tablo49[[#This Row],[city_code]])*(Fact_market_share!D$3:D$602=Tablo49[[#This Row],[company]])*(Fact_market_share!$A$3:$A$602= Tablo49[[#This Row],[date]]),0))</f>
        <v>308</v>
      </c>
      <c r="G62" s="3">
        <v>62.09</v>
      </c>
      <c r="H62">
        <v>234</v>
      </c>
      <c r="I62" s="3">
        <v>32.17</v>
      </c>
      <c r="J62" s="7">
        <v>2.41</v>
      </c>
    </row>
    <row r="63" spans="1:10" x14ac:dyDescent="0.3">
      <c r="A63" s="6">
        <v>44713</v>
      </c>
      <c r="B63" s="4">
        <v>110001</v>
      </c>
      <c r="C63" s="4" t="str">
        <f>_xlfn.XLOOKUP(Tablo49[[#This Row],[city_code]],Tablo1[city_code],Tablo1[city_name],,0,1)</f>
        <v>Delhi</v>
      </c>
      <c r="D63" s="2" t="s">
        <v>64</v>
      </c>
      <c r="E63" t="str">
        <f>_xlfn.XLOOKUP(Tablo49[[#This Row],[date]],Tablo2[date],Tablo2[before/after_5g],,0,)</f>
        <v>After 5G</v>
      </c>
      <c r="F63" cm="1">
        <f t="array" ref="F63">INDEX(Fact_market_share!$C$3:$C$602,MATCH(1,(Fact_market_share!$B$3:$B$602=Tablo49[[#This Row],[city_code]])*(Fact_market_share!D$3:D$602=Tablo49[[#This Row],[company]])*(Fact_market_share!$A$3:$A$602= Tablo49[[#This Row],[date]]),0))</f>
        <v>253.61</v>
      </c>
      <c r="G63" s="3">
        <v>42.12</v>
      </c>
      <c r="H63">
        <v>235</v>
      </c>
      <c r="I63" s="3">
        <v>21.27</v>
      </c>
      <c r="J63" s="7">
        <v>2.2799999999999998</v>
      </c>
    </row>
    <row r="64" spans="1:10" x14ac:dyDescent="0.3">
      <c r="A64" s="6">
        <v>44713</v>
      </c>
      <c r="B64" s="4">
        <v>700001</v>
      </c>
      <c r="C64" s="4" t="str">
        <f>_xlfn.XLOOKUP(Tablo49[[#This Row],[city_code]],Tablo1[city_code],Tablo1[city_name],,0,1)</f>
        <v>Kolkata</v>
      </c>
      <c r="D64" s="2" t="s">
        <v>64</v>
      </c>
      <c r="E64" t="str">
        <f>_xlfn.XLOOKUP(Tablo49[[#This Row],[date]],Tablo2[date],Tablo2[before/after_5g],,0,)</f>
        <v>After 5G</v>
      </c>
      <c r="F64" cm="1">
        <f t="array" ref="F64">INDEX(Fact_market_share!$C$3:$C$602,MATCH(1,(Fact_market_share!$B$3:$B$602=Tablo49[[#This Row],[city_code]])*(Fact_market_share!D$3:D$602=Tablo49[[#This Row],[company]])*(Fact_market_share!$A$3:$A$602= Tablo49[[#This Row],[date]]),0))</f>
        <v>235.88</v>
      </c>
      <c r="G64" s="3">
        <v>36.770000000000003</v>
      </c>
      <c r="H64">
        <v>236</v>
      </c>
      <c r="I64" s="3">
        <v>18.48</v>
      </c>
      <c r="J64" s="7">
        <v>1.79</v>
      </c>
    </row>
    <row r="65" spans="1:10" x14ac:dyDescent="0.3">
      <c r="A65" s="6">
        <v>44713</v>
      </c>
      <c r="B65" s="4">
        <v>560001</v>
      </c>
      <c r="C65" s="4" t="str">
        <f>_xlfn.XLOOKUP(Tablo49[[#This Row],[city_code]],Tablo1[city_code],Tablo1[city_name],,0,1)</f>
        <v>Bangalore</v>
      </c>
      <c r="D65" s="2" t="s">
        <v>64</v>
      </c>
      <c r="E65" t="str">
        <f>_xlfn.XLOOKUP(Tablo49[[#This Row],[date]],Tablo2[date],Tablo2[before/after_5g],,0,)</f>
        <v>After 5G</v>
      </c>
      <c r="F65" cm="1">
        <f t="array" ref="F65">INDEX(Fact_market_share!$C$3:$C$602,MATCH(1,(Fact_market_share!$B$3:$B$602=Tablo49[[#This Row],[city_code]])*(Fact_market_share!D$3:D$602=Tablo49[[#This Row],[company]])*(Fact_market_share!$A$3:$A$602= Tablo49[[#This Row],[date]]),0))</f>
        <v>211.24</v>
      </c>
      <c r="G65" s="3">
        <v>38.020000000000003</v>
      </c>
      <c r="H65">
        <v>237</v>
      </c>
      <c r="I65" s="3">
        <v>15.71</v>
      </c>
      <c r="J65" s="7">
        <v>1.1399999999999999</v>
      </c>
    </row>
    <row r="66" spans="1:10" x14ac:dyDescent="0.3">
      <c r="A66" s="6">
        <v>44713</v>
      </c>
      <c r="B66" s="4">
        <v>600001</v>
      </c>
      <c r="C66" s="4" t="str">
        <f>_xlfn.XLOOKUP(Tablo49[[#This Row],[city_code]],Tablo1[city_code],Tablo1[city_name],,0,1)</f>
        <v>Chennai</v>
      </c>
      <c r="D66" s="2" t="s">
        <v>64</v>
      </c>
      <c r="E66" t="str">
        <f>_xlfn.XLOOKUP(Tablo49[[#This Row],[date]],Tablo2[date],Tablo2[before/after_5g],,0,)</f>
        <v>After 5G</v>
      </c>
      <c r="F66" cm="1">
        <f t="array" ref="F66">INDEX(Fact_market_share!$C$3:$C$602,MATCH(1,(Fact_market_share!$B$3:$B$602=Tablo49[[#This Row],[city_code]])*(Fact_market_share!D$3:D$602=Tablo49[[#This Row],[company]])*(Fact_market_share!$A$3:$A$602= Tablo49[[#This Row],[date]]),0))</f>
        <v>174.99</v>
      </c>
      <c r="G66" s="3">
        <v>30.55</v>
      </c>
      <c r="H66">
        <v>238</v>
      </c>
      <c r="I66" s="3">
        <v>15.43</v>
      </c>
      <c r="J66" s="7">
        <v>1.63</v>
      </c>
    </row>
    <row r="67" spans="1:10" x14ac:dyDescent="0.3">
      <c r="A67" s="6">
        <v>44713</v>
      </c>
      <c r="B67" s="4">
        <v>500001</v>
      </c>
      <c r="C67" s="4" t="str">
        <f>_xlfn.XLOOKUP(Tablo49[[#This Row],[city_code]],Tablo1[city_code],Tablo1[city_name],,0,1)</f>
        <v>Hyderabad</v>
      </c>
      <c r="D67" s="2" t="s">
        <v>64</v>
      </c>
      <c r="E67" t="str">
        <f>_xlfn.XLOOKUP(Tablo49[[#This Row],[date]],Tablo2[date],Tablo2[before/after_5g],,0,)</f>
        <v>After 5G</v>
      </c>
      <c r="F67" cm="1">
        <f t="array" ref="F67">INDEX(Fact_market_share!$C$3:$C$602,MATCH(1,(Fact_market_share!$B$3:$B$602=Tablo49[[#This Row],[city_code]])*(Fact_market_share!D$3:D$602=Tablo49[[#This Row],[company]])*(Fact_market_share!$A$3:$A$602= Tablo49[[#This Row],[date]]),0))</f>
        <v>157.63999999999999</v>
      </c>
      <c r="G67" s="3">
        <v>28.09</v>
      </c>
      <c r="H67">
        <v>239</v>
      </c>
      <c r="I67" s="3">
        <v>12.54</v>
      </c>
      <c r="J67" s="7">
        <v>1.02</v>
      </c>
    </row>
    <row r="68" spans="1:10" x14ac:dyDescent="0.3">
      <c r="A68" s="6">
        <v>44713</v>
      </c>
      <c r="B68" s="4">
        <v>411001</v>
      </c>
      <c r="C68" s="4" t="str">
        <f>_xlfn.XLOOKUP(Tablo49[[#This Row],[city_code]],Tablo1[city_code],Tablo1[city_name],,0,1)</f>
        <v>Pune</v>
      </c>
      <c r="D68" s="2" t="s">
        <v>64</v>
      </c>
      <c r="E68" t="str">
        <f>_xlfn.XLOOKUP(Tablo49[[#This Row],[date]],Tablo2[date],Tablo2[before/after_5g],,0,)</f>
        <v>After 5G</v>
      </c>
      <c r="F68" cm="1">
        <f t="array" ref="F68">INDEX(Fact_market_share!$C$3:$C$602,MATCH(1,(Fact_market_share!$B$3:$B$602=Tablo49[[#This Row],[city_code]])*(Fact_market_share!D$3:D$602=Tablo49[[#This Row],[company]])*(Fact_market_share!$A$3:$A$602= Tablo49[[#This Row],[date]]),0))</f>
        <v>152.13</v>
      </c>
      <c r="G68" s="3">
        <v>24.69</v>
      </c>
      <c r="H68">
        <v>240</v>
      </c>
      <c r="I68" s="3">
        <v>12.41</v>
      </c>
      <c r="J68" s="7">
        <v>1.28</v>
      </c>
    </row>
    <row r="69" spans="1:10" x14ac:dyDescent="0.3">
      <c r="A69" s="6">
        <v>44713</v>
      </c>
      <c r="B69" s="4">
        <v>380001</v>
      </c>
      <c r="C69" s="4" t="str">
        <f>_xlfn.XLOOKUP(Tablo49[[#This Row],[city_code]],Tablo1[city_code],Tablo1[city_name],,0,1)</f>
        <v>Ahmedabad</v>
      </c>
      <c r="D69" s="2" t="s">
        <v>64</v>
      </c>
      <c r="E69" t="str">
        <f>_xlfn.XLOOKUP(Tablo49[[#This Row],[date]],Tablo2[date],Tablo2[before/after_5g],,0,)</f>
        <v>After 5G</v>
      </c>
      <c r="F69" cm="1">
        <f t="array" ref="F69">INDEX(Fact_market_share!$C$3:$C$602,MATCH(1,(Fact_market_share!$B$3:$B$602=Tablo49[[#This Row],[city_code]])*(Fact_market_share!D$3:D$602=Tablo49[[#This Row],[company]])*(Fact_market_share!$A$3:$A$602= Tablo49[[#This Row],[date]]),0))</f>
        <v>115.47</v>
      </c>
      <c r="G69" s="3">
        <v>20.84</v>
      </c>
      <c r="H69">
        <v>241</v>
      </c>
      <c r="I69" s="3">
        <v>10.17</v>
      </c>
      <c r="J69" s="7">
        <v>1.1000000000000001</v>
      </c>
    </row>
    <row r="70" spans="1:10" x14ac:dyDescent="0.3">
      <c r="A70" s="6">
        <v>44713</v>
      </c>
      <c r="B70" s="4">
        <v>302001</v>
      </c>
      <c r="C70" s="4" t="str">
        <f>_xlfn.XLOOKUP(Tablo49[[#This Row],[city_code]],Tablo1[city_code],Tablo1[city_name],,0,1)</f>
        <v>Jaipur</v>
      </c>
      <c r="D70" s="2" t="s">
        <v>64</v>
      </c>
      <c r="E70" t="str">
        <f>_xlfn.XLOOKUP(Tablo49[[#This Row],[date]],Tablo2[date],Tablo2[before/after_5g],,0,)</f>
        <v>After 5G</v>
      </c>
      <c r="F70" cm="1">
        <f t="array" ref="F70">INDEX(Fact_market_share!$C$3:$C$602,MATCH(1,(Fact_market_share!$B$3:$B$602=Tablo49[[#This Row],[city_code]])*(Fact_market_share!D$3:D$602=Tablo49[[#This Row],[company]])*(Fact_market_share!$A$3:$A$602= Tablo49[[#This Row],[date]]),0))</f>
        <v>85.72</v>
      </c>
      <c r="G70" s="3">
        <v>22.85</v>
      </c>
      <c r="H70">
        <v>242</v>
      </c>
      <c r="I70" s="3">
        <v>9.1</v>
      </c>
      <c r="J70" s="7">
        <v>0.96</v>
      </c>
    </row>
    <row r="71" spans="1:10" x14ac:dyDescent="0.3">
      <c r="A71" s="6">
        <v>44713</v>
      </c>
      <c r="B71" s="4">
        <v>226001</v>
      </c>
      <c r="C71" s="4" t="str">
        <f>_xlfn.XLOOKUP(Tablo49[[#This Row],[city_code]],Tablo1[city_code],Tablo1[city_name],,0,1)</f>
        <v>Lucknow</v>
      </c>
      <c r="D71" s="2" t="s">
        <v>64</v>
      </c>
      <c r="E71" t="str">
        <f>_xlfn.XLOOKUP(Tablo49[[#This Row],[date]],Tablo2[date],Tablo2[before/after_5g],,0,)</f>
        <v>After 5G</v>
      </c>
      <c r="F71" cm="1">
        <f t="array" ref="F71">INDEX(Fact_market_share!$C$3:$C$602,MATCH(1,(Fact_market_share!$B$3:$B$602=Tablo49[[#This Row],[city_code]])*(Fact_market_share!D$3:D$602=Tablo49[[#This Row],[company]])*(Fact_market_share!$A$3:$A$602= Tablo49[[#This Row],[date]]),0))</f>
        <v>73.7</v>
      </c>
      <c r="G71" s="3">
        <v>12.29</v>
      </c>
      <c r="H71">
        <v>243</v>
      </c>
      <c r="I71" s="3">
        <v>5.61</v>
      </c>
      <c r="J71" s="7">
        <v>0.59</v>
      </c>
    </row>
    <row r="72" spans="1:10" x14ac:dyDescent="0.3">
      <c r="A72" s="6">
        <v>44713</v>
      </c>
      <c r="B72" s="4">
        <v>800008</v>
      </c>
      <c r="C72" s="4" t="str">
        <f>_xlfn.XLOOKUP(Tablo49[[#This Row],[city_code]],Tablo1[city_code],Tablo1[city_name],,0,1)</f>
        <v>Patna</v>
      </c>
      <c r="D72" s="2" t="s">
        <v>64</v>
      </c>
      <c r="E72" t="str">
        <f>_xlfn.XLOOKUP(Tablo49[[#This Row],[date]],Tablo2[date],Tablo2[before/after_5g],,0,)</f>
        <v>After 5G</v>
      </c>
      <c r="F72" cm="1">
        <f t="array" ref="F72">INDEX(Fact_market_share!$C$3:$C$602,MATCH(1,(Fact_market_share!$B$3:$B$602=Tablo49[[#This Row],[city_code]])*(Fact_market_share!D$3:D$602=Tablo49[[#This Row],[company]])*(Fact_market_share!$A$3:$A$602= Tablo49[[#This Row],[date]]),0))</f>
        <v>60.5</v>
      </c>
      <c r="G72" s="3">
        <v>15.07</v>
      </c>
      <c r="H72">
        <v>244</v>
      </c>
      <c r="I72" s="3">
        <v>5.98</v>
      </c>
      <c r="J72" s="7">
        <v>0.44</v>
      </c>
    </row>
    <row r="73" spans="1:10" x14ac:dyDescent="0.3">
      <c r="A73" s="6">
        <v>44713</v>
      </c>
      <c r="B73" s="4">
        <v>641001</v>
      </c>
      <c r="C73" s="4" t="str">
        <f>_xlfn.XLOOKUP(Tablo49[[#This Row],[city_code]],Tablo1[city_code],Tablo1[city_name],,0,1)</f>
        <v>Coimbatore</v>
      </c>
      <c r="D73" s="2" t="s">
        <v>64</v>
      </c>
      <c r="E73" t="str">
        <f>_xlfn.XLOOKUP(Tablo49[[#This Row],[date]],Tablo2[date],Tablo2[before/after_5g],,0,)</f>
        <v>After 5G</v>
      </c>
      <c r="F73" cm="1">
        <f t="array" ref="F73">INDEX(Fact_market_share!$C$3:$C$602,MATCH(1,(Fact_market_share!$B$3:$B$602=Tablo49[[#This Row],[city_code]])*(Fact_market_share!D$3:D$602=Tablo49[[#This Row],[company]])*(Fact_market_share!$A$3:$A$602= Tablo49[[#This Row],[date]]),0))</f>
        <v>53.6</v>
      </c>
      <c r="G73" s="3">
        <v>7.9</v>
      </c>
      <c r="H73">
        <v>245</v>
      </c>
      <c r="I73" s="3">
        <v>3.35</v>
      </c>
      <c r="J73" s="7">
        <v>0.26</v>
      </c>
    </row>
    <row r="74" spans="1:10" x14ac:dyDescent="0.3">
      <c r="A74" s="6">
        <v>44713</v>
      </c>
      <c r="B74" s="4">
        <v>160017</v>
      </c>
      <c r="C74" s="4" t="str">
        <f>_xlfn.XLOOKUP(Tablo49[[#This Row],[city_code]],Tablo1[city_code],Tablo1[city_name],,0,1)</f>
        <v>Chandigarh</v>
      </c>
      <c r="D74" s="2" t="s">
        <v>64</v>
      </c>
      <c r="E74" t="str">
        <f>_xlfn.XLOOKUP(Tablo49[[#This Row],[date]],Tablo2[date],Tablo2[before/after_5g],,0,)</f>
        <v>After 5G</v>
      </c>
      <c r="F74" cm="1">
        <f t="array" ref="F74">INDEX(Fact_market_share!$C$3:$C$602,MATCH(1,(Fact_market_share!$B$3:$B$602=Tablo49[[#This Row],[city_code]])*(Fact_market_share!D$3:D$602=Tablo49[[#This Row],[company]])*(Fact_market_share!$A$3:$A$602= Tablo49[[#This Row],[date]]),0))</f>
        <v>39.020000000000003</v>
      </c>
      <c r="G74" s="3">
        <v>6.41</v>
      </c>
      <c r="H74">
        <v>246</v>
      </c>
      <c r="I74" s="3">
        <v>3.22</v>
      </c>
      <c r="J74" s="7">
        <v>0.26</v>
      </c>
    </row>
    <row r="75" spans="1:10" x14ac:dyDescent="0.3">
      <c r="A75" s="6">
        <v>44713</v>
      </c>
      <c r="B75" s="4">
        <v>122001</v>
      </c>
      <c r="C75" s="4" t="str">
        <f>_xlfn.XLOOKUP(Tablo49[[#This Row],[city_code]],Tablo1[city_code],Tablo1[city_name],,0,1)</f>
        <v>Gurgaon</v>
      </c>
      <c r="D75" s="2" t="s">
        <v>64</v>
      </c>
      <c r="E75" t="str">
        <f>_xlfn.XLOOKUP(Tablo49[[#This Row],[date]],Tablo2[date],Tablo2[before/after_5g],,0,)</f>
        <v>After 5G</v>
      </c>
      <c r="F75" cm="1">
        <f t="array" ref="F75">INDEX(Fact_market_share!$C$3:$C$602,MATCH(1,(Fact_market_share!$B$3:$B$602=Tablo49[[#This Row],[city_code]])*(Fact_market_share!D$3:D$602=Tablo49[[#This Row],[company]])*(Fact_market_share!$A$3:$A$602= Tablo49[[#This Row],[date]]),0))</f>
        <v>30.35</v>
      </c>
      <c r="G75" s="3">
        <v>5.5</v>
      </c>
      <c r="H75">
        <v>247</v>
      </c>
      <c r="I75" s="3">
        <v>2.79</v>
      </c>
      <c r="J75" s="7">
        <v>0.25</v>
      </c>
    </row>
    <row r="76" spans="1:10" x14ac:dyDescent="0.3">
      <c r="A76" s="6">
        <v>44713</v>
      </c>
      <c r="B76" s="4">
        <v>492001</v>
      </c>
      <c r="C76" s="4" t="str">
        <f>_xlfn.XLOOKUP(Tablo49[[#This Row],[city_code]],Tablo1[city_code],Tablo1[city_name],,0,1)</f>
        <v>Raipur</v>
      </c>
      <c r="D76" s="2" t="s">
        <v>64</v>
      </c>
      <c r="E76" t="str">
        <f>_xlfn.XLOOKUP(Tablo49[[#This Row],[date]],Tablo2[date],Tablo2[before/after_5g],,0,)</f>
        <v>After 5G</v>
      </c>
      <c r="F76" cm="1">
        <f t="array" ref="F76">INDEX(Fact_market_share!$C$3:$C$602,MATCH(1,(Fact_market_share!$B$3:$B$602=Tablo49[[#This Row],[city_code]])*(Fact_market_share!D$3:D$602=Tablo49[[#This Row],[company]])*(Fact_market_share!$A$3:$A$602= Tablo49[[#This Row],[date]]),0))</f>
        <v>18.920000000000002</v>
      </c>
      <c r="G76" s="3">
        <v>4.37</v>
      </c>
      <c r="H76">
        <v>248</v>
      </c>
      <c r="I76" s="3">
        <v>1.71</v>
      </c>
      <c r="J76" s="7">
        <v>0.15</v>
      </c>
    </row>
    <row r="77" spans="1:10" x14ac:dyDescent="0.3">
      <c r="A77" s="6">
        <v>44743</v>
      </c>
      <c r="B77" s="4">
        <v>400001</v>
      </c>
      <c r="C77" s="4" t="str">
        <f>_xlfn.XLOOKUP(Tablo49[[#This Row],[city_code]],Tablo1[city_code],Tablo1[city_name],,0,1)</f>
        <v>Mumbai</v>
      </c>
      <c r="D77" s="2" t="s">
        <v>64</v>
      </c>
      <c r="E77" t="str">
        <f>_xlfn.XLOOKUP(Tablo49[[#This Row],[date]],Tablo2[date],Tablo2[before/after_5g],,0,)</f>
        <v>After 5G</v>
      </c>
      <c r="F77" cm="1">
        <f t="array" ref="F77">INDEX(Fact_market_share!$C$3:$C$602,MATCH(1,(Fact_market_share!$B$3:$B$602=Tablo49[[#This Row],[city_code]])*(Fact_market_share!D$3:D$602=Tablo49[[#This Row],[company]])*(Fact_market_share!$A$3:$A$602= Tablo49[[#This Row],[date]]),0))</f>
        <v>348.85</v>
      </c>
      <c r="G77" s="3">
        <v>59.9</v>
      </c>
      <c r="H77">
        <v>249</v>
      </c>
      <c r="I77" s="3">
        <v>24.65</v>
      </c>
      <c r="J77" s="7">
        <v>1.86</v>
      </c>
    </row>
    <row r="78" spans="1:10" x14ac:dyDescent="0.3">
      <c r="A78" s="6">
        <v>44743</v>
      </c>
      <c r="B78" s="4">
        <v>110001</v>
      </c>
      <c r="C78" s="4" t="str">
        <f>_xlfn.XLOOKUP(Tablo49[[#This Row],[city_code]],Tablo1[city_code],Tablo1[city_name],,0,1)</f>
        <v>Delhi</v>
      </c>
      <c r="D78" s="2" t="s">
        <v>64</v>
      </c>
      <c r="E78" t="str">
        <f>_xlfn.XLOOKUP(Tablo49[[#This Row],[date]],Tablo2[date],Tablo2[before/after_5g],,0,)</f>
        <v>After 5G</v>
      </c>
      <c r="F78" cm="1">
        <f t="array" ref="F78">INDEX(Fact_market_share!$C$3:$C$602,MATCH(1,(Fact_market_share!$B$3:$B$602=Tablo49[[#This Row],[city_code]])*(Fact_market_share!D$3:D$602=Tablo49[[#This Row],[company]])*(Fact_market_share!$A$3:$A$602= Tablo49[[#This Row],[date]]),0))</f>
        <v>287.25</v>
      </c>
      <c r="G78" s="3">
        <v>51.3</v>
      </c>
      <c r="H78">
        <v>250</v>
      </c>
      <c r="I78" s="3">
        <v>21.38</v>
      </c>
      <c r="J78" s="7">
        <v>2.11</v>
      </c>
    </row>
    <row r="79" spans="1:10" x14ac:dyDescent="0.3">
      <c r="A79" s="6">
        <v>44743</v>
      </c>
      <c r="B79" s="4">
        <v>700001</v>
      </c>
      <c r="C79" s="4" t="str">
        <f>_xlfn.XLOOKUP(Tablo49[[#This Row],[city_code]],Tablo1[city_code],Tablo1[city_name],,0,1)</f>
        <v>Kolkata</v>
      </c>
      <c r="D79" s="2" t="s">
        <v>64</v>
      </c>
      <c r="E79" t="str">
        <f>_xlfn.XLOOKUP(Tablo49[[#This Row],[date]],Tablo2[date],Tablo2[before/after_5g],,0,)</f>
        <v>After 5G</v>
      </c>
      <c r="F79" cm="1">
        <f t="array" ref="F79">INDEX(Fact_market_share!$C$3:$C$602,MATCH(1,(Fact_market_share!$B$3:$B$602=Tablo49[[#This Row],[city_code]])*(Fact_market_share!D$3:D$602=Tablo49[[#This Row],[company]])*(Fact_market_share!$A$3:$A$602= Tablo49[[#This Row],[date]]),0))</f>
        <v>267.16000000000003</v>
      </c>
      <c r="G79" s="3">
        <v>38.119999999999997</v>
      </c>
      <c r="H79">
        <v>251</v>
      </c>
      <c r="I79" s="3">
        <v>22.56</v>
      </c>
      <c r="J79" s="7">
        <v>1.77</v>
      </c>
    </row>
    <row r="80" spans="1:10" x14ac:dyDescent="0.3">
      <c r="A80" s="6">
        <v>44743</v>
      </c>
      <c r="B80" s="4">
        <v>560001</v>
      </c>
      <c r="C80" s="4" t="str">
        <f>_xlfn.XLOOKUP(Tablo49[[#This Row],[city_code]],Tablo1[city_code],Tablo1[city_name],,0,1)</f>
        <v>Bangalore</v>
      </c>
      <c r="D80" s="2" t="s">
        <v>64</v>
      </c>
      <c r="E80" t="str">
        <f>_xlfn.XLOOKUP(Tablo49[[#This Row],[date]],Tablo2[date],Tablo2[before/after_5g],,0,)</f>
        <v>After 5G</v>
      </c>
      <c r="F80" cm="1">
        <f t="array" ref="F80">INDEX(Fact_market_share!$C$3:$C$602,MATCH(1,(Fact_market_share!$B$3:$B$602=Tablo49[[#This Row],[city_code]])*(Fact_market_share!D$3:D$602=Tablo49[[#This Row],[company]])*(Fact_market_share!$A$3:$A$602= Tablo49[[#This Row],[date]]),0))</f>
        <v>239.26</v>
      </c>
      <c r="G80" s="3">
        <v>46.11</v>
      </c>
      <c r="H80">
        <v>252</v>
      </c>
      <c r="I80" s="3">
        <v>24.79</v>
      </c>
      <c r="J80" s="7">
        <v>2.02</v>
      </c>
    </row>
    <row r="81" spans="1:10" x14ac:dyDescent="0.3">
      <c r="A81" s="6">
        <v>44743</v>
      </c>
      <c r="B81" s="4">
        <v>600001</v>
      </c>
      <c r="C81" s="4" t="str">
        <f>_xlfn.XLOOKUP(Tablo49[[#This Row],[city_code]],Tablo1[city_code],Tablo1[city_name],,0,1)</f>
        <v>Chennai</v>
      </c>
      <c r="D81" s="2" t="s">
        <v>64</v>
      </c>
      <c r="E81" t="str">
        <f>_xlfn.XLOOKUP(Tablo49[[#This Row],[date]],Tablo2[date],Tablo2[before/after_5g],,0,)</f>
        <v>After 5G</v>
      </c>
      <c r="F81" cm="1">
        <f t="array" ref="F81">INDEX(Fact_market_share!$C$3:$C$602,MATCH(1,(Fact_market_share!$B$3:$B$602=Tablo49[[#This Row],[city_code]])*(Fact_market_share!D$3:D$602=Tablo49[[#This Row],[company]])*(Fact_market_share!$A$3:$A$602= Tablo49[[#This Row],[date]]),0))</f>
        <v>198.2</v>
      </c>
      <c r="G81" s="3">
        <v>53.87</v>
      </c>
      <c r="H81">
        <v>253</v>
      </c>
      <c r="I81" s="3">
        <v>27.48</v>
      </c>
      <c r="J81" s="7">
        <v>2.54</v>
      </c>
    </row>
    <row r="82" spans="1:10" x14ac:dyDescent="0.3">
      <c r="A82" s="6">
        <v>44743</v>
      </c>
      <c r="B82" s="4">
        <v>500001</v>
      </c>
      <c r="C82" s="4" t="str">
        <f>_xlfn.XLOOKUP(Tablo49[[#This Row],[city_code]],Tablo1[city_code],Tablo1[city_name],,0,1)</f>
        <v>Hyderabad</v>
      </c>
      <c r="D82" s="2" t="s">
        <v>64</v>
      </c>
      <c r="E82" t="str">
        <f>_xlfn.XLOOKUP(Tablo49[[#This Row],[date]],Tablo2[date],Tablo2[before/after_5g],,0,)</f>
        <v>After 5G</v>
      </c>
      <c r="F82" cm="1">
        <f t="array" ref="F82">INDEX(Fact_market_share!$C$3:$C$602,MATCH(1,(Fact_market_share!$B$3:$B$602=Tablo49[[#This Row],[city_code]])*(Fact_market_share!D$3:D$602=Tablo49[[#This Row],[company]])*(Fact_market_share!$A$3:$A$602= Tablo49[[#This Row],[date]]),0))</f>
        <v>178.56</v>
      </c>
      <c r="G82" s="3">
        <v>33.32</v>
      </c>
      <c r="H82">
        <v>254</v>
      </c>
      <c r="I82" s="3">
        <v>20.32</v>
      </c>
      <c r="J82" s="7">
        <v>2.17</v>
      </c>
    </row>
    <row r="83" spans="1:10" x14ac:dyDescent="0.3">
      <c r="A83" s="6">
        <v>44743</v>
      </c>
      <c r="B83" s="4">
        <v>411001</v>
      </c>
      <c r="C83" s="4" t="str">
        <f>_xlfn.XLOOKUP(Tablo49[[#This Row],[city_code]],Tablo1[city_code],Tablo1[city_name],,0,1)</f>
        <v>Pune</v>
      </c>
      <c r="D83" s="2" t="s">
        <v>64</v>
      </c>
      <c r="E83" t="str">
        <f>_xlfn.XLOOKUP(Tablo49[[#This Row],[date]],Tablo2[date],Tablo2[before/after_5g],,0,)</f>
        <v>After 5G</v>
      </c>
      <c r="F83" cm="1">
        <f t="array" ref="F83">INDEX(Fact_market_share!$C$3:$C$602,MATCH(1,(Fact_market_share!$B$3:$B$602=Tablo49[[#This Row],[city_code]])*(Fact_market_share!D$3:D$602=Tablo49[[#This Row],[company]])*(Fact_market_share!$A$3:$A$602= Tablo49[[#This Row],[date]]),0))</f>
        <v>172.31</v>
      </c>
      <c r="G83" s="3">
        <v>27.98</v>
      </c>
      <c r="H83">
        <v>255</v>
      </c>
      <c r="I83" s="3">
        <v>16.170000000000002</v>
      </c>
      <c r="J83" s="7">
        <v>1.38</v>
      </c>
    </row>
    <row r="84" spans="1:10" x14ac:dyDescent="0.3">
      <c r="A84" s="6">
        <v>44743</v>
      </c>
      <c r="B84" s="4">
        <v>380001</v>
      </c>
      <c r="C84" s="4" t="str">
        <f>_xlfn.XLOOKUP(Tablo49[[#This Row],[city_code]],Tablo1[city_code],Tablo1[city_name],,0,1)</f>
        <v>Ahmedabad</v>
      </c>
      <c r="D84" s="2" t="s">
        <v>64</v>
      </c>
      <c r="E84" t="str">
        <f>_xlfn.XLOOKUP(Tablo49[[#This Row],[date]],Tablo2[date],Tablo2[before/after_5g],,0,)</f>
        <v>After 5G</v>
      </c>
      <c r="F84" cm="1">
        <f t="array" ref="F84">INDEX(Fact_market_share!$C$3:$C$602,MATCH(1,(Fact_market_share!$B$3:$B$602=Tablo49[[#This Row],[city_code]])*(Fact_market_share!D$3:D$602=Tablo49[[#This Row],[company]])*(Fact_market_share!$A$3:$A$602= Tablo49[[#This Row],[date]]),0))</f>
        <v>130.79</v>
      </c>
      <c r="G84" s="3">
        <v>19.440000000000001</v>
      </c>
      <c r="H84">
        <v>256</v>
      </c>
      <c r="I84" s="3">
        <v>11.11</v>
      </c>
      <c r="J84" s="7">
        <v>0.89</v>
      </c>
    </row>
    <row r="85" spans="1:10" x14ac:dyDescent="0.3">
      <c r="A85" s="6">
        <v>44743</v>
      </c>
      <c r="B85" s="4">
        <v>302001</v>
      </c>
      <c r="C85" s="4" t="str">
        <f>_xlfn.XLOOKUP(Tablo49[[#This Row],[city_code]],Tablo1[city_code],Tablo1[city_name],,0,1)</f>
        <v>Jaipur</v>
      </c>
      <c r="D85" s="2" t="s">
        <v>64</v>
      </c>
      <c r="E85" t="str">
        <f>_xlfn.XLOOKUP(Tablo49[[#This Row],[date]],Tablo2[date],Tablo2[before/after_5g],,0,)</f>
        <v>After 5G</v>
      </c>
      <c r="F85" cm="1">
        <f t="array" ref="F85">INDEX(Fact_market_share!$C$3:$C$602,MATCH(1,(Fact_market_share!$B$3:$B$602=Tablo49[[#This Row],[city_code]])*(Fact_market_share!D$3:D$602=Tablo49[[#This Row],[company]])*(Fact_market_share!$A$3:$A$602= Tablo49[[#This Row],[date]]),0))</f>
        <v>97.09</v>
      </c>
      <c r="G85" s="3">
        <v>15.29</v>
      </c>
      <c r="H85">
        <v>257</v>
      </c>
      <c r="I85" s="3">
        <v>8.4</v>
      </c>
      <c r="J85" s="7">
        <v>0.7</v>
      </c>
    </row>
    <row r="86" spans="1:10" x14ac:dyDescent="0.3">
      <c r="A86" s="6">
        <v>44743</v>
      </c>
      <c r="B86" s="4">
        <v>226001</v>
      </c>
      <c r="C86" s="4" t="str">
        <f>_xlfn.XLOOKUP(Tablo49[[#This Row],[city_code]],Tablo1[city_code],Tablo1[city_name],,0,1)</f>
        <v>Lucknow</v>
      </c>
      <c r="D86" s="2" t="s">
        <v>64</v>
      </c>
      <c r="E86" t="str">
        <f>_xlfn.XLOOKUP(Tablo49[[#This Row],[date]],Tablo2[date],Tablo2[before/after_5g],,0,)</f>
        <v>After 5G</v>
      </c>
      <c r="F86" cm="1">
        <f t="array" ref="F86">INDEX(Fact_market_share!$C$3:$C$602,MATCH(1,(Fact_market_share!$B$3:$B$602=Tablo49[[#This Row],[city_code]])*(Fact_market_share!D$3:D$602=Tablo49[[#This Row],[company]])*(Fact_market_share!$A$3:$A$602= Tablo49[[#This Row],[date]]),0))</f>
        <v>83.47</v>
      </c>
      <c r="G86" s="3">
        <v>24.77</v>
      </c>
      <c r="H86">
        <v>258</v>
      </c>
      <c r="I86" s="3">
        <v>15.29</v>
      </c>
      <c r="J86" s="7">
        <v>1.45</v>
      </c>
    </row>
    <row r="87" spans="1:10" x14ac:dyDescent="0.3">
      <c r="A87" s="6">
        <v>44743</v>
      </c>
      <c r="B87" s="4">
        <v>800008</v>
      </c>
      <c r="C87" s="4" t="str">
        <f>_xlfn.XLOOKUP(Tablo49[[#This Row],[city_code]],Tablo1[city_code],Tablo1[city_name],,0,1)</f>
        <v>Patna</v>
      </c>
      <c r="D87" s="2" t="s">
        <v>64</v>
      </c>
      <c r="E87" t="str">
        <f>_xlfn.XLOOKUP(Tablo49[[#This Row],[date]],Tablo2[date],Tablo2[before/after_5g],,0,)</f>
        <v>After 5G</v>
      </c>
      <c r="F87" cm="1">
        <f t="array" ref="F87">INDEX(Fact_market_share!$C$3:$C$602,MATCH(1,(Fact_market_share!$B$3:$B$602=Tablo49[[#This Row],[city_code]])*(Fact_market_share!D$3:D$602=Tablo49[[#This Row],[company]])*(Fact_market_share!$A$3:$A$602= Tablo49[[#This Row],[date]]),0))</f>
        <v>68.52</v>
      </c>
      <c r="G87" s="3">
        <v>11.48</v>
      </c>
      <c r="H87">
        <v>259</v>
      </c>
      <c r="I87" s="3">
        <v>5.42</v>
      </c>
      <c r="J87" s="7">
        <v>0.55000000000000004</v>
      </c>
    </row>
    <row r="88" spans="1:10" x14ac:dyDescent="0.3">
      <c r="A88" s="6">
        <v>44743</v>
      </c>
      <c r="B88" s="4">
        <v>641001</v>
      </c>
      <c r="C88" s="4" t="str">
        <f>_xlfn.XLOOKUP(Tablo49[[#This Row],[city_code]],Tablo1[city_code],Tablo1[city_name],,0,1)</f>
        <v>Coimbatore</v>
      </c>
      <c r="D88" s="2" t="s">
        <v>64</v>
      </c>
      <c r="E88" t="str">
        <f>_xlfn.XLOOKUP(Tablo49[[#This Row],[date]],Tablo2[date],Tablo2[before/after_5g],,0,)</f>
        <v>After 5G</v>
      </c>
      <c r="F88" cm="1">
        <f t="array" ref="F88">INDEX(Fact_market_share!$C$3:$C$602,MATCH(1,(Fact_market_share!$B$3:$B$602=Tablo49[[#This Row],[city_code]])*(Fact_market_share!D$3:D$602=Tablo49[[#This Row],[company]])*(Fact_market_share!$A$3:$A$602= Tablo49[[#This Row],[date]]),0))</f>
        <v>60.71</v>
      </c>
      <c r="G88" s="3">
        <v>11.53</v>
      </c>
      <c r="H88">
        <v>260</v>
      </c>
      <c r="I88" s="3">
        <v>5.29</v>
      </c>
      <c r="J88" s="7">
        <v>0.45</v>
      </c>
    </row>
    <row r="89" spans="1:10" x14ac:dyDescent="0.3">
      <c r="A89" s="6">
        <v>44743</v>
      </c>
      <c r="B89" s="4">
        <v>160017</v>
      </c>
      <c r="C89" s="4" t="str">
        <f>_xlfn.XLOOKUP(Tablo49[[#This Row],[city_code]],Tablo1[city_code],Tablo1[city_name],,0,1)</f>
        <v>Chandigarh</v>
      </c>
      <c r="D89" s="2" t="s">
        <v>64</v>
      </c>
      <c r="E89" t="str">
        <f>_xlfn.XLOOKUP(Tablo49[[#This Row],[date]],Tablo2[date],Tablo2[before/after_5g],,0,)</f>
        <v>After 5G</v>
      </c>
      <c r="F89" cm="1">
        <f t="array" ref="F89">INDEX(Fact_market_share!$C$3:$C$602,MATCH(1,(Fact_market_share!$B$3:$B$602=Tablo49[[#This Row],[city_code]])*(Fact_market_share!D$3:D$602=Tablo49[[#This Row],[company]])*(Fact_market_share!$A$3:$A$602= Tablo49[[#This Row],[date]]),0))</f>
        <v>44.19</v>
      </c>
      <c r="G89" s="3">
        <v>6.11</v>
      </c>
      <c r="H89">
        <v>261</v>
      </c>
      <c r="I89" s="3">
        <v>2.44</v>
      </c>
      <c r="J89" s="7">
        <v>0.22</v>
      </c>
    </row>
    <row r="90" spans="1:10" x14ac:dyDescent="0.3">
      <c r="A90" s="6">
        <v>44743</v>
      </c>
      <c r="B90" s="4">
        <v>122001</v>
      </c>
      <c r="C90" s="4" t="str">
        <f>_xlfn.XLOOKUP(Tablo49[[#This Row],[city_code]],Tablo1[city_code],Tablo1[city_name],,0,1)</f>
        <v>Gurgaon</v>
      </c>
      <c r="D90" s="2" t="s">
        <v>64</v>
      </c>
      <c r="E90" t="str">
        <f>_xlfn.XLOOKUP(Tablo49[[#This Row],[date]],Tablo2[date],Tablo2[before/after_5g],,0,)</f>
        <v>After 5G</v>
      </c>
      <c r="F90" cm="1">
        <f t="array" ref="F90">INDEX(Fact_market_share!$C$3:$C$602,MATCH(1,(Fact_market_share!$B$3:$B$602=Tablo49[[#This Row],[city_code]])*(Fact_market_share!D$3:D$602=Tablo49[[#This Row],[company]])*(Fact_market_share!$A$3:$A$602= Tablo49[[#This Row],[date]]),0))</f>
        <v>34.369999999999997</v>
      </c>
      <c r="G90" s="3">
        <v>9.3699999999999992</v>
      </c>
      <c r="H90">
        <v>262</v>
      </c>
      <c r="I90" s="3">
        <v>4.0599999999999996</v>
      </c>
      <c r="J90" s="7">
        <v>0.3</v>
      </c>
    </row>
    <row r="91" spans="1:10" x14ac:dyDescent="0.3">
      <c r="A91" s="6">
        <v>44743</v>
      </c>
      <c r="B91" s="4">
        <v>492001</v>
      </c>
      <c r="C91" s="4" t="str">
        <f>_xlfn.XLOOKUP(Tablo49[[#This Row],[city_code]],Tablo1[city_code],Tablo1[city_name],,0,1)</f>
        <v>Raipur</v>
      </c>
      <c r="D91" s="2" t="s">
        <v>64</v>
      </c>
      <c r="E91" t="str">
        <f>_xlfn.XLOOKUP(Tablo49[[#This Row],[date]],Tablo2[date],Tablo2[before/after_5g],,0,)</f>
        <v>After 5G</v>
      </c>
      <c r="F91" cm="1">
        <f t="array" ref="F91">INDEX(Fact_market_share!$C$3:$C$602,MATCH(1,(Fact_market_share!$B$3:$B$602=Tablo49[[#This Row],[city_code]])*(Fact_market_share!D$3:D$602=Tablo49[[#This Row],[company]])*(Fact_market_share!$A$3:$A$602= Tablo49[[#This Row],[date]]),0))</f>
        <v>21.43</v>
      </c>
      <c r="G91" s="3">
        <v>4.17</v>
      </c>
      <c r="H91">
        <v>263</v>
      </c>
      <c r="I91" s="3">
        <v>1.77</v>
      </c>
      <c r="J91" s="7">
        <v>0.16</v>
      </c>
    </row>
    <row r="92" spans="1:10" x14ac:dyDescent="0.3">
      <c r="A92" s="6">
        <v>44774</v>
      </c>
      <c r="B92" s="4">
        <v>400001</v>
      </c>
      <c r="C92" s="4" t="str">
        <f>_xlfn.XLOOKUP(Tablo49[[#This Row],[city_code]],Tablo1[city_code],Tablo1[city_name],,0,1)</f>
        <v>Mumbai</v>
      </c>
      <c r="D92" s="2" t="s">
        <v>64</v>
      </c>
      <c r="E92" t="str">
        <f>_xlfn.XLOOKUP(Tablo49[[#This Row],[date]],Tablo2[date],Tablo2[before/after_5g],,0,)</f>
        <v>After 5G</v>
      </c>
      <c r="F92" cm="1">
        <f t="array" ref="F92">INDEX(Fact_market_share!$C$3:$C$602,MATCH(1,(Fact_market_share!$B$3:$B$602=Tablo49[[#This Row],[city_code]])*(Fact_market_share!D$3:D$602=Tablo49[[#This Row],[company]])*(Fact_market_share!$A$3:$A$602= Tablo49[[#This Row],[date]]),0))</f>
        <v>333.45</v>
      </c>
      <c r="G92" s="3">
        <v>58.35</v>
      </c>
      <c r="H92">
        <v>264</v>
      </c>
      <c r="I92" s="3">
        <v>23.53</v>
      </c>
      <c r="J92" s="7">
        <v>1.85</v>
      </c>
    </row>
    <row r="93" spans="1:10" x14ac:dyDescent="0.3">
      <c r="A93" s="6">
        <v>44774</v>
      </c>
      <c r="B93" s="4">
        <v>110001</v>
      </c>
      <c r="C93" s="4" t="str">
        <f>_xlfn.XLOOKUP(Tablo49[[#This Row],[city_code]],Tablo1[city_code],Tablo1[city_name],,0,1)</f>
        <v>Delhi</v>
      </c>
      <c r="D93" s="2" t="s">
        <v>64</v>
      </c>
      <c r="E93" t="str">
        <f>_xlfn.XLOOKUP(Tablo49[[#This Row],[date]],Tablo2[date],Tablo2[before/after_5g],,0,)</f>
        <v>After 5G</v>
      </c>
      <c r="F93" cm="1">
        <f t="array" ref="F93">INDEX(Fact_market_share!$C$3:$C$602,MATCH(1,(Fact_market_share!$B$3:$B$602=Tablo49[[#This Row],[city_code]])*(Fact_market_share!D$3:D$602=Tablo49[[#This Row],[company]])*(Fact_market_share!$A$3:$A$602= Tablo49[[#This Row],[date]]),0))</f>
        <v>274.57</v>
      </c>
      <c r="G93" s="3">
        <v>48.93</v>
      </c>
      <c r="H93">
        <v>265</v>
      </c>
      <c r="I93" s="3">
        <v>24.22</v>
      </c>
      <c r="J93" s="7">
        <v>2.37</v>
      </c>
    </row>
    <row r="94" spans="1:10" x14ac:dyDescent="0.3">
      <c r="A94" s="6">
        <v>44774</v>
      </c>
      <c r="B94" s="4">
        <v>700001</v>
      </c>
      <c r="C94" s="4" t="str">
        <f>_xlfn.XLOOKUP(Tablo49[[#This Row],[city_code]],Tablo1[city_code],Tablo1[city_name],,0,1)</f>
        <v>Kolkata</v>
      </c>
      <c r="D94" s="2" t="s">
        <v>64</v>
      </c>
      <c r="E94" t="str">
        <f>_xlfn.XLOOKUP(Tablo49[[#This Row],[date]],Tablo2[date],Tablo2[before/after_5g],,0,)</f>
        <v>After 5G</v>
      </c>
      <c r="F94" cm="1">
        <f t="array" ref="F94">INDEX(Fact_market_share!$C$3:$C$602,MATCH(1,(Fact_market_share!$B$3:$B$602=Tablo49[[#This Row],[city_code]])*(Fact_market_share!D$3:D$602=Tablo49[[#This Row],[company]])*(Fact_market_share!$A$3:$A$602= Tablo49[[#This Row],[date]]),0))</f>
        <v>255.37</v>
      </c>
      <c r="G94" s="3">
        <v>69</v>
      </c>
      <c r="H94">
        <v>266</v>
      </c>
      <c r="I94" s="3">
        <v>35.380000000000003</v>
      </c>
      <c r="J94" s="7">
        <v>3.57</v>
      </c>
    </row>
    <row r="95" spans="1:10" x14ac:dyDescent="0.3">
      <c r="A95" s="6">
        <v>44774</v>
      </c>
      <c r="B95" s="4">
        <v>560001</v>
      </c>
      <c r="C95" s="4" t="str">
        <f>_xlfn.XLOOKUP(Tablo49[[#This Row],[city_code]],Tablo1[city_code],Tablo1[city_name],,0,1)</f>
        <v>Bangalore</v>
      </c>
      <c r="D95" s="2" t="s">
        <v>64</v>
      </c>
      <c r="E95" t="str">
        <f>_xlfn.XLOOKUP(Tablo49[[#This Row],[date]],Tablo2[date],Tablo2[before/after_5g],,0,)</f>
        <v>After 5G</v>
      </c>
      <c r="F95" cm="1">
        <f t="array" ref="F95">INDEX(Fact_market_share!$C$3:$C$602,MATCH(1,(Fact_market_share!$B$3:$B$602=Tablo49[[#This Row],[city_code]])*(Fact_market_share!D$3:D$602=Tablo49[[#This Row],[company]])*(Fact_market_share!$A$3:$A$602= Tablo49[[#This Row],[date]]),0))</f>
        <v>228.7</v>
      </c>
      <c r="G95" s="3">
        <v>43.59</v>
      </c>
      <c r="H95">
        <v>267</v>
      </c>
      <c r="I95" s="3">
        <v>23.82</v>
      </c>
      <c r="J95" s="7">
        <v>1.81</v>
      </c>
    </row>
    <row r="96" spans="1:10" x14ac:dyDescent="0.3">
      <c r="A96" s="6">
        <v>44774</v>
      </c>
      <c r="B96" s="4">
        <v>600001</v>
      </c>
      <c r="C96" s="4" t="str">
        <f>_xlfn.XLOOKUP(Tablo49[[#This Row],[city_code]],Tablo1[city_code],Tablo1[city_name],,0,1)</f>
        <v>Chennai</v>
      </c>
      <c r="D96" s="2" t="s">
        <v>64</v>
      </c>
      <c r="E96" t="str">
        <f>_xlfn.XLOOKUP(Tablo49[[#This Row],[date]],Tablo2[date],Tablo2[before/after_5g],,0,)</f>
        <v>After 5G</v>
      </c>
      <c r="F96" cm="1">
        <f t="array" ref="F96">INDEX(Fact_market_share!$C$3:$C$602,MATCH(1,(Fact_market_share!$B$3:$B$602=Tablo49[[#This Row],[city_code]])*(Fact_market_share!D$3:D$602=Tablo49[[#This Row],[company]])*(Fact_market_share!$A$3:$A$602= Tablo49[[#This Row],[date]]),0))</f>
        <v>189.45</v>
      </c>
      <c r="G96" s="3">
        <v>30.27</v>
      </c>
      <c r="H96">
        <v>268</v>
      </c>
      <c r="I96" s="3">
        <v>14.48</v>
      </c>
      <c r="J96" s="7">
        <v>1.18</v>
      </c>
    </row>
    <row r="97" spans="1:10" x14ac:dyDescent="0.3">
      <c r="A97" s="6">
        <v>44774</v>
      </c>
      <c r="B97" s="4">
        <v>500001</v>
      </c>
      <c r="C97" s="4" t="str">
        <f>_xlfn.XLOOKUP(Tablo49[[#This Row],[city_code]],Tablo1[city_code],Tablo1[city_name],,0,1)</f>
        <v>Hyderabad</v>
      </c>
      <c r="D97" s="2" t="s">
        <v>64</v>
      </c>
      <c r="E97" t="str">
        <f>_xlfn.XLOOKUP(Tablo49[[#This Row],[date]],Tablo2[date],Tablo2[before/after_5g],,0,)</f>
        <v>After 5G</v>
      </c>
      <c r="F97" cm="1">
        <f t="array" ref="F97">INDEX(Fact_market_share!$C$3:$C$602,MATCH(1,(Fact_market_share!$B$3:$B$602=Tablo49[[#This Row],[city_code]])*(Fact_market_share!D$3:D$602=Tablo49[[#This Row],[company]])*(Fact_market_share!$A$3:$A$602= Tablo49[[#This Row],[date]]),0))</f>
        <v>170.67</v>
      </c>
      <c r="G97" s="3">
        <v>28.35</v>
      </c>
      <c r="H97">
        <v>269</v>
      </c>
      <c r="I97" s="3">
        <v>12.27</v>
      </c>
      <c r="J97" s="7">
        <v>1.27</v>
      </c>
    </row>
    <row r="98" spans="1:10" x14ac:dyDescent="0.3">
      <c r="A98" s="6">
        <v>44774</v>
      </c>
      <c r="B98" s="4">
        <v>411001</v>
      </c>
      <c r="C98" s="4" t="str">
        <f>_xlfn.XLOOKUP(Tablo49[[#This Row],[city_code]],Tablo1[city_code],Tablo1[city_name],,0,1)</f>
        <v>Pune</v>
      </c>
      <c r="D98" s="2" t="s">
        <v>64</v>
      </c>
      <c r="E98" t="str">
        <f>_xlfn.XLOOKUP(Tablo49[[#This Row],[date]],Tablo2[date],Tablo2[before/after_5g],,0,)</f>
        <v>After 5G</v>
      </c>
      <c r="F98" cm="1">
        <f t="array" ref="F98">INDEX(Fact_market_share!$C$3:$C$602,MATCH(1,(Fact_market_share!$B$3:$B$602=Tablo49[[#This Row],[city_code]])*(Fact_market_share!D$3:D$602=Tablo49[[#This Row],[company]])*(Fact_market_share!$A$3:$A$602= Tablo49[[#This Row],[date]]),0))</f>
        <v>164.7</v>
      </c>
      <c r="G98" s="3">
        <v>31.66</v>
      </c>
      <c r="H98">
        <v>270</v>
      </c>
      <c r="I98" s="3">
        <v>19.66</v>
      </c>
      <c r="J98" s="7">
        <v>1.76</v>
      </c>
    </row>
    <row r="99" spans="1:10" x14ac:dyDescent="0.3">
      <c r="A99" s="6">
        <v>44774</v>
      </c>
      <c r="B99" s="4">
        <v>380001</v>
      </c>
      <c r="C99" s="4" t="str">
        <f>_xlfn.XLOOKUP(Tablo49[[#This Row],[city_code]],Tablo1[city_code],Tablo1[city_name],,0,1)</f>
        <v>Ahmedabad</v>
      </c>
      <c r="D99" s="2" t="s">
        <v>64</v>
      </c>
      <c r="E99" t="str">
        <f>_xlfn.XLOOKUP(Tablo49[[#This Row],[date]],Tablo2[date],Tablo2[before/after_5g],,0,)</f>
        <v>After 5G</v>
      </c>
      <c r="F99" cm="1">
        <f t="array" ref="F99">INDEX(Fact_market_share!$C$3:$C$602,MATCH(1,(Fact_market_share!$B$3:$B$602=Tablo49[[#This Row],[city_code]])*(Fact_market_share!D$3:D$602=Tablo49[[#This Row],[company]])*(Fact_market_share!$A$3:$A$602= Tablo49[[#This Row],[date]]),0))</f>
        <v>125.02</v>
      </c>
      <c r="G99" s="3">
        <v>29.23</v>
      </c>
      <c r="H99">
        <v>271</v>
      </c>
      <c r="I99" s="3">
        <v>13.05</v>
      </c>
      <c r="J99" s="7">
        <v>1.22</v>
      </c>
    </row>
    <row r="100" spans="1:10" x14ac:dyDescent="0.3">
      <c r="A100" s="6">
        <v>44774</v>
      </c>
      <c r="B100" s="4">
        <v>302001</v>
      </c>
      <c r="C100" s="4" t="str">
        <f>_xlfn.XLOOKUP(Tablo49[[#This Row],[city_code]],Tablo1[city_code],Tablo1[city_name],,0,1)</f>
        <v>Jaipur</v>
      </c>
      <c r="D100" s="2" t="s">
        <v>64</v>
      </c>
      <c r="E100" t="str">
        <f>_xlfn.XLOOKUP(Tablo49[[#This Row],[date]],Tablo2[date],Tablo2[before/after_5g],,0,)</f>
        <v>After 5G</v>
      </c>
      <c r="F100" cm="1">
        <f t="array" ref="F100">INDEX(Fact_market_share!$C$3:$C$602,MATCH(1,(Fact_market_share!$B$3:$B$602=Tablo49[[#This Row],[city_code]])*(Fact_market_share!D$3:D$602=Tablo49[[#This Row],[company]])*(Fact_market_share!$A$3:$A$602= Tablo49[[#This Row],[date]]),0))</f>
        <v>92.8</v>
      </c>
      <c r="G100" s="3">
        <v>17.71</v>
      </c>
      <c r="H100">
        <v>272</v>
      </c>
      <c r="I100" s="3">
        <v>10.119999999999999</v>
      </c>
      <c r="J100" s="7">
        <v>1.03</v>
      </c>
    </row>
    <row r="101" spans="1:10" x14ac:dyDescent="0.3">
      <c r="A101" s="6">
        <v>44774</v>
      </c>
      <c r="B101" s="4">
        <v>226001</v>
      </c>
      <c r="C101" s="4" t="str">
        <f>_xlfn.XLOOKUP(Tablo49[[#This Row],[city_code]],Tablo1[city_code],Tablo1[city_name],,0,1)</f>
        <v>Lucknow</v>
      </c>
      <c r="D101" s="2" t="s">
        <v>64</v>
      </c>
      <c r="E101" t="str">
        <f>_xlfn.XLOOKUP(Tablo49[[#This Row],[date]],Tablo2[date],Tablo2[before/after_5g],,0,)</f>
        <v>After 5G</v>
      </c>
      <c r="F101" cm="1">
        <f t="array" ref="F101">INDEX(Fact_market_share!$C$3:$C$602,MATCH(1,(Fact_market_share!$B$3:$B$602=Tablo49[[#This Row],[city_code]])*(Fact_market_share!D$3:D$602=Tablo49[[#This Row],[company]])*(Fact_market_share!$A$3:$A$602= Tablo49[[#This Row],[date]]),0))</f>
        <v>79.790000000000006</v>
      </c>
      <c r="G101" s="3">
        <v>15.67</v>
      </c>
      <c r="H101">
        <v>273</v>
      </c>
      <c r="I101" s="3">
        <v>6.32</v>
      </c>
      <c r="J101" s="7">
        <v>0.57999999999999996</v>
      </c>
    </row>
    <row r="102" spans="1:10" x14ac:dyDescent="0.3">
      <c r="A102" s="6">
        <v>44774</v>
      </c>
      <c r="B102" s="4">
        <v>800008</v>
      </c>
      <c r="C102" s="4" t="str">
        <f>_xlfn.XLOOKUP(Tablo49[[#This Row],[city_code]],Tablo1[city_code],Tablo1[city_name],,0,1)</f>
        <v>Patna</v>
      </c>
      <c r="D102" s="2" t="s">
        <v>64</v>
      </c>
      <c r="E102" t="str">
        <f>_xlfn.XLOOKUP(Tablo49[[#This Row],[date]],Tablo2[date],Tablo2[before/after_5g],,0,)</f>
        <v>After 5G</v>
      </c>
      <c r="F102" cm="1">
        <f t="array" ref="F102">INDEX(Fact_market_share!$C$3:$C$602,MATCH(1,(Fact_market_share!$B$3:$B$602=Tablo49[[#This Row],[city_code]])*(Fact_market_share!D$3:D$602=Tablo49[[#This Row],[company]])*(Fact_market_share!$A$3:$A$602= Tablo49[[#This Row],[date]]),0))</f>
        <v>65.5</v>
      </c>
      <c r="G102" s="3">
        <v>11.05</v>
      </c>
      <c r="H102">
        <v>274</v>
      </c>
      <c r="I102" s="3">
        <v>5.21</v>
      </c>
      <c r="J102" s="7">
        <v>0.52</v>
      </c>
    </row>
    <row r="103" spans="1:10" x14ac:dyDescent="0.3">
      <c r="A103" s="6">
        <v>44774</v>
      </c>
      <c r="B103" s="4">
        <v>641001</v>
      </c>
      <c r="C103" s="4" t="str">
        <f>_xlfn.XLOOKUP(Tablo49[[#This Row],[city_code]],Tablo1[city_code],Tablo1[city_name],,0,1)</f>
        <v>Coimbatore</v>
      </c>
      <c r="D103" s="2" t="s">
        <v>64</v>
      </c>
      <c r="E103" t="str">
        <f>_xlfn.XLOOKUP(Tablo49[[#This Row],[date]],Tablo2[date],Tablo2[before/after_5g],,0,)</f>
        <v>After 5G</v>
      </c>
      <c r="F103" cm="1">
        <f t="array" ref="F103">INDEX(Fact_market_share!$C$3:$C$602,MATCH(1,(Fact_market_share!$B$3:$B$602=Tablo49[[#This Row],[city_code]])*(Fact_market_share!D$3:D$602=Tablo49[[#This Row],[company]])*(Fact_market_share!$A$3:$A$602= Tablo49[[#This Row],[date]]),0))</f>
        <v>58.03</v>
      </c>
      <c r="G103" s="3">
        <v>17.7</v>
      </c>
      <c r="H103">
        <v>275</v>
      </c>
      <c r="I103" s="3">
        <v>7.53</v>
      </c>
      <c r="J103" s="7">
        <v>0.72</v>
      </c>
    </row>
    <row r="104" spans="1:10" x14ac:dyDescent="0.3">
      <c r="A104" s="6">
        <v>44774</v>
      </c>
      <c r="B104" s="4">
        <v>160017</v>
      </c>
      <c r="C104" s="4" t="str">
        <f>_xlfn.XLOOKUP(Tablo49[[#This Row],[city_code]],Tablo1[city_code],Tablo1[city_name],,0,1)</f>
        <v>Chandigarh</v>
      </c>
      <c r="D104" s="2" t="s">
        <v>64</v>
      </c>
      <c r="E104" t="str">
        <f>_xlfn.XLOOKUP(Tablo49[[#This Row],[date]],Tablo2[date],Tablo2[before/after_5g],,0,)</f>
        <v>After 5G</v>
      </c>
      <c r="F104" cm="1">
        <f t="array" ref="F104">INDEX(Fact_market_share!$C$3:$C$602,MATCH(1,(Fact_market_share!$B$3:$B$602=Tablo49[[#This Row],[city_code]])*(Fact_market_share!D$3:D$602=Tablo49[[#This Row],[company]])*(Fact_market_share!$A$3:$A$602= Tablo49[[#This Row],[date]]),0))</f>
        <v>42.24</v>
      </c>
      <c r="G104" s="3">
        <v>7.67</v>
      </c>
      <c r="H104">
        <v>276</v>
      </c>
      <c r="I104" s="3">
        <v>4.0199999999999996</v>
      </c>
      <c r="J104" s="7">
        <v>0.39</v>
      </c>
    </row>
    <row r="105" spans="1:10" x14ac:dyDescent="0.3">
      <c r="A105" s="6">
        <v>44774</v>
      </c>
      <c r="B105" s="4">
        <v>122001</v>
      </c>
      <c r="C105" s="4" t="str">
        <f>_xlfn.XLOOKUP(Tablo49[[#This Row],[city_code]],Tablo1[city_code],Tablo1[city_name],,0,1)</f>
        <v>Gurgaon</v>
      </c>
      <c r="D105" s="2" t="s">
        <v>64</v>
      </c>
      <c r="E105" t="str">
        <f>_xlfn.XLOOKUP(Tablo49[[#This Row],[date]],Tablo2[date],Tablo2[before/after_5g],,0,)</f>
        <v>After 5G</v>
      </c>
      <c r="F105" cm="1">
        <f t="array" ref="F105">INDEX(Fact_market_share!$C$3:$C$602,MATCH(1,(Fact_market_share!$B$3:$B$602=Tablo49[[#This Row],[city_code]])*(Fact_market_share!D$3:D$602=Tablo49[[#This Row],[company]])*(Fact_market_share!$A$3:$A$602= Tablo49[[#This Row],[date]]),0))</f>
        <v>32.85</v>
      </c>
      <c r="G105" s="3">
        <v>6.31</v>
      </c>
      <c r="H105">
        <v>277</v>
      </c>
      <c r="I105" s="3">
        <v>3.29</v>
      </c>
      <c r="J105" s="7">
        <v>0.26</v>
      </c>
    </row>
    <row r="106" spans="1:10" x14ac:dyDescent="0.3">
      <c r="A106" s="6">
        <v>44774</v>
      </c>
      <c r="B106" s="4">
        <v>492001</v>
      </c>
      <c r="C106" s="4" t="str">
        <f>_xlfn.XLOOKUP(Tablo49[[#This Row],[city_code]],Tablo1[city_code],Tablo1[city_name],,0,1)</f>
        <v>Raipur</v>
      </c>
      <c r="D106" s="2" t="s">
        <v>64</v>
      </c>
      <c r="E106" t="str">
        <f>_xlfn.XLOOKUP(Tablo49[[#This Row],[date]],Tablo2[date],Tablo2[before/after_5g],,0,)</f>
        <v>After 5G</v>
      </c>
      <c r="F106" cm="1">
        <f t="array" ref="F106">INDEX(Fact_market_share!$C$3:$C$602,MATCH(1,(Fact_market_share!$B$3:$B$602=Tablo49[[#This Row],[city_code]])*(Fact_market_share!D$3:D$602=Tablo49[[#This Row],[company]])*(Fact_market_share!$A$3:$A$602= Tablo49[[#This Row],[date]]),0))</f>
        <v>20.48</v>
      </c>
      <c r="G106" s="3">
        <v>3.59</v>
      </c>
      <c r="H106">
        <v>278</v>
      </c>
      <c r="I106" s="3">
        <v>1.51</v>
      </c>
      <c r="J106" s="7">
        <v>0.14000000000000001</v>
      </c>
    </row>
    <row r="107" spans="1:10" x14ac:dyDescent="0.3">
      <c r="A107" s="6">
        <v>44805</v>
      </c>
      <c r="B107" s="4">
        <v>400001</v>
      </c>
      <c r="C107" s="4" t="str">
        <f>_xlfn.XLOOKUP(Tablo49[[#This Row],[city_code]],Tablo1[city_code],Tablo1[city_name],,0,1)</f>
        <v>Mumbai</v>
      </c>
      <c r="D107" s="2" t="s">
        <v>64</v>
      </c>
      <c r="E107" t="str">
        <f>_xlfn.XLOOKUP(Tablo49[[#This Row],[date]],Tablo2[date],Tablo2[before/after_5g],,0,)</f>
        <v>After 5G</v>
      </c>
      <c r="F107" cm="1">
        <f t="array" ref="F107">INDEX(Fact_market_share!$C$3:$C$602,MATCH(1,(Fact_market_share!$B$3:$B$602=Tablo49[[#This Row],[city_code]])*(Fact_market_share!D$3:D$602=Tablo49[[#This Row],[company]])*(Fact_market_share!$A$3:$A$602= Tablo49[[#This Row],[date]]),0))</f>
        <v>349.97</v>
      </c>
      <c r="G107" s="3">
        <v>64.81</v>
      </c>
      <c r="H107">
        <v>279</v>
      </c>
      <c r="I107" s="3">
        <v>27</v>
      </c>
      <c r="J107" s="7">
        <v>2.25</v>
      </c>
    </row>
    <row r="108" spans="1:10" x14ac:dyDescent="0.3">
      <c r="A108" s="6">
        <v>44805</v>
      </c>
      <c r="B108" s="4">
        <v>110001</v>
      </c>
      <c r="C108" s="4" t="str">
        <f>_xlfn.XLOOKUP(Tablo49[[#This Row],[city_code]],Tablo1[city_code],Tablo1[city_name],,0,1)</f>
        <v>Delhi</v>
      </c>
      <c r="D108" s="2" t="s">
        <v>64</v>
      </c>
      <c r="E108" t="str">
        <f>_xlfn.XLOOKUP(Tablo49[[#This Row],[date]],Tablo2[date],Tablo2[before/after_5g],,0,)</f>
        <v>After 5G</v>
      </c>
      <c r="F108" cm="1">
        <f t="array" ref="F108">INDEX(Fact_market_share!$C$3:$C$602,MATCH(1,(Fact_market_share!$B$3:$B$602=Tablo49[[#This Row],[city_code]])*(Fact_market_share!D$3:D$602=Tablo49[[#This Row],[company]])*(Fact_market_share!$A$3:$A$602= Tablo49[[#This Row],[date]]),0))</f>
        <v>288.17</v>
      </c>
      <c r="G108" s="3">
        <v>48.47</v>
      </c>
      <c r="H108">
        <v>280</v>
      </c>
      <c r="I108" s="3">
        <v>22.23</v>
      </c>
      <c r="J108" s="7">
        <v>2.2200000000000002</v>
      </c>
    </row>
    <row r="109" spans="1:10" x14ac:dyDescent="0.3">
      <c r="A109" s="6">
        <v>44805</v>
      </c>
      <c r="B109" s="4">
        <v>700001</v>
      </c>
      <c r="C109" s="4" t="str">
        <f>_xlfn.XLOOKUP(Tablo49[[#This Row],[city_code]],Tablo1[city_code],Tablo1[city_name],,0,1)</f>
        <v>Kolkata</v>
      </c>
      <c r="D109" s="2" t="s">
        <v>64</v>
      </c>
      <c r="E109" t="str">
        <f>_xlfn.XLOOKUP(Tablo49[[#This Row],[date]],Tablo2[date],Tablo2[before/after_5g],,0,)</f>
        <v>After 5G</v>
      </c>
      <c r="F109" cm="1">
        <f t="array" ref="F109">INDEX(Fact_market_share!$C$3:$C$602,MATCH(1,(Fact_market_share!$B$3:$B$602=Tablo49[[#This Row],[city_code]])*(Fact_market_share!D$3:D$602=Tablo49[[#This Row],[company]])*(Fact_market_share!$A$3:$A$602= Tablo49[[#This Row],[date]]),0))</f>
        <v>268.02</v>
      </c>
      <c r="G109" s="3">
        <v>47.95</v>
      </c>
      <c r="H109">
        <v>281</v>
      </c>
      <c r="I109" s="3">
        <v>22.94</v>
      </c>
      <c r="J109" s="7">
        <v>1.73</v>
      </c>
    </row>
    <row r="110" spans="1:10" x14ac:dyDescent="0.3">
      <c r="A110" s="6">
        <v>44805</v>
      </c>
      <c r="B110" s="4">
        <v>560001</v>
      </c>
      <c r="C110" s="4" t="str">
        <f>_xlfn.XLOOKUP(Tablo49[[#This Row],[city_code]],Tablo1[city_code],Tablo1[city_name],,0,1)</f>
        <v>Bangalore</v>
      </c>
      <c r="D110" s="2" t="s">
        <v>64</v>
      </c>
      <c r="E110" t="str">
        <f>_xlfn.XLOOKUP(Tablo49[[#This Row],[date]],Tablo2[date],Tablo2[before/after_5g],,0,)</f>
        <v>After 5G</v>
      </c>
      <c r="F110" cm="1">
        <f t="array" ref="F110">INDEX(Fact_market_share!$C$3:$C$602,MATCH(1,(Fact_market_share!$B$3:$B$602=Tablo49[[#This Row],[city_code]])*(Fact_market_share!D$3:D$602=Tablo49[[#This Row],[company]])*(Fact_market_share!$A$3:$A$602= Tablo49[[#This Row],[date]]),0))</f>
        <v>240.03</v>
      </c>
      <c r="G110" s="3">
        <v>42.22</v>
      </c>
      <c r="H110">
        <v>282</v>
      </c>
      <c r="I110" s="3">
        <v>18.760000000000002</v>
      </c>
      <c r="J110" s="7">
        <v>1.92</v>
      </c>
    </row>
    <row r="111" spans="1:10" x14ac:dyDescent="0.3">
      <c r="A111" s="6">
        <v>44805</v>
      </c>
      <c r="B111" s="4">
        <v>600001</v>
      </c>
      <c r="C111" s="4" t="str">
        <f>_xlfn.XLOOKUP(Tablo49[[#This Row],[city_code]],Tablo1[city_code],Tablo1[city_name],,0,1)</f>
        <v>Chennai</v>
      </c>
      <c r="D111" s="2" t="s">
        <v>64</v>
      </c>
      <c r="E111" t="str">
        <f>_xlfn.XLOOKUP(Tablo49[[#This Row],[date]],Tablo2[date],Tablo2[before/after_5g],,0,)</f>
        <v>After 5G</v>
      </c>
      <c r="F111" cm="1">
        <f t="array" ref="F111">INDEX(Fact_market_share!$C$3:$C$602,MATCH(1,(Fact_market_share!$B$3:$B$602=Tablo49[[#This Row],[city_code]])*(Fact_market_share!D$3:D$602=Tablo49[[#This Row],[company]])*(Fact_market_share!$A$3:$A$602= Tablo49[[#This Row],[date]]),0))</f>
        <v>198.83</v>
      </c>
      <c r="G111" s="3">
        <v>31.55</v>
      </c>
      <c r="H111">
        <v>283</v>
      </c>
      <c r="I111" s="3">
        <v>16.78</v>
      </c>
      <c r="J111" s="7">
        <v>1.73</v>
      </c>
    </row>
    <row r="112" spans="1:10" x14ac:dyDescent="0.3">
      <c r="A112" s="6">
        <v>44805</v>
      </c>
      <c r="B112" s="4">
        <v>500001</v>
      </c>
      <c r="C112" s="4" t="str">
        <f>_xlfn.XLOOKUP(Tablo49[[#This Row],[city_code]],Tablo1[city_code],Tablo1[city_name],,0,1)</f>
        <v>Hyderabad</v>
      </c>
      <c r="D112" s="2" t="s">
        <v>64</v>
      </c>
      <c r="E112" t="str">
        <f>_xlfn.XLOOKUP(Tablo49[[#This Row],[date]],Tablo2[date],Tablo2[before/after_5g],,0,)</f>
        <v>After 5G</v>
      </c>
      <c r="F112" cm="1">
        <f t="array" ref="F112">INDEX(Fact_market_share!$C$3:$C$602,MATCH(1,(Fact_market_share!$B$3:$B$602=Tablo49[[#This Row],[city_code]])*(Fact_market_share!D$3:D$602=Tablo49[[#This Row],[company]])*(Fact_market_share!$A$3:$A$602= Tablo49[[#This Row],[date]]),0))</f>
        <v>179.13</v>
      </c>
      <c r="G112" s="3">
        <v>27.34</v>
      </c>
      <c r="H112">
        <v>284</v>
      </c>
      <c r="I112" s="3">
        <v>10.94</v>
      </c>
      <c r="J112" s="7">
        <v>0.87</v>
      </c>
    </row>
    <row r="113" spans="1:10" x14ac:dyDescent="0.3">
      <c r="A113" s="6">
        <v>44805</v>
      </c>
      <c r="B113" s="4">
        <v>411001</v>
      </c>
      <c r="C113" s="4" t="str">
        <f>_xlfn.XLOOKUP(Tablo49[[#This Row],[city_code]],Tablo1[city_code],Tablo1[city_name],,0,1)</f>
        <v>Pune</v>
      </c>
      <c r="D113" s="2" t="s">
        <v>64</v>
      </c>
      <c r="E113" t="str">
        <f>_xlfn.XLOOKUP(Tablo49[[#This Row],[date]],Tablo2[date],Tablo2[before/after_5g],,0,)</f>
        <v>After 5G</v>
      </c>
      <c r="F113" cm="1">
        <f t="array" ref="F113">INDEX(Fact_market_share!$C$3:$C$602,MATCH(1,(Fact_market_share!$B$3:$B$602=Tablo49[[#This Row],[city_code]])*(Fact_market_share!D$3:D$602=Tablo49[[#This Row],[company]])*(Fact_market_share!$A$3:$A$602= Tablo49[[#This Row],[date]]),0))</f>
        <v>172.86</v>
      </c>
      <c r="G113" s="3">
        <v>45.79</v>
      </c>
      <c r="H113">
        <v>285</v>
      </c>
      <c r="I113" s="3">
        <v>27.92</v>
      </c>
      <c r="J113" s="7">
        <v>2.3199999999999998</v>
      </c>
    </row>
    <row r="114" spans="1:10" x14ac:dyDescent="0.3">
      <c r="A114" s="6">
        <v>44805</v>
      </c>
      <c r="B114" s="4">
        <v>380001</v>
      </c>
      <c r="C114" s="4" t="str">
        <f>_xlfn.XLOOKUP(Tablo49[[#This Row],[city_code]],Tablo1[city_code],Tablo1[city_name],,0,1)</f>
        <v>Ahmedabad</v>
      </c>
      <c r="D114" s="2" t="s">
        <v>64</v>
      </c>
      <c r="E114" t="str">
        <f>_xlfn.XLOOKUP(Tablo49[[#This Row],[date]],Tablo2[date],Tablo2[before/after_5g],,0,)</f>
        <v>After 5G</v>
      </c>
      <c r="F114" cm="1">
        <f t="array" ref="F114">INDEX(Fact_market_share!$C$3:$C$602,MATCH(1,(Fact_market_share!$B$3:$B$602=Tablo49[[#This Row],[city_code]])*(Fact_market_share!D$3:D$602=Tablo49[[#This Row],[company]])*(Fact_market_share!$A$3:$A$602= Tablo49[[#This Row],[date]]),0))</f>
        <v>131.21</v>
      </c>
      <c r="G114" s="3">
        <v>23.07</v>
      </c>
      <c r="H114">
        <v>286</v>
      </c>
      <c r="I114" s="3">
        <v>9.0500000000000007</v>
      </c>
      <c r="J114" s="7">
        <v>0.65</v>
      </c>
    </row>
    <row r="115" spans="1:10" x14ac:dyDescent="0.3">
      <c r="A115" s="6">
        <v>44805</v>
      </c>
      <c r="B115" s="4">
        <v>302001</v>
      </c>
      <c r="C115" s="4" t="str">
        <f>_xlfn.XLOOKUP(Tablo49[[#This Row],[city_code]],Tablo1[city_code],Tablo1[city_name],,0,1)</f>
        <v>Jaipur</v>
      </c>
      <c r="D115" s="2" t="s">
        <v>64</v>
      </c>
      <c r="E115" t="str">
        <f>_xlfn.XLOOKUP(Tablo49[[#This Row],[date]],Tablo2[date],Tablo2[before/after_5g],,0,)</f>
        <v>After 5G</v>
      </c>
      <c r="F115" cm="1">
        <f t="array" ref="F115">INDEX(Fact_market_share!$C$3:$C$602,MATCH(1,(Fact_market_share!$B$3:$B$602=Tablo49[[#This Row],[city_code]])*(Fact_market_share!D$3:D$602=Tablo49[[#This Row],[company]])*(Fact_market_share!$A$3:$A$602= Tablo49[[#This Row],[date]]),0))</f>
        <v>97.4</v>
      </c>
      <c r="G115" s="3">
        <v>14.93</v>
      </c>
      <c r="H115">
        <v>287</v>
      </c>
      <c r="I115" s="3">
        <v>6.52</v>
      </c>
      <c r="J115" s="7">
        <v>0.71</v>
      </c>
    </row>
    <row r="116" spans="1:10" x14ac:dyDescent="0.3">
      <c r="A116" s="6">
        <v>44805</v>
      </c>
      <c r="B116" s="4">
        <v>226001</v>
      </c>
      <c r="C116" s="4" t="str">
        <f>_xlfn.XLOOKUP(Tablo49[[#This Row],[city_code]],Tablo1[city_code],Tablo1[city_name],,0,1)</f>
        <v>Lucknow</v>
      </c>
      <c r="D116" s="2" t="s">
        <v>64</v>
      </c>
      <c r="E116" t="str">
        <f>_xlfn.XLOOKUP(Tablo49[[#This Row],[date]],Tablo2[date],Tablo2[before/after_5g],,0,)</f>
        <v>After 5G</v>
      </c>
      <c r="F116" cm="1">
        <f t="array" ref="F116">INDEX(Fact_market_share!$C$3:$C$602,MATCH(1,(Fact_market_share!$B$3:$B$602=Tablo49[[#This Row],[city_code]])*(Fact_market_share!D$3:D$602=Tablo49[[#This Row],[company]])*(Fact_market_share!$A$3:$A$602= Tablo49[[#This Row],[date]]),0))</f>
        <v>83.74</v>
      </c>
      <c r="G116" s="3">
        <v>13.28</v>
      </c>
      <c r="H116">
        <v>288</v>
      </c>
      <c r="I116" s="3">
        <v>5.33</v>
      </c>
      <c r="J116" s="7">
        <v>0.44</v>
      </c>
    </row>
    <row r="117" spans="1:10" x14ac:dyDescent="0.3">
      <c r="A117" s="6">
        <v>44805</v>
      </c>
      <c r="B117" s="4">
        <v>800008</v>
      </c>
      <c r="C117" s="4" t="str">
        <f>_xlfn.XLOOKUP(Tablo49[[#This Row],[city_code]],Tablo1[city_code],Tablo1[city_name],,0,1)</f>
        <v>Patna</v>
      </c>
      <c r="D117" s="2" t="s">
        <v>64</v>
      </c>
      <c r="E117" t="str">
        <f>_xlfn.XLOOKUP(Tablo49[[#This Row],[date]],Tablo2[date],Tablo2[before/after_5g],,0,)</f>
        <v>After 5G</v>
      </c>
      <c r="F117" cm="1">
        <f t="array" ref="F117">INDEX(Fact_market_share!$C$3:$C$602,MATCH(1,(Fact_market_share!$B$3:$B$602=Tablo49[[#This Row],[city_code]])*(Fact_market_share!D$3:D$602=Tablo49[[#This Row],[company]])*(Fact_market_share!$A$3:$A$602= Tablo49[[#This Row],[date]]),0))</f>
        <v>68.739999999999995</v>
      </c>
      <c r="G117" s="3">
        <v>11.86</v>
      </c>
      <c r="H117">
        <v>289</v>
      </c>
      <c r="I117" s="3">
        <v>4.74</v>
      </c>
      <c r="J117" s="7">
        <v>0.38</v>
      </c>
    </row>
    <row r="118" spans="1:10" x14ac:dyDescent="0.3">
      <c r="A118" s="6">
        <v>44805</v>
      </c>
      <c r="B118" s="4">
        <v>641001</v>
      </c>
      <c r="C118" s="4" t="str">
        <f>_xlfn.XLOOKUP(Tablo49[[#This Row],[city_code]],Tablo1[city_code],Tablo1[city_name],,0,1)</f>
        <v>Coimbatore</v>
      </c>
      <c r="D118" s="2" t="s">
        <v>64</v>
      </c>
      <c r="E118" t="str">
        <f>_xlfn.XLOOKUP(Tablo49[[#This Row],[date]],Tablo2[date],Tablo2[before/after_5g],,0,)</f>
        <v>After 5G</v>
      </c>
      <c r="F118" cm="1">
        <f t="array" ref="F118">INDEX(Fact_market_share!$C$3:$C$602,MATCH(1,(Fact_market_share!$B$3:$B$602=Tablo49[[#This Row],[city_code]])*(Fact_market_share!D$3:D$602=Tablo49[[#This Row],[company]])*(Fact_market_share!$A$3:$A$602= Tablo49[[#This Row],[date]]),0))</f>
        <v>60.9</v>
      </c>
      <c r="G118" s="3">
        <v>8.59</v>
      </c>
      <c r="H118">
        <v>290</v>
      </c>
      <c r="I118" s="3">
        <v>4.8499999999999996</v>
      </c>
      <c r="J118" s="7">
        <v>0.53</v>
      </c>
    </row>
    <row r="119" spans="1:10" x14ac:dyDescent="0.3">
      <c r="A119" s="6">
        <v>44805</v>
      </c>
      <c r="B119" s="4">
        <v>160017</v>
      </c>
      <c r="C119" s="4" t="str">
        <f>_xlfn.XLOOKUP(Tablo49[[#This Row],[city_code]],Tablo1[city_code],Tablo1[city_name],,0,1)</f>
        <v>Chandigarh</v>
      </c>
      <c r="D119" s="2" t="s">
        <v>64</v>
      </c>
      <c r="E119" t="str">
        <f>_xlfn.XLOOKUP(Tablo49[[#This Row],[date]],Tablo2[date],Tablo2[before/after_5g],,0,)</f>
        <v>After 5G</v>
      </c>
      <c r="F119" cm="1">
        <f t="array" ref="F119">INDEX(Fact_market_share!$C$3:$C$602,MATCH(1,(Fact_market_share!$B$3:$B$602=Tablo49[[#This Row],[city_code]])*(Fact_market_share!D$3:D$602=Tablo49[[#This Row],[company]])*(Fact_market_share!$A$3:$A$602= Tablo49[[#This Row],[date]]),0))</f>
        <v>44.33</v>
      </c>
      <c r="G119" s="3">
        <v>10.32</v>
      </c>
      <c r="H119">
        <v>291</v>
      </c>
      <c r="I119" s="3">
        <v>6.33</v>
      </c>
      <c r="J119" s="7">
        <v>0.63</v>
      </c>
    </row>
    <row r="120" spans="1:10" x14ac:dyDescent="0.3">
      <c r="A120" s="6">
        <v>44805</v>
      </c>
      <c r="B120" s="4">
        <v>122001</v>
      </c>
      <c r="C120" s="4" t="str">
        <f>_xlfn.XLOOKUP(Tablo49[[#This Row],[city_code]],Tablo1[city_code],Tablo1[city_name],,0,1)</f>
        <v>Gurgaon</v>
      </c>
      <c r="D120" s="2" t="s">
        <v>64</v>
      </c>
      <c r="E120" t="str">
        <f>_xlfn.XLOOKUP(Tablo49[[#This Row],[date]],Tablo2[date],Tablo2[before/after_5g],,0,)</f>
        <v>After 5G</v>
      </c>
      <c r="F120" cm="1">
        <f t="array" ref="F120">INDEX(Fact_market_share!$C$3:$C$602,MATCH(1,(Fact_market_share!$B$3:$B$602=Tablo49[[#This Row],[city_code]])*(Fact_market_share!D$3:D$602=Tablo49[[#This Row],[company]])*(Fact_market_share!$A$3:$A$602= Tablo49[[#This Row],[date]]),0))</f>
        <v>34.479999999999997</v>
      </c>
      <c r="G120" s="3">
        <v>6.35</v>
      </c>
      <c r="H120">
        <v>292</v>
      </c>
      <c r="I120" s="3">
        <v>2.67</v>
      </c>
      <c r="J120" s="7">
        <v>0.21</v>
      </c>
    </row>
    <row r="121" spans="1:10" x14ac:dyDescent="0.3">
      <c r="A121" s="6">
        <v>44805</v>
      </c>
      <c r="B121" s="4">
        <v>492001</v>
      </c>
      <c r="C121" s="4" t="str">
        <f>_xlfn.XLOOKUP(Tablo49[[#This Row],[city_code]],Tablo1[city_code],Tablo1[city_name],,0,1)</f>
        <v>Raipur</v>
      </c>
      <c r="D121" s="2" t="s">
        <v>64</v>
      </c>
      <c r="E121" t="str">
        <f>_xlfn.XLOOKUP(Tablo49[[#This Row],[date]],Tablo2[date],Tablo2[before/after_5g],,0,)</f>
        <v>After 5G</v>
      </c>
      <c r="F121" cm="1">
        <f t="array" ref="F121">INDEX(Fact_market_share!$C$3:$C$602,MATCH(1,(Fact_market_share!$B$3:$B$602=Tablo49[[#This Row],[city_code]])*(Fact_market_share!D$3:D$602=Tablo49[[#This Row],[company]])*(Fact_market_share!$A$3:$A$602= Tablo49[[#This Row],[date]]),0))</f>
        <v>45433</v>
      </c>
      <c r="G121" s="3">
        <v>3.73</v>
      </c>
      <c r="H121">
        <v>293</v>
      </c>
      <c r="I121" s="3">
        <v>2.16</v>
      </c>
      <c r="J121" s="7">
        <v>0.18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14DF-D413-4919-9CFB-72A6330B7BC1}">
  <dimension ref="A1:W32"/>
  <sheetViews>
    <sheetView showRowColHeaders="0" tabSelected="1" zoomScale="80" zoomScaleNormal="80" workbookViewId="0">
      <selection activeCell="AB21" sqref="AB21"/>
    </sheetView>
  </sheetViews>
  <sheetFormatPr defaultRowHeight="14.4" x14ac:dyDescent="0.3"/>
  <sheetData>
    <row r="1" spans="1:23" x14ac:dyDescent="0.3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</row>
    <row r="2" spans="1:23" x14ac:dyDescent="0.3">
      <c r="A2" s="22"/>
      <c r="K2" s="28"/>
      <c r="W2" s="23"/>
    </row>
    <row r="3" spans="1:23" x14ac:dyDescent="0.3">
      <c r="A3" s="22"/>
      <c r="W3" s="23"/>
    </row>
    <row r="4" spans="1:23" x14ac:dyDescent="0.3">
      <c r="A4" s="22"/>
      <c r="W4" s="23"/>
    </row>
    <row r="5" spans="1:23" x14ac:dyDescent="0.3">
      <c r="A5" s="22"/>
      <c r="W5" s="23"/>
    </row>
    <row r="6" spans="1:23" x14ac:dyDescent="0.3">
      <c r="A6" s="22"/>
      <c r="W6" s="23"/>
    </row>
    <row r="7" spans="1:23" x14ac:dyDescent="0.3">
      <c r="A7" s="22"/>
      <c r="W7" s="23"/>
    </row>
    <row r="8" spans="1:23" x14ac:dyDescent="0.3">
      <c r="A8" s="22"/>
      <c r="W8" s="23"/>
    </row>
    <row r="9" spans="1:23" x14ac:dyDescent="0.3">
      <c r="A9" s="22"/>
      <c r="W9" s="23"/>
    </row>
    <row r="10" spans="1:23" x14ac:dyDescent="0.3">
      <c r="A10" s="22"/>
      <c r="W10" s="23"/>
    </row>
    <row r="11" spans="1:23" x14ac:dyDescent="0.3">
      <c r="A11" s="22"/>
      <c r="W11" s="23"/>
    </row>
    <row r="12" spans="1:23" x14ac:dyDescent="0.3">
      <c r="A12" s="22"/>
      <c r="W12" s="23"/>
    </row>
    <row r="13" spans="1:23" x14ac:dyDescent="0.3">
      <c r="A13" s="22"/>
      <c r="W13" s="23"/>
    </row>
    <row r="14" spans="1:23" x14ac:dyDescent="0.3">
      <c r="A14" s="22"/>
      <c r="W14" s="23"/>
    </row>
    <row r="15" spans="1:23" x14ac:dyDescent="0.3">
      <c r="A15" s="22"/>
      <c r="W15" s="23"/>
    </row>
    <row r="16" spans="1:23" x14ac:dyDescent="0.3">
      <c r="A16" s="22"/>
      <c r="W16" s="23"/>
    </row>
    <row r="17" spans="1:23" x14ac:dyDescent="0.3">
      <c r="A17" s="22"/>
      <c r="W17" s="23"/>
    </row>
    <row r="18" spans="1:23" x14ac:dyDescent="0.3">
      <c r="A18" s="22"/>
      <c r="W18" s="23"/>
    </row>
    <row r="19" spans="1:23" x14ac:dyDescent="0.3">
      <c r="A19" s="22"/>
      <c r="W19" s="23"/>
    </row>
    <row r="20" spans="1:23" x14ac:dyDescent="0.3">
      <c r="A20" s="22"/>
      <c r="W20" s="23"/>
    </row>
    <row r="21" spans="1:23" x14ac:dyDescent="0.3">
      <c r="A21" s="22"/>
      <c r="W21" s="23"/>
    </row>
    <row r="22" spans="1:23" x14ac:dyDescent="0.3">
      <c r="A22" s="22"/>
      <c r="W22" s="23"/>
    </row>
    <row r="23" spans="1:23" x14ac:dyDescent="0.3">
      <c r="A23" s="22"/>
      <c r="W23" s="23"/>
    </row>
    <row r="24" spans="1:23" x14ac:dyDescent="0.3">
      <c r="A24" s="22"/>
      <c r="W24" s="23"/>
    </row>
    <row r="25" spans="1:23" x14ac:dyDescent="0.3">
      <c r="A25" s="22"/>
      <c r="W25" s="23"/>
    </row>
    <row r="26" spans="1:23" x14ac:dyDescent="0.3">
      <c r="A26" s="22"/>
      <c r="W26" s="23"/>
    </row>
    <row r="27" spans="1:23" x14ac:dyDescent="0.3">
      <c r="A27" s="22"/>
      <c r="W27" s="23"/>
    </row>
    <row r="28" spans="1:23" x14ac:dyDescent="0.3">
      <c r="A28" s="22"/>
      <c r="W28" s="23"/>
    </row>
    <row r="29" spans="1:23" x14ac:dyDescent="0.3">
      <c r="A29" s="22"/>
      <c r="W29" s="23"/>
    </row>
    <row r="30" spans="1:23" x14ac:dyDescent="0.3">
      <c r="A30" s="22"/>
      <c r="W30" s="23"/>
    </row>
    <row r="31" spans="1:23" x14ac:dyDescent="0.3">
      <c r="A31" s="22"/>
      <c r="W31" s="23"/>
    </row>
    <row r="32" spans="1:23" x14ac:dyDescent="0.3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Dim_cities</vt:lpstr>
      <vt:lpstr>Dim_Date</vt:lpstr>
      <vt:lpstr>dim_plan</vt:lpstr>
      <vt:lpstr>Fact_atliqo_metric</vt:lpstr>
      <vt:lpstr>Fact_market_share</vt:lpstr>
      <vt:lpstr>Fact_market_share(copy)</vt:lpstr>
      <vt:lpstr>Pivot_Tables</vt:lpstr>
      <vt:lpstr>fact_market_revenue</vt:lpstr>
      <vt:lpstr>Aggregate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Çağan Demir</dc:creator>
  <cp:lastModifiedBy>CAGAN DEMİR</cp:lastModifiedBy>
  <dcterms:created xsi:type="dcterms:W3CDTF">2024-09-03T10:36:36Z</dcterms:created>
  <dcterms:modified xsi:type="dcterms:W3CDTF">2024-09-16T18:09:09Z</dcterms:modified>
</cp:coreProperties>
</file>