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hansen01\Documents\GitHub\quality_productivity_tool\qa_productivity_tool\"/>
    </mc:Choice>
  </mc:AlternateContent>
  <xr:revisionPtr revIDLastSave="0" documentId="8_{FFD64723-891C-4CB7-90CA-2001D9A90AEE}" xr6:coauthVersionLast="47" xr6:coauthVersionMax="47" xr10:uidLastSave="{00000000-0000-0000-0000-000000000000}"/>
  <bookViews>
    <workbookView xWindow="-120" yWindow="-120" windowWidth="29040" windowHeight="15840" xr2:uid="{A9B0FDD3-DEFC-42B3-8D2C-4791DA55C576}"/>
  </bookViews>
  <sheets>
    <sheet name="Ma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4" i="1" l="1"/>
  <c r="O204" i="1"/>
  <c r="C203" i="1"/>
  <c r="O203" i="1"/>
  <c r="C202" i="1"/>
  <c r="O202" i="1"/>
  <c r="N166" i="1"/>
  <c r="N149" i="1"/>
  <c r="C201" i="1"/>
  <c r="O201" i="1"/>
  <c r="C200" i="1"/>
  <c r="O200" i="1"/>
  <c r="C199" i="1"/>
  <c r="C198" i="1"/>
  <c r="O198" i="1"/>
  <c r="O197" i="1"/>
  <c r="O196" i="1"/>
  <c r="C195" i="1"/>
  <c r="C194" i="1"/>
  <c r="O193" i="1"/>
  <c r="C192" i="1"/>
  <c r="O192" i="1"/>
  <c r="C191" i="1"/>
  <c r="O191" i="1"/>
  <c r="O190" i="1"/>
  <c r="C189" i="1"/>
  <c r="O189" i="1"/>
  <c r="O188" i="1"/>
  <c r="O187" i="1"/>
  <c r="O186" i="1"/>
  <c r="O185" i="1"/>
  <c r="O184" i="1"/>
  <c r="O182" i="1"/>
  <c r="O181" i="1"/>
  <c r="O17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L105" i="1"/>
  <c r="O105" i="1" s="1"/>
  <c r="C166" i="1" l="1"/>
  <c r="C149" i="1"/>
  <c r="C114" i="1" l="1"/>
  <c r="C86" i="1" l="1"/>
  <c r="C85" i="1" l="1"/>
  <c r="C84" i="1"/>
  <c r="E23" i="2"/>
  <c r="C64" i="1" l="1"/>
</calcChain>
</file>

<file path=xl/sharedStrings.xml><?xml version="1.0" encoding="utf-8"?>
<sst xmlns="http://schemas.openxmlformats.org/spreadsheetml/2006/main" count="1199" uniqueCount="334">
  <si>
    <t>NCR</t>
  </si>
  <si>
    <t>Age</t>
  </si>
  <si>
    <t>Investigation</t>
  </si>
  <si>
    <t>Product Correction</t>
  </si>
  <si>
    <t>Opened</t>
  </si>
  <si>
    <t>Description</t>
  </si>
  <si>
    <t>Flash in fluid pathway</t>
  </si>
  <si>
    <t># of lots</t>
  </si>
  <si>
    <t>Est. days of Rework</t>
  </si>
  <si>
    <t>Barrel Mix/Improper LC</t>
  </si>
  <si>
    <t>Scratches</t>
  </si>
  <si>
    <t>Ring Stop Dimension</t>
  </si>
  <si>
    <t>Incomplete assembly</t>
  </si>
  <si>
    <t>Code</t>
  </si>
  <si>
    <t>Approved</t>
  </si>
  <si>
    <t>TBD</t>
  </si>
  <si>
    <t>Vendor missing print OS</t>
  </si>
  <si>
    <t>Process</t>
  </si>
  <si>
    <t>Not in the system</t>
  </si>
  <si>
    <t>CL63R1776</t>
  </si>
  <si>
    <t>Scratch/Dragmark</t>
  </si>
  <si>
    <t>Scrap Completed</t>
  </si>
  <si>
    <t>R7642B</t>
  </si>
  <si>
    <t>Bug in product</t>
  </si>
  <si>
    <t>231 days (@3 people)</t>
  </si>
  <si>
    <t>2 (@2 people)</t>
  </si>
  <si>
    <t>5 days(@ 2 people)</t>
  </si>
  <si>
    <t>29 days (@2 people)</t>
  </si>
  <si>
    <t>9 days (@3 people)</t>
  </si>
  <si>
    <t>-</t>
  </si>
  <si>
    <t>Notes</t>
  </si>
  <si>
    <t>Scratch (overlap with 17815)</t>
  </si>
  <si>
    <t>PCR OOP - Hold Time</t>
  </si>
  <si>
    <t>Ink Rings</t>
  </si>
  <si>
    <t>Barrel Print</t>
  </si>
  <si>
    <t>SCAR-20-014: P.I.F.P.</t>
  </si>
  <si>
    <t>Closed</t>
  </si>
  <si>
    <t>Investigator</t>
  </si>
  <si>
    <t>T. McCane</t>
  </si>
  <si>
    <t>J. Roberts</t>
  </si>
  <si>
    <t>P. Myerson</t>
  </si>
  <si>
    <t>K. Kaecker</t>
  </si>
  <si>
    <t>M. Buck</t>
  </si>
  <si>
    <t>Illegible Print</t>
  </si>
  <si>
    <t>Environmental Monitoring</t>
  </si>
  <si>
    <t>OS Label Print Date</t>
  </si>
  <si>
    <t>Oleg</t>
  </si>
  <si>
    <t>UDI barcode scan failure</t>
  </si>
  <si>
    <t>Rework Completed</t>
  </si>
  <si>
    <t>K. K. / S. H.</t>
  </si>
  <si>
    <t>No product impact</t>
  </si>
  <si>
    <t>Embalmed Bug</t>
  </si>
  <si>
    <t>Improper product correction</t>
  </si>
  <si>
    <t>J. Zimmerman</t>
  </si>
  <si>
    <t>Vendor</t>
  </si>
  <si>
    <t>Short on Cav 2</t>
  </si>
  <si>
    <t>K. Wiltse</t>
  </si>
  <si>
    <t>8836SA
PT00096177</t>
  </si>
  <si>
    <t>1
1</t>
  </si>
  <si>
    <t>Seal Width</t>
  </si>
  <si>
    <t>Calibration OOT</t>
  </si>
  <si>
    <t>Impact Testing Failed</t>
  </si>
  <si>
    <t>G. Penczak</t>
  </si>
  <si>
    <t>RM165</t>
  </si>
  <si>
    <t>Suspect Material</t>
  </si>
  <si>
    <t>OOS damaged non-functional</t>
  </si>
  <si>
    <t>OOP - Vendor</t>
  </si>
  <si>
    <t>PT00007239</t>
  </si>
  <si>
    <t>Incorrect Resin</t>
  </si>
  <si>
    <t>8990SA</t>
  </si>
  <si>
    <t>See 27618</t>
  </si>
  <si>
    <t>Documentation Incorrect</t>
  </si>
  <si>
    <t>Visual - Assembly</t>
  </si>
  <si>
    <t>CL63R1779</t>
  </si>
  <si>
    <t>P. Charles</t>
  </si>
  <si>
    <t>Calibration</t>
  </si>
  <si>
    <t>Incorrect or mixed product</t>
  </si>
  <si>
    <t>RTV Completed</t>
  </si>
  <si>
    <t>Nick/Gouge</t>
  </si>
  <si>
    <t>Returning to Vendor</t>
  </si>
  <si>
    <t>Kenmex Sort</t>
  </si>
  <si>
    <t>BH - Incomplete print</t>
  </si>
  <si>
    <t>8536SA
8537SA</t>
  </si>
  <si>
    <t>RM093/P5M6K</t>
  </si>
  <si>
    <t>K. Thompson</t>
  </si>
  <si>
    <t>301009
8881112083
8881512878
8881112985</t>
  </si>
  <si>
    <t>Silo
1
1
1</t>
  </si>
  <si>
    <t>4*</t>
  </si>
  <si>
    <t>Mixed Product</t>
  </si>
  <si>
    <t>PGII Labels</t>
  </si>
  <si>
    <t>Smeared barrel print</t>
  </si>
  <si>
    <t>S. Hansen</t>
  </si>
  <si>
    <t>Pulled Ring Stop</t>
  </si>
  <si>
    <t>Trend Viables</t>
  </si>
  <si>
    <t>Incorrect MSG</t>
  </si>
  <si>
    <t>8525Y</t>
  </si>
  <si>
    <t>6492743
8881112599</t>
  </si>
  <si>
    <t>Missing Lids</t>
  </si>
  <si>
    <t>J. Pixius</t>
  </si>
  <si>
    <t>8950SA</t>
  </si>
  <si>
    <t>S. Schirmer</t>
  </si>
  <si>
    <t>Particulate in Fluid Pathway</t>
  </si>
  <si>
    <t>K. Sebastian</t>
  </si>
  <si>
    <t>GASL</t>
  </si>
  <si>
    <t>OOP - Barrel</t>
  </si>
  <si>
    <t>J. Burle</t>
  </si>
  <si>
    <t>Incorrect lot # Softpack</t>
  </si>
  <si>
    <t>PCR Documentation</t>
  </si>
  <si>
    <t>Water in package</t>
  </si>
  <si>
    <t>RC-012</t>
  </si>
  <si>
    <t>B. Charles</t>
  </si>
  <si>
    <t>Failed to follow SOP</t>
  </si>
  <si>
    <t>Ink/Toner</t>
  </si>
  <si>
    <t>Sort Completed</t>
  </si>
  <si>
    <t>Low Wall Thickness</t>
  </si>
  <si>
    <t>Sunken Shoulder</t>
  </si>
  <si>
    <t>Short Shot</t>
  </si>
  <si>
    <t>8507SA</t>
  </si>
  <si>
    <t>RM175</t>
  </si>
  <si>
    <t>Voided</t>
  </si>
  <si>
    <t>Flash in functional</t>
  </si>
  <si>
    <t>Calibration Lost Gauge</t>
  </si>
  <si>
    <t>Calibration Past Due</t>
  </si>
  <si>
    <t>Flash/Gate Vestige - Fluid Path</t>
  </si>
  <si>
    <t>Flash/Gate Vestige - Functional Area</t>
  </si>
  <si>
    <t>Flash/Gate Vestige - Non-Functional Area</t>
  </si>
  <si>
    <t>Bubbles (critical area)</t>
  </si>
  <si>
    <t>Bubbbles (Non-critical area)</t>
  </si>
  <si>
    <t>Burns/Gas Marks</t>
  </si>
  <si>
    <t>Dimensional Failure (CTQ)</t>
  </si>
  <si>
    <t>Severity</t>
  </si>
  <si>
    <t>AQL</t>
  </si>
  <si>
    <t>FAI</t>
  </si>
  <si>
    <t>Inspection Level</t>
  </si>
  <si>
    <t>II</t>
  </si>
  <si>
    <t>S4</t>
  </si>
  <si>
    <t>Sampling Plan</t>
  </si>
  <si>
    <t>Accept/Reject</t>
  </si>
  <si>
    <t>2/3</t>
  </si>
  <si>
    <t>3/4</t>
  </si>
  <si>
    <t>12/13</t>
  </si>
  <si>
    <t>All Open Cavities</t>
  </si>
  <si>
    <t>0/1</t>
  </si>
  <si>
    <t>Out of Parameter Condition</t>
  </si>
  <si>
    <t>Charge Recovery Time (s)
Actual @ 3.77s
Range: 3.8-4.2s
 (Screw RPMS too High)</t>
  </si>
  <si>
    <t>Possible Defects</t>
  </si>
  <si>
    <t>per pFMEA RE00035275 Rev 2</t>
  </si>
  <si>
    <t>per GS10005108 Rev 12</t>
  </si>
  <si>
    <t>8881112015
R7642B</t>
  </si>
  <si>
    <t>Incorrect Lot # BH</t>
  </si>
  <si>
    <t>Blisters</t>
  </si>
  <si>
    <t>Spider</t>
  </si>
  <si>
    <t xml:space="preserve"> </t>
  </si>
  <si>
    <t>F. McNatt</t>
  </si>
  <si>
    <t>M. Iradeal-Sailor</t>
  </si>
  <si>
    <t>8900SA</t>
  </si>
  <si>
    <t>IQA - Packaging Damaged</t>
  </si>
  <si>
    <t>IQA - Damaged Gaylord</t>
  </si>
  <si>
    <t>Calibration Expired</t>
  </si>
  <si>
    <t>MD-0499</t>
  </si>
  <si>
    <t>MD-0502</t>
  </si>
  <si>
    <t>MD-0501</t>
  </si>
  <si>
    <t>MD-0693</t>
  </si>
  <si>
    <t>MD-0512</t>
  </si>
  <si>
    <t>FIPC-05</t>
  </si>
  <si>
    <t>IQA - Cleanliness of Tips</t>
  </si>
  <si>
    <t>Scratch</t>
  </si>
  <si>
    <t>8506SA</t>
  </si>
  <si>
    <t>Flash</t>
  </si>
  <si>
    <t>Wrong Lot Number OS</t>
  </si>
  <si>
    <t>Wrong Lot Number IC</t>
  </si>
  <si>
    <t>MM-041</t>
  </si>
  <si>
    <t>Incorrect Expiration Date</t>
  </si>
  <si>
    <t>MD-684</t>
  </si>
  <si>
    <t>8980S</t>
  </si>
  <si>
    <t>SR-1111</t>
  </si>
  <si>
    <t>Damaged but functional</t>
  </si>
  <si>
    <t>Failed UDI - Inner Carton</t>
  </si>
  <si>
    <t>Broken Pin</t>
  </si>
  <si>
    <t xml:space="preserve">Excessive lids </t>
  </si>
  <si>
    <t>J. Cruz</t>
  </si>
  <si>
    <t>A. Mitchell</t>
  </si>
  <si>
    <t>UW-01</t>
  </si>
  <si>
    <t>UW-02</t>
  </si>
  <si>
    <t>UW-03</t>
  </si>
  <si>
    <t>MD-0698</t>
  </si>
  <si>
    <t>MD-500?</t>
  </si>
  <si>
    <t>Procedure not followed</t>
  </si>
  <si>
    <t>Shorts in the fluid pathway</t>
  </si>
  <si>
    <t>MD-0851</t>
  </si>
  <si>
    <t>Missing IFU</t>
  </si>
  <si>
    <t>Missing Biohazard Labels</t>
  </si>
  <si>
    <t>Deformed Rim</t>
  </si>
  <si>
    <t>1522SA</t>
  </si>
  <si>
    <t>8537SA
85221R
8536SA</t>
  </si>
  <si>
    <t>11,240
2,560
26,740</t>
  </si>
  <si>
    <t>9,640
2,560
3,480</t>
  </si>
  <si>
    <t>J. Grisko</t>
  </si>
  <si>
    <t>Failed to document PCR</t>
  </si>
  <si>
    <t>S8A</t>
  </si>
  <si>
    <t>Contamination</t>
  </si>
  <si>
    <t>RC-013</t>
  </si>
  <si>
    <t>C84</t>
  </si>
  <si>
    <t>Missing print - IC</t>
  </si>
  <si>
    <t>CM285160000</t>
  </si>
  <si>
    <t>Missing print - one UOM</t>
  </si>
  <si>
    <t>Missing print - one Numeral</t>
  </si>
  <si>
    <t>Priority</t>
  </si>
  <si>
    <t>C-2</t>
  </si>
  <si>
    <t>MRB Approved</t>
  </si>
  <si>
    <t>Smeared Cap Print</t>
  </si>
  <si>
    <t>Bubbles</t>
  </si>
  <si>
    <t>Shorts on Container</t>
  </si>
  <si>
    <t>Flash exceeding 1/16"</t>
  </si>
  <si>
    <t>A. Armagno</t>
  </si>
  <si>
    <t>MD-0499
MD-0500
MD-0501
MD-0502</t>
  </si>
  <si>
    <t>8605RC</t>
  </si>
  <si>
    <t>Failed Grad Stick</t>
  </si>
  <si>
    <t>Failed Weld Strength</t>
  </si>
  <si>
    <t>WP8520N</t>
  </si>
  <si>
    <t>Cap Print - Incorrect Lot #</t>
  </si>
  <si>
    <t>8537SA</t>
  </si>
  <si>
    <t>Thread Orientation</t>
  </si>
  <si>
    <t>Missing one or more numerals</t>
  </si>
  <si>
    <t>PT00006657</t>
  </si>
  <si>
    <t>Failed Leak Test</t>
  </si>
  <si>
    <t>F. Henry</t>
  </si>
  <si>
    <t>WP7417P
8939
8618RC</t>
  </si>
  <si>
    <t>20250
18340
6860</t>
  </si>
  <si>
    <t>950
350
0</t>
  </si>
  <si>
    <t>Done</t>
  </si>
  <si>
    <t>IQA - Inner Carton not glued</t>
  </si>
  <si>
    <t>SR-1175</t>
  </si>
  <si>
    <t>31323358
8605RC</t>
  </si>
  <si>
    <t>384
112</t>
  </si>
  <si>
    <t>0
14,462</t>
  </si>
  <si>
    <t>PCR - Missing once per shift</t>
  </si>
  <si>
    <t>MD-0500</t>
  </si>
  <si>
    <t>106,000
335,000</t>
  </si>
  <si>
    <t>0
0</t>
  </si>
  <si>
    <t>G. Maish</t>
  </si>
  <si>
    <t>Plungers Sticking</t>
  </si>
  <si>
    <t>OOP - Container</t>
  </si>
  <si>
    <t xml:space="preserve">Tip Flash </t>
  </si>
  <si>
    <t>8608RC</t>
  </si>
  <si>
    <t>In Process</t>
  </si>
  <si>
    <t>Incorrect Documentation</t>
  </si>
  <si>
    <t>BH - Smeared and illegible</t>
  </si>
  <si>
    <t>Functional area flash</t>
  </si>
  <si>
    <t>M. Sailor</t>
  </si>
  <si>
    <t>8506SA
WP8506</t>
  </si>
  <si>
    <t>40420
320</t>
  </si>
  <si>
    <t>BH - Incorrect lot number</t>
  </si>
  <si>
    <t>O. Ratinskiy</t>
  </si>
  <si>
    <t>BH - Illegible lot number</t>
  </si>
  <si>
    <t>Flash Non-Functional</t>
  </si>
  <si>
    <t>WP7417P</t>
  </si>
  <si>
    <t>Scale - Out of Calibration</t>
  </si>
  <si>
    <t>C - 2</t>
  </si>
  <si>
    <t>S - 2</t>
  </si>
  <si>
    <t>8541SA</t>
  </si>
  <si>
    <t>Missed inspection</t>
  </si>
  <si>
    <t>Calibration Damaged Gauge</t>
  </si>
  <si>
    <t>Unclear Documentation</t>
  </si>
  <si>
    <t>MD-660</t>
  </si>
  <si>
    <t>GW-002</t>
  </si>
  <si>
    <t>SOP not followed</t>
  </si>
  <si>
    <t>Incorrect PCR</t>
  </si>
  <si>
    <t>Incorrect Inspection Form</t>
  </si>
  <si>
    <t>12,260
0</t>
  </si>
  <si>
    <t>Rework Qty (ea)
(Affected)</t>
  </si>
  <si>
    <t>No Rework (ea)
(Impacted)</t>
  </si>
  <si>
    <t>Total</t>
  </si>
  <si>
    <t>52680
320</t>
  </si>
  <si>
    <t>Cracked Hinge</t>
  </si>
  <si>
    <t>BH - Incorrect Product Code</t>
  </si>
  <si>
    <t>Rotor not intact</t>
  </si>
  <si>
    <t>8980
WP8980-C</t>
  </si>
  <si>
    <t>180
0</t>
  </si>
  <si>
    <t>4700
867</t>
  </si>
  <si>
    <t>4880
867</t>
  </si>
  <si>
    <t>8991
WP7483</t>
  </si>
  <si>
    <t>25
0</t>
  </si>
  <si>
    <t>725
9640</t>
  </si>
  <si>
    <t>700
9,640</t>
  </si>
  <si>
    <t>C-1</t>
  </si>
  <si>
    <t>C-3</t>
  </si>
  <si>
    <t>C-4</t>
  </si>
  <si>
    <t>C-5</t>
  </si>
  <si>
    <t>C-6</t>
  </si>
  <si>
    <t>C-7</t>
  </si>
  <si>
    <t>MD-0499
MD-0500
MD-0502</t>
  </si>
  <si>
    <t>Short in the fluid pathway</t>
  </si>
  <si>
    <t>8881907102
8881907102</t>
  </si>
  <si>
    <t>38500
22000</t>
  </si>
  <si>
    <t>0
122000</t>
  </si>
  <si>
    <t>38500
144000</t>
  </si>
  <si>
    <t>QA-0344</t>
  </si>
  <si>
    <t>Short - Lid</t>
  </si>
  <si>
    <t>89651
WP8965N</t>
  </si>
  <si>
    <t>360
1920</t>
  </si>
  <si>
    <t>PCR out of parameters</t>
  </si>
  <si>
    <t>WP8506</t>
  </si>
  <si>
    <t>8506Y</t>
  </si>
  <si>
    <t>BH - Missing print</t>
  </si>
  <si>
    <t>Gate - String Flash</t>
  </si>
  <si>
    <t>Post Product NC</t>
  </si>
  <si>
    <t>Gasket Height - Failed High</t>
  </si>
  <si>
    <t>8985CRH
8985PG2
WP8985</t>
  </si>
  <si>
    <t>3310
5420
14421</t>
  </si>
  <si>
    <t>0
5420
594</t>
  </si>
  <si>
    <t>3310
5420
15015</t>
  </si>
  <si>
    <t>1790
10220
14350</t>
  </si>
  <si>
    <t xml:space="preserve">Volumetric failure - Skewed </t>
  </si>
  <si>
    <t>String Flash at luer tip</t>
  </si>
  <si>
    <t>Calibration - Lost Gage</t>
  </si>
  <si>
    <t>MD-0723</t>
  </si>
  <si>
    <t>6" ruler</t>
  </si>
  <si>
    <t>8617U
8617RC
8618RC
8938</t>
  </si>
  <si>
    <t>0
0
0
6925</t>
  </si>
  <si>
    <t>1790
10220
14350
13,300*</t>
  </si>
  <si>
    <t>MRB?
*Product out of house, unable to determine defective/not defective</t>
  </si>
  <si>
    <t>Pat Doyle helping to drive; Boom is unbalanced - Next steps?</t>
  </si>
  <si>
    <t>SR-1125
SR-1126
SR-1127</t>
  </si>
  <si>
    <t>Metal Detectors</t>
  </si>
  <si>
    <t>8930SA</t>
  </si>
  <si>
    <t>Qty of Affected (ea) Shipped</t>
  </si>
  <si>
    <t>(keeping lids)</t>
  </si>
  <si>
    <t>Pending Feedback</t>
  </si>
  <si>
    <t>Insufficient fitting of plunger</t>
  </si>
  <si>
    <t>MD-585</t>
  </si>
  <si>
    <t>Ready for close</t>
  </si>
  <si>
    <t>RM129 - MRB update needed; Additional Testing - Passed</t>
  </si>
  <si>
    <t>RM171
Spec 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</si>
</sst>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6" borderId="4" xfId="0" applyFont="1" applyFill="1" applyBorder="1" applyAlignment="1">
      <alignment horizontal="centerContinuous"/>
    </xf>
    <xf numFmtId="0" fontId="0" fillId="6" borderId="5" xfId="0" applyFill="1" applyBorder="1" applyAlignment="1">
      <alignment horizontal="centerContinuous"/>
    </xf>
    <xf numFmtId="0" fontId="1" fillId="6" borderId="2" xfId="0" applyFont="1" applyFill="1" applyBorder="1" applyAlignment="1">
      <alignment horizontal="centerContinuous"/>
    </xf>
    <xf numFmtId="0" fontId="0" fillId="6" borderId="3" xfId="0" applyFill="1" applyBorder="1" applyAlignment="1">
      <alignment horizontal="centerContinuous"/>
    </xf>
    <xf numFmtId="0" fontId="0" fillId="7" borderId="0" xfId="0" applyFill="1"/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8" borderId="0" xfId="0" applyNumberFormat="1" applyFill="1" applyAlignment="1">
      <alignment horizontal="center" vertical="center" wrapText="1"/>
    </xf>
    <xf numFmtId="1" fontId="0" fillId="8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2">
    <dxf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1"/>
      </font>
      <fill>
        <patternFill>
          <bgColor rgb="FFE6F1DF"/>
        </patternFill>
      </fill>
    </dxf>
    <dxf>
      <font>
        <b/>
        <i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8D9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6F1DF"/>
      <color rgb="FFFFF8D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0B88E-0320-4D9B-B1AC-701D1F375598}" name="Table1" displayName="Table1" ref="A1:P204" totalsRowShown="0" headerRowDxfId="17" dataDxfId="16">
  <autoFilter ref="A1:P204" xr:uid="{DC8F67A1-6556-46CD-BB49-B222336AB056}">
    <filterColumn colId="15">
      <filters blank="1">
        <filter val="(keeping lids)"/>
        <filter val="6&quot; ruler"/>
        <filter val="Metal Detectors"/>
        <filter val="MRB?_x000a_*Product out of house, unable to determine defective/not defective"/>
        <filter val="Pat Doyle helping to drive; Boom is unbalanced - Next steps?"/>
        <filter val="Post Product NC"/>
        <filter val="Ready for close"/>
        <filter val="RM129 - MRB update needed; Additional Testing - Passed"/>
        <filter val="RM171_x000a_Spec change?"/>
      </filters>
    </filterColumn>
  </autoFilter>
  <tableColumns count="16">
    <tableColumn id="1" xr3:uid="{D53B471A-4627-438D-BDCB-F1F7EF38AEB2}" name="NCR" dataDxfId="15"/>
    <tableColumn id="2" xr3:uid="{65714E6D-0CEF-4D4E-ABC0-C8406ABE754D}" name="Opened" dataDxfId="14"/>
    <tableColumn id="3" xr3:uid="{043F23A4-C09B-400F-898B-69DF0DFE5F97}" name="Age" dataDxfId="13">
      <calculatedColumnFormula>TODAY()-B2</calculatedColumnFormula>
    </tableColumn>
    <tableColumn id="14" xr3:uid="{CA147C98-A02A-4232-9716-94F6F7B0CB50}" name="Priority" dataDxfId="12"/>
    <tableColumn id="4" xr3:uid="{DD19021B-C29F-40DA-ADC0-94205444747D}" name="Description" dataDxfId="11"/>
    <tableColumn id="5" xr3:uid="{4686A130-FC8E-43A4-AA14-6FD31CFEA07F}" name="Investigation" dataDxfId="10"/>
    <tableColumn id="11" xr3:uid="{E01A1123-D0E3-4958-BEB1-AE7C67C2F0D5}" name="Investigator" dataDxfId="9"/>
    <tableColumn id="6" xr3:uid="{73AD1321-E7A4-4828-A577-55B248CA82E9}" name="Product Correction" dataDxfId="8"/>
    <tableColumn id="7" xr3:uid="{FC51970C-BE27-4E28-B7AD-CDFB12144979}" name="Code" dataDxfId="7"/>
    <tableColumn id="8" xr3:uid="{38A267AE-9794-456D-B1C8-322DBE703F0C}" name="# of lots" dataDxfId="6"/>
    <tableColumn id="9" xr3:uid="{7A65E13D-025B-4F3D-B7C0-D4806EBC12CD}" name="Est. days of Rework" dataDxfId="5"/>
    <tableColumn id="13" xr3:uid="{AE16F226-B857-408A-BA58-FCD3570FA740}" name="Rework Qty (ea)_x000a_(Affected)" dataDxfId="4"/>
    <tableColumn id="15" xr3:uid="{F811F76E-EE79-4BAA-B01F-67B0F1F34927}" name="No Rework (ea)_x000a_(Impacted)" dataDxfId="3"/>
    <tableColumn id="16" xr3:uid="{21EF0810-21F2-41E7-BC87-7D665530D80D}" name="Qty of Affected (ea) Shipped" dataDxfId="2"/>
    <tableColumn id="12" xr3:uid="{694E18C5-E2F6-4C43-A09B-5B4DE0F964EF}" name="Total" dataDxfId="1">
      <calculatedColumnFormula>L2+M2</calculatedColumnFormula>
    </tableColumn>
    <tableColumn id="10" xr3:uid="{FC4EBEFB-530D-495C-85D9-613134D42142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C43-F8F5-428C-B6AF-77E52F87E860}">
  <dimension ref="A1:P204"/>
  <sheetViews>
    <sheetView tabSelected="1" zoomScale="97" zoomScaleNormal="97" workbookViewId="0">
      <selection activeCell="P1" sqref="P1"/>
    </sheetView>
  </sheetViews>
  <sheetFormatPr defaultColWidth="8.85546875" defaultRowHeight="15" x14ac:dyDescent="0.25"/>
  <cols>
    <col min="1" max="1" width="7.85546875" style="4" customWidth="1"/>
    <col min="2" max="2" width="12.140625" style="7" bestFit="1" customWidth="1"/>
    <col min="3" max="3" width="6.85546875" style="5" customWidth="1"/>
    <col min="4" max="4" width="9.140625" style="5" customWidth="1"/>
    <col min="5" max="5" width="26.28515625" style="5" bestFit="1" customWidth="1"/>
    <col min="6" max="6" width="18.7109375" style="4" bestFit="1" customWidth="1"/>
    <col min="7" max="7" width="15.42578125" style="4" bestFit="1" customWidth="1"/>
    <col min="8" max="8" width="18.28515625" style="6" customWidth="1"/>
    <col min="9" max="9" width="13.85546875" style="4" customWidth="1"/>
    <col min="10" max="10" width="12.140625" style="4" hidden="1" customWidth="1"/>
    <col min="11" max="11" width="22.5703125" style="4" hidden="1" customWidth="1"/>
    <col min="12" max="13" width="14.7109375" style="4" customWidth="1"/>
    <col min="14" max="14" width="16.140625" style="4" bestFit="1" customWidth="1"/>
    <col min="15" max="15" width="14.28515625" style="35" customWidth="1"/>
    <col min="16" max="16" width="22.140625" style="6" customWidth="1"/>
    <col min="17" max="16384" width="8.85546875" style="4"/>
  </cols>
  <sheetData>
    <row r="1" spans="1:16" s="1" customFormat="1" ht="45" x14ac:dyDescent="0.25">
      <c r="A1" s="1" t="s">
        <v>0</v>
      </c>
      <c r="B1" s="2" t="s">
        <v>4</v>
      </c>
      <c r="C1" s="3" t="s">
        <v>1</v>
      </c>
      <c r="D1" s="3" t="s">
        <v>207</v>
      </c>
      <c r="E1" s="3" t="s">
        <v>5</v>
      </c>
      <c r="F1" s="1" t="s">
        <v>2</v>
      </c>
      <c r="G1" s="1" t="s">
        <v>37</v>
      </c>
      <c r="H1" s="8" t="s">
        <v>3</v>
      </c>
      <c r="I1" s="1" t="s">
        <v>13</v>
      </c>
      <c r="J1" s="1" t="s">
        <v>7</v>
      </c>
      <c r="K1" s="1" t="s">
        <v>8</v>
      </c>
      <c r="L1" s="8" t="s">
        <v>270</v>
      </c>
      <c r="M1" s="8" t="s">
        <v>271</v>
      </c>
      <c r="N1" s="8" t="s">
        <v>326</v>
      </c>
      <c r="O1" s="36" t="s">
        <v>272</v>
      </c>
      <c r="P1" s="8" t="s">
        <v>30</v>
      </c>
    </row>
    <row r="2" spans="1:16" hidden="1" x14ac:dyDescent="0.25">
      <c r="A2" s="4">
        <v>18155</v>
      </c>
      <c r="B2" s="7">
        <v>43788</v>
      </c>
      <c r="C2" s="5">
        <v>568</v>
      </c>
      <c r="E2" s="5" t="s">
        <v>6</v>
      </c>
      <c r="F2" s="4" t="s">
        <v>14</v>
      </c>
      <c r="H2" s="6" t="s">
        <v>113</v>
      </c>
      <c r="I2" s="4">
        <v>4502570</v>
      </c>
      <c r="J2" s="4">
        <v>12</v>
      </c>
      <c r="K2" s="4" t="s">
        <v>24</v>
      </c>
      <c r="L2" s="5"/>
      <c r="M2" s="5"/>
      <c r="N2" s="5"/>
      <c r="O2" s="5">
        <f t="shared" ref="O2:O33" si="0">L2+M2</f>
        <v>0</v>
      </c>
      <c r="P2" s="6" t="s">
        <v>36</v>
      </c>
    </row>
    <row r="3" spans="1:16" hidden="1" x14ac:dyDescent="0.25">
      <c r="A3" s="4">
        <v>23539</v>
      </c>
      <c r="B3" s="7">
        <v>44011</v>
      </c>
      <c r="C3" s="5">
        <v>176</v>
      </c>
      <c r="E3" s="5" t="s">
        <v>9</v>
      </c>
      <c r="F3" s="4" t="s">
        <v>14</v>
      </c>
      <c r="H3" s="6" t="s">
        <v>48</v>
      </c>
      <c r="I3" s="4">
        <v>1181200777</v>
      </c>
      <c r="J3" s="4">
        <v>1</v>
      </c>
      <c r="K3" s="4" t="s">
        <v>25</v>
      </c>
      <c r="L3" s="5"/>
      <c r="M3" s="5"/>
      <c r="N3" s="5"/>
      <c r="O3" s="5">
        <f t="shared" si="0"/>
        <v>0</v>
      </c>
      <c r="P3" s="6" t="s">
        <v>36</v>
      </c>
    </row>
    <row r="4" spans="1:16" hidden="1" x14ac:dyDescent="0.25">
      <c r="A4" s="4">
        <v>24335</v>
      </c>
      <c r="B4" s="7">
        <v>44050</v>
      </c>
      <c r="C4" s="5">
        <v>279</v>
      </c>
      <c r="E4" s="5" t="s">
        <v>165</v>
      </c>
      <c r="F4" s="4" t="s">
        <v>14</v>
      </c>
      <c r="G4" s="4" t="s">
        <v>54</v>
      </c>
      <c r="H4" s="6" t="s">
        <v>21</v>
      </c>
      <c r="I4" s="4">
        <v>4006202</v>
      </c>
      <c r="L4" s="5"/>
      <c r="M4" s="5"/>
      <c r="N4" s="5"/>
      <c r="O4" s="5">
        <f t="shared" si="0"/>
        <v>0</v>
      </c>
      <c r="P4" s="6" t="s">
        <v>36</v>
      </c>
    </row>
    <row r="5" spans="1:16" hidden="1" x14ac:dyDescent="0.25">
      <c r="A5" s="4">
        <v>24588</v>
      </c>
      <c r="B5" s="7">
        <v>44060</v>
      </c>
      <c r="C5" s="5">
        <v>112</v>
      </c>
      <c r="E5" s="5" t="s">
        <v>10</v>
      </c>
      <c r="F5" s="4" t="s">
        <v>14</v>
      </c>
      <c r="H5" s="6" t="s">
        <v>48</v>
      </c>
      <c r="I5" s="4">
        <v>4502570</v>
      </c>
      <c r="J5" s="4">
        <v>1</v>
      </c>
      <c r="K5" s="4" t="s">
        <v>26</v>
      </c>
      <c r="L5" s="5"/>
      <c r="M5" s="5"/>
      <c r="N5" s="5"/>
      <c r="O5" s="5">
        <f t="shared" si="0"/>
        <v>0</v>
      </c>
      <c r="P5" s="6" t="s">
        <v>36</v>
      </c>
    </row>
    <row r="6" spans="1:16" hidden="1" x14ac:dyDescent="0.25">
      <c r="A6" s="4">
        <v>25730</v>
      </c>
      <c r="B6" s="7">
        <v>44112</v>
      </c>
      <c r="C6" s="5">
        <v>106</v>
      </c>
      <c r="E6" s="5" t="s">
        <v>11</v>
      </c>
      <c r="F6" s="4" t="s">
        <v>14</v>
      </c>
      <c r="H6" s="6" t="s">
        <v>48</v>
      </c>
      <c r="I6" s="4">
        <v>8881112599</v>
      </c>
      <c r="J6" s="4">
        <v>2</v>
      </c>
      <c r="K6" s="4" t="s">
        <v>27</v>
      </c>
      <c r="L6" s="5"/>
      <c r="M6" s="5"/>
      <c r="N6" s="5"/>
      <c r="O6" s="5">
        <f t="shared" si="0"/>
        <v>0</v>
      </c>
      <c r="P6" s="9" t="s">
        <v>36</v>
      </c>
    </row>
    <row r="7" spans="1:16" hidden="1" x14ac:dyDescent="0.25">
      <c r="A7" s="4">
        <v>25794</v>
      </c>
      <c r="B7" s="7">
        <v>44113</v>
      </c>
      <c r="C7" s="5">
        <v>73</v>
      </c>
      <c r="E7" s="5" t="s">
        <v>12</v>
      </c>
      <c r="F7" s="4" t="s">
        <v>14</v>
      </c>
      <c r="H7" s="6" t="s">
        <v>48</v>
      </c>
      <c r="I7" s="4">
        <v>8881112599</v>
      </c>
      <c r="J7" s="4">
        <v>1</v>
      </c>
      <c r="K7" s="4" t="s">
        <v>28</v>
      </c>
      <c r="L7" s="5"/>
      <c r="M7" s="5"/>
      <c r="N7" s="5"/>
      <c r="O7" s="5">
        <f t="shared" si="0"/>
        <v>0</v>
      </c>
      <c r="P7" s="6" t="s">
        <v>36</v>
      </c>
    </row>
    <row r="8" spans="1:16" hidden="1" x14ac:dyDescent="0.25">
      <c r="A8" s="4">
        <v>25942</v>
      </c>
      <c r="B8" s="7">
        <v>44118</v>
      </c>
      <c r="C8" s="5">
        <v>60</v>
      </c>
      <c r="E8" s="5" t="s">
        <v>16</v>
      </c>
      <c r="F8" s="4" t="s">
        <v>14</v>
      </c>
      <c r="G8" s="4" t="s">
        <v>54</v>
      </c>
      <c r="H8" s="6" t="s">
        <v>77</v>
      </c>
      <c r="I8" s="4">
        <v>5500149</v>
      </c>
      <c r="J8" s="4">
        <v>1</v>
      </c>
      <c r="K8" s="4" t="s">
        <v>29</v>
      </c>
      <c r="L8" s="5"/>
      <c r="M8" s="5"/>
      <c r="N8" s="5"/>
      <c r="O8" s="5">
        <f t="shared" si="0"/>
        <v>0</v>
      </c>
      <c r="P8" s="6" t="s">
        <v>36</v>
      </c>
    </row>
    <row r="9" spans="1:16" hidden="1" x14ac:dyDescent="0.25">
      <c r="A9" s="4">
        <v>26009</v>
      </c>
      <c r="B9" s="7">
        <v>44119</v>
      </c>
      <c r="C9" s="5">
        <v>47</v>
      </c>
      <c r="E9" s="5" t="s">
        <v>44</v>
      </c>
      <c r="F9" s="6" t="s">
        <v>14</v>
      </c>
      <c r="G9" s="6" t="s">
        <v>38</v>
      </c>
      <c r="H9" s="6" t="s">
        <v>50</v>
      </c>
      <c r="I9" s="4" t="s">
        <v>17</v>
      </c>
      <c r="J9" s="4">
        <v>0</v>
      </c>
      <c r="K9" s="4" t="s">
        <v>29</v>
      </c>
      <c r="L9" s="5"/>
      <c r="M9" s="5"/>
      <c r="N9" s="5"/>
      <c r="O9" s="5">
        <f t="shared" si="0"/>
        <v>0</v>
      </c>
      <c r="P9" s="8" t="s">
        <v>36</v>
      </c>
    </row>
    <row r="10" spans="1:16" hidden="1" x14ac:dyDescent="0.25">
      <c r="A10" s="4">
        <v>26212</v>
      </c>
      <c r="B10" s="7">
        <v>44126</v>
      </c>
      <c r="C10" s="5">
        <v>28</v>
      </c>
      <c r="E10" s="5" t="s">
        <v>33</v>
      </c>
      <c r="F10" s="4" t="s">
        <v>14</v>
      </c>
      <c r="H10" s="6" t="s">
        <v>50</v>
      </c>
      <c r="I10" s="4">
        <v>8881112059</v>
      </c>
      <c r="J10" s="4">
        <v>1</v>
      </c>
      <c r="K10" s="4" t="s">
        <v>29</v>
      </c>
      <c r="L10" s="5"/>
      <c r="M10" s="5"/>
      <c r="N10" s="5"/>
      <c r="O10" s="5">
        <f t="shared" si="0"/>
        <v>0</v>
      </c>
      <c r="P10" s="1" t="s">
        <v>36</v>
      </c>
    </row>
    <row r="11" spans="1:16" hidden="1" x14ac:dyDescent="0.25">
      <c r="A11" s="4">
        <v>26213</v>
      </c>
      <c r="B11" s="7">
        <v>44126</v>
      </c>
      <c r="C11" s="5">
        <v>40</v>
      </c>
      <c r="E11" s="5" t="s">
        <v>31</v>
      </c>
      <c r="F11" s="4" t="s">
        <v>14</v>
      </c>
      <c r="H11" s="6" t="s">
        <v>48</v>
      </c>
      <c r="I11" s="4">
        <v>4502570</v>
      </c>
      <c r="J11" s="4">
        <v>1</v>
      </c>
      <c r="K11" s="4" t="s">
        <v>26</v>
      </c>
      <c r="L11" s="5"/>
      <c r="M11" s="5"/>
      <c r="N11" s="5"/>
      <c r="O11" s="5">
        <f t="shared" si="0"/>
        <v>0</v>
      </c>
      <c r="P11" s="8" t="s">
        <v>36</v>
      </c>
    </row>
    <row r="12" spans="1:16" hidden="1" x14ac:dyDescent="0.25">
      <c r="A12" s="4">
        <v>26549</v>
      </c>
      <c r="B12" s="7">
        <v>44137</v>
      </c>
      <c r="C12" s="5">
        <v>17</v>
      </c>
      <c r="E12" s="5" t="s">
        <v>16</v>
      </c>
      <c r="F12" s="4" t="s">
        <v>14</v>
      </c>
      <c r="H12" s="6" t="s">
        <v>77</v>
      </c>
      <c r="I12" s="4" t="s">
        <v>19</v>
      </c>
      <c r="J12" s="4">
        <v>1</v>
      </c>
      <c r="K12" s="4" t="s">
        <v>29</v>
      </c>
      <c r="L12" s="5"/>
      <c r="M12" s="5"/>
      <c r="N12" s="5"/>
      <c r="O12" s="5">
        <f t="shared" si="0"/>
        <v>0</v>
      </c>
      <c r="P12" s="1" t="s">
        <v>36</v>
      </c>
    </row>
    <row r="13" spans="1:16" hidden="1" x14ac:dyDescent="0.25">
      <c r="A13" s="4">
        <v>26630</v>
      </c>
      <c r="B13" s="7">
        <v>44139</v>
      </c>
      <c r="C13" s="5">
        <v>30</v>
      </c>
      <c r="E13" s="5" t="s">
        <v>35</v>
      </c>
      <c r="F13" s="6" t="s">
        <v>14</v>
      </c>
      <c r="G13" s="4" t="s">
        <v>39</v>
      </c>
      <c r="H13" s="6" t="s">
        <v>50</v>
      </c>
      <c r="I13" s="4">
        <v>4502570</v>
      </c>
      <c r="J13" s="4">
        <v>1</v>
      </c>
      <c r="K13" s="4" t="s">
        <v>29</v>
      </c>
      <c r="L13" s="5"/>
      <c r="M13" s="5"/>
      <c r="N13" s="5"/>
      <c r="O13" s="5">
        <f t="shared" si="0"/>
        <v>0</v>
      </c>
      <c r="P13" s="8" t="s">
        <v>36</v>
      </c>
    </row>
    <row r="14" spans="1:16" hidden="1" x14ac:dyDescent="0.25">
      <c r="A14" s="4">
        <v>26672</v>
      </c>
      <c r="B14" s="7">
        <v>44140</v>
      </c>
      <c r="C14" s="5">
        <v>88</v>
      </c>
      <c r="E14" s="5" t="s">
        <v>20</v>
      </c>
      <c r="F14" s="4" t="s">
        <v>14</v>
      </c>
      <c r="G14" s="4" t="s">
        <v>40</v>
      </c>
      <c r="H14" s="6" t="s">
        <v>48</v>
      </c>
      <c r="I14" s="4">
        <v>4502570</v>
      </c>
      <c r="J14" s="4">
        <v>1</v>
      </c>
      <c r="K14" s="4" t="s">
        <v>26</v>
      </c>
      <c r="L14" s="5"/>
      <c r="M14" s="5"/>
      <c r="N14" s="5"/>
      <c r="O14" s="5">
        <f t="shared" si="0"/>
        <v>0</v>
      </c>
      <c r="P14" s="6" t="s">
        <v>36</v>
      </c>
    </row>
    <row r="15" spans="1:16" hidden="1" x14ac:dyDescent="0.25">
      <c r="A15" s="4">
        <v>26700</v>
      </c>
      <c r="B15" s="7">
        <v>44141</v>
      </c>
      <c r="C15" s="5">
        <v>14</v>
      </c>
      <c r="E15" s="5" t="s">
        <v>6</v>
      </c>
      <c r="F15" s="4" t="s">
        <v>14</v>
      </c>
      <c r="G15" s="4" t="s">
        <v>41</v>
      </c>
      <c r="H15" s="6" t="s">
        <v>21</v>
      </c>
      <c r="I15" s="4" t="s">
        <v>22</v>
      </c>
      <c r="J15" s="4">
        <v>1</v>
      </c>
      <c r="L15" s="5"/>
      <c r="M15" s="5"/>
      <c r="N15" s="5"/>
      <c r="O15" s="5">
        <f t="shared" si="0"/>
        <v>0</v>
      </c>
      <c r="P15" s="1" t="s">
        <v>36</v>
      </c>
    </row>
    <row r="16" spans="1:16" hidden="1" x14ac:dyDescent="0.25">
      <c r="A16" s="4">
        <v>26764</v>
      </c>
      <c r="B16" s="7">
        <v>44144</v>
      </c>
      <c r="C16" s="5">
        <v>36</v>
      </c>
      <c r="E16" s="5" t="s">
        <v>23</v>
      </c>
      <c r="F16" s="4" t="s">
        <v>14</v>
      </c>
      <c r="G16" s="4" t="s">
        <v>38</v>
      </c>
      <c r="H16" s="6" t="s">
        <v>50</v>
      </c>
      <c r="I16" s="4">
        <v>4502570</v>
      </c>
      <c r="J16" s="4">
        <v>1</v>
      </c>
      <c r="L16" s="5"/>
      <c r="M16" s="5"/>
      <c r="N16" s="5"/>
      <c r="O16" s="5">
        <f t="shared" si="0"/>
        <v>0</v>
      </c>
      <c r="P16" s="6" t="s">
        <v>36</v>
      </c>
    </row>
    <row r="17" spans="1:16" hidden="1" x14ac:dyDescent="0.25">
      <c r="A17" s="4">
        <v>26791</v>
      </c>
      <c r="B17" s="7">
        <v>44145</v>
      </c>
      <c r="C17" s="5">
        <v>8</v>
      </c>
      <c r="E17" s="5" t="s">
        <v>6</v>
      </c>
      <c r="F17" s="4" t="s">
        <v>14</v>
      </c>
      <c r="H17" s="6" t="s">
        <v>21</v>
      </c>
      <c r="I17" s="4">
        <v>4502570</v>
      </c>
      <c r="J17" s="4">
        <v>1</v>
      </c>
      <c r="L17" s="5"/>
      <c r="M17" s="5"/>
      <c r="N17" s="5"/>
      <c r="O17" s="5">
        <f t="shared" si="0"/>
        <v>0</v>
      </c>
      <c r="P17" s="8" t="s">
        <v>36</v>
      </c>
    </row>
    <row r="18" spans="1:16" hidden="1" x14ac:dyDescent="0.25">
      <c r="A18" s="4">
        <v>26879</v>
      </c>
      <c r="B18" s="7">
        <v>44147</v>
      </c>
      <c r="C18" s="5">
        <v>22</v>
      </c>
      <c r="E18" s="5" t="s">
        <v>32</v>
      </c>
      <c r="F18" s="6" t="s">
        <v>14</v>
      </c>
      <c r="G18" s="6" t="s">
        <v>49</v>
      </c>
      <c r="H18" s="6" t="s">
        <v>50</v>
      </c>
      <c r="I18" s="4">
        <v>4502570</v>
      </c>
      <c r="J18" s="4">
        <v>2</v>
      </c>
      <c r="L18" s="5"/>
      <c r="M18" s="5"/>
      <c r="N18" s="5"/>
      <c r="O18" s="5">
        <f t="shared" si="0"/>
        <v>0</v>
      </c>
      <c r="P18" s="8" t="s">
        <v>36</v>
      </c>
    </row>
    <row r="19" spans="1:16" hidden="1" x14ac:dyDescent="0.25">
      <c r="A19" s="4">
        <v>26900</v>
      </c>
      <c r="B19" s="7">
        <v>44148</v>
      </c>
      <c r="C19" s="5">
        <v>12</v>
      </c>
      <c r="E19" s="5" t="s">
        <v>34</v>
      </c>
      <c r="F19" s="4" t="s">
        <v>14</v>
      </c>
      <c r="G19" s="4" t="s">
        <v>42</v>
      </c>
      <c r="H19" s="6" t="s">
        <v>48</v>
      </c>
      <c r="I19" s="4">
        <v>8881512852</v>
      </c>
      <c r="J19" s="4">
        <v>1</v>
      </c>
      <c r="L19" s="5"/>
      <c r="M19" s="5"/>
      <c r="N19" s="5"/>
      <c r="O19" s="5">
        <f t="shared" si="0"/>
        <v>0</v>
      </c>
      <c r="P19" s="8" t="s">
        <v>36</v>
      </c>
    </row>
    <row r="20" spans="1:16" hidden="1" x14ac:dyDescent="0.25">
      <c r="A20" s="4">
        <v>26915</v>
      </c>
      <c r="B20" s="7">
        <v>44148</v>
      </c>
      <c r="C20" s="5">
        <v>12</v>
      </c>
      <c r="E20" s="5" t="s">
        <v>12</v>
      </c>
      <c r="F20" s="4" t="s">
        <v>14</v>
      </c>
      <c r="G20" s="4" t="s">
        <v>41</v>
      </c>
      <c r="H20" s="6" t="s">
        <v>21</v>
      </c>
      <c r="I20" s="4">
        <v>4502570</v>
      </c>
      <c r="J20" s="4">
        <v>1</v>
      </c>
      <c r="L20" s="5"/>
      <c r="M20" s="5"/>
      <c r="N20" s="5"/>
      <c r="O20" s="5">
        <f t="shared" si="0"/>
        <v>0</v>
      </c>
      <c r="P20" s="1" t="s">
        <v>36</v>
      </c>
    </row>
    <row r="21" spans="1:16" hidden="1" x14ac:dyDescent="0.25">
      <c r="A21" s="4">
        <v>27025</v>
      </c>
      <c r="B21" s="7">
        <v>44152</v>
      </c>
      <c r="C21" s="5">
        <v>34</v>
      </c>
      <c r="E21" s="5" t="s">
        <v>43</v>
      </c>
      <c r="F21" s="4" t="s">
        <v>14</v>
      </c>
      <c r="G21" s="4" t="s">
        <v>40</v>
      </c>
      <c r="H21" s="6" t="s">
        <v>48</v>
      </c>
      <c r="I21" s="4">
        <v>8881907102</v>
      </c>
      <c r="J21" s="4">
        <v>1</v>
      </c>
      <c r="L21" s="5"/>
      <c r="M21" s="5"/>
      <c r="N21" s="5"/>
      <c r="O21" s="5">
        <f t="shared" si="0"/>
        <v>0</v>
      </c>
      <c r="P21" s="6" t="s">
        <v>36</v>
      </c>
    </row>
    <row r="22" spans="1:16" hidden="1" x14ac:dyDescent="0.25">
      <c r="A22" s="4">
        <v>27157</v>
      </c>
      <c r="B22" s="7">
        <v>44155</v>
      </c>
      <c r="C22" s="5">
        <v>32</v>
      </c>
      <c r="E22" s="5" t="s">
        <v>45</v>
      </c>
      <c r="F22" s="4" t="s">
        <v>14</v>
      </c>
      <c r="G22" s="4" t="s">
        <v>46</v>
      </c>
      <c r="H22" s="6" t="s">
        <v>48</v>
      </c>
      <c r="I22" s="4">
        <v>31325410</v>
      </c>
      <c r="J22" s="4">
        <v>1</v>
      </c>
      <c r="L22" s="5"/>
      <c r="M22" s="5"/>
      <c r="N22" s="5"/>
      <c r="O22" s="5">
        <f t="shared" si="0"/>
        <v>0</v>
      </c>
      <c r="P22" s="6" t="s">
        <v>36</v>
      </c>
    </row>
    <row r="23" spans="1:16" hidden="1" x14ac:dyDescent="0.25">
      <c r="A23" s="4">
        <v>27218</v>
      </c>
      <c r="B23" s="7">
        <v>44158</v>
      </c>
      <c r="C23" s="5">
        <v>9</v>
      </c>
      <c r="E23" s="5" t="s">
        <v>47</v>
      </c>
      <c r="F23" s="4" t="s">
        <v>14</v>
      </c>
      <c r="G23" s="4" t="s">
        <v>41</v>
      </c>
      <c r="H23" s="6" t="s">
        <v>48</v>
      </c>
      <c r="I23" s="4">
        <v>8881512878</v>
      </c>
      <c r="J23" s="4">
        <v>1</v>
      </c>
      <c r="L23" s="5"/>
      <c r="M23" s="5"/>
      <c r="N23" s="5"/>
      <c r="O23" s="5">
        <f t="shared" si="0"/>
        <v>0</v>
      </c>
      <c r="P23" s="8" t="s">
        <v>36</v>
      </c>
    </row>
    <row r="24" spans="1:16" hidden="1" x14ac:dyDescent="0.25">
      <c r="A24" s="4">
        <v>27231</v>
      </c>
      <c r="B24" s="7">
        <v>44158</v>
      </c>
      <c r="C24" s="5">
        <v>9</v>
      </c>
      <c r="E24" s="5" t="s">
        <v>12</v>
      </c>
      <c r="F24" s="4" t="s">
        <v>14</v>
      </c>
      <c r="G24" s="4" t="s">
        <v>40</v>
      </c>
      <c r="H24" s="6" t="s">
        <v>21</v>
      </c>
      <c r="I24" s="4">
        <v>8881112599</v>
      </c>
      <c r="J24" s="4">
        <v>1</v>
      </c>
      <c r="L24" s="5"/>
      <c r="M24" s="5"/>
      <c r="N24" s="5"/>
      <c r="O24" s="5">
        <f t="shared" si="0"/>
        <v>0</v>
      </c>
      <c r="P24" s="8" t="s">
        <v>36</v>
      </c>
    </row>
    <row r="25" spans="1:16" hidden="1" x14ac:dyDescent="0.25">
      <c r="A25" s="4">
        <v>27435</v>
      </c>
      <c r="B25" s="7">
        <v>44167</v>
      </c>
      <c r="C25" s="5">
        <v>41</v>
      </c>
      <c r="E25" s="5" t="s">
        <v>51</v>
      </c>
      <c r="F25" s="4" t="s">
        <v>14</v>
      </c>
      <c r="G25" s="4" t="s">
        <v>53</v>
      </c>
      <c r="H25" s="6" t="s">
        <v>50</v>
      </c>
      <c r="I25" s="4">
        <v>4101801</v>
      </c>
      <c r="J25" s="4">
        <v>3</v>
      </c>
      <c r="L25" s="5"/>
      <c r="M25" s="5"/>
      <c r="N25" s="5"/>
      <c r="O25" s="5">
        <f t="shared" si="0"/>
        <v>0</v>
      </c>
      <c r="P25" s="6" t="s">
        <v>36</v>
      </c>
    </row>
    <row r="26" spans="1:16" hidden="1" x14ac:dyDescent="0.25">
      <c r="A26" s="4">
        <v>27480</v>
      </c>
      <c r="B26" s="7">
        <v>44169</v>
      </c>
      <c r="C26" s="5">
        <v>6</v>
      </c>
      <c r="E26" s="5" t="s">
        <v>52</v>
      </c>
      <c r="F26" s="4" t="s">
        <v>14</v>
      </c>
      <c r="G26" s="4" t="s">
        <v>41</v>
      </c>
      <c r="H26" s="6" t="s">
        <v>50</v>
      </c>
      <c r="I26" s="4" t="s">
        <v>17</v>
      </c>
      <c r="J26" s="4">
        <v>0</v>
      </c>
      <c r="L26" s="5"/>
      <c r="M26" s="5"/>
      <c r="N26" s="5"/>
      <c r="O26" s="5">
        <f t="shared" si="0"/>
        <v>0</v>
      </c>
      <c r="P26" s="6" t="s">
        <v>36</v>
      </c>
    </row>
    <row r="27" spans="1:16" ht="30" hidden="1" x14ac:dyDescent="0.25">
      <c r="A27" s="4">
        <v>27486</v>
      </c>
      <c r="B27" s="7">
        <v>44170</v>
      </c>
      <c r="C27" s="5">
        <v>25</v>
      </c>
      <c r="E27" s="5" t="s">
        <v>55</v>
      </c>
      <c r="F27" s="4" t="s">
        <v>14</v>
      </c>
      <c r="G27" s="4" t="s">
        <v>56</v>
      </c>
      <c r="H27" s="6" t="s">
        <v>48</v>
      </c>
      <c r="I27" s="6" t="s">
        <v>57</v>
      </c>
      <c r="J27" s="6" t="s">
        <v>58</v>
      </c>
      <c r="L27" s="5"/>
      <c r="M27" s="5"/>
      <c r="N27" s="5"/>
      <c r="O27" s="5">
        <f t="shared" si="0"/>
        <v>0</v>
      </c>
      <c r="P27" s="6" t="s">
        <v>36</v>
      </c>
    </row>
    <row r="28" spans="1:16" hidden="1" x14ac:dyDescent="0.25">
      <c r="A28" s="4">
        <v>27510</v>
      </c>
      <c r="B28" s="7">
        <v>44172</v>
      </c>
      <c r="C28" s="5">
        <v>9</v>
      </c>
      <c r="E28" s="5" t="s">
        <v>59</v>
      </c>
      <c r="F28" s="4" t="s">
        <v>14</v>
      </c>
      <c r="G28" s="4" t="s">
        <v>40</v>
      </c>
      <c r="H28" s="6" t="s">
        <v>21</v>
      </c>
      <c r="I28" s="4">
        <v>8881540122</v>
      </c>
      <c r="J28" s="4">
        <v>1</v>
      </c>
      <c r="L28" s="5"/>
      <c r="M28" s="5"/>
      <c r="N28" s="5"/>
      <c r="O28" s="5">
        <f t="shared" si="0"/>
        <v>0</v>
      </c>
      <c r="P28" s="6" t="s">
        <v>36</v>
      </c>
    </row>
    <row r="29" spans="1:16" hidden="1" x14ac:dyDescent="0.25">
      <c r="A29" s="4">
        <v>27534</v>
      </c>
      <c r="B29" s="7">
        <v>44173</v>
      </c>
      <c r="C29" s="5">
        <v>9</v>
      </c>
      <c r="E29" s="5" t="s">
        <v>60</v>
      </c>
      <c r="F29" s="4" t="s">
        <v>14</v>
      </c>
      <c r="G29" s="4" t="s">
        <v>15</v>
      </c>
      <c r="H29" s="6" t="s">
        <v>50</v>
      </c>
      <c r="I29" s="4" t="s">
        <v>15</v>
      </c>
      <c r="J29" s="4" t="s">
        <v>15</v>
      </c>
      <c r="L29" s="5"/>
      <c r="M29" s="5"/>
      <c r="N29" s="5"/>
      <c r="O29" s="5">
        <f t="shared" si="0"/>
        <v>0</v>
      </c>
      <c r="P29" s="6" t="s">
        <v>36</v>
      </c>
    </row>
    <row r="30" spans="1:16" hidden="1" x14ac:dyDescent="0.25">
      <c r="A30" s="4">
        <v>27589</v>
      </c>
      <c r="B30" s="7">
        <v>44175</v>
      </c>
      <c r="C30" s="5">
        <v>6</v>
      </c>
      <c r="E30" s="5" t="s">
        <v>12</v>
      </c>
      <c r="F30" s="4" t="s">
        <v>14</v>
      </c>
      <c r="G30" s="4" t="s">
        <v>40</v>
      </c>
      <c r="H30" s="6" t="s">
        <v>21</v>
      </c>
      <c r="I30" s="4">
        <v>8881112985</v>
      </c>
      <c r="J30" s="4">
        <v>1</v>
      </c>
      <c r="L30" s="5"/>
      <c r="M30" s="5"/>
      <c r="N30" s="5"/>
      <c r="O30" s="5">
        <f t="shared" si="0"/>
        <v>0</v>
      </c>
      <c r="P30" s="6" t="s">
        <v>36</v>
      </c>
    </row>
    <row r="31" spans="1:16" hidden="1" x14ac:dyDescent="0.25">
      <c r="A31" s="4">
        <v>27618</v>
      </c>
      <c r="B31" s="7">
        <v>44176</v>
      </c>
      <c r="C31" s="5">
        <v>96</v>
      </c>
      <c r="E31" s="5" t="s">
        <v>61</v>
      </c>
      <c r="F31" s="4" t="s">
        <v>14</v>
      </c>
      <c r="G31" s="4" t="s">
        <v>62</v>
      </c>
      <c r="H31" s="6" t="s">
        <v>21</v>
      </c>
      <c r="I31" s="4" t="s">
        <v>63</v>
      </c>
      <c r="J31" s="4" t="s">
        <v>87</v>
      </c>
      <c r="L31" s="5"/>
      <c r="M31" s="5"/>
      <c r="N31" s="5"/>
      <c r="O31" s="5">
        <f t="shared" si="0"/>
        <v>0</v>
      </c>
      <c r="P31" s="6" t="s">
        <v>36</v>
      </c>
    </row>
    <row r="32" spans="1:16" hidden="1" x14ac:dyDescent="0.25">
      <c r="A32" s="4">
        <v>27680</v>
      </c>
      <c r="B32" s="7">
        <v>44179</v>
      </c>
      <c r="C32" s="5">
        <v>29</v>
      </c>
      <c r="E32" s="5" t="s">
        <v>12</v>
      </c>
      <c r="F32" s="4" t="s">
        <v>14</v>
      </c>
      <c r="G32" s="4" t="s">
        <v>39</v>
      </c>
      <c r="H32" s="6" t="s">
        <v>80</v>
      </c>
      <c r="I32" s="4">
        <v>6492739</v>
      </c>
      <c r="J32" s="4">
        <v>1</v>
      </c>
      <c r="L32" s="5"/>
      <c r="M32" s="5"/>
      <c r="N32" s="5"/>
      <c r="O32" s="5">
        <f t="shared" si="0"/>
        <v>0</v>
      </c>
      <c r="P32" s="6" t="s">
        <v>36</v>
      </c>
    </row>
    <row r="33" spans="1:16" hidden="1" x14ac:dyDescent="0.25">
      <c r="A33" s="4">
        <v>27720</v>
      </c>
      <c r="B33" s="7">
        <v>44180</v>
      </c>
      <c r="C33" s="5">
        <v>1</v>
      </c>
      <c r="E33" s="5" t="s">
        <v>64</v>
      </c>
      <c r="F33" s="4" t="s">
        <v>14</v>
      </c>
      <c r="G33" s="4" t="s">
        <v>54</v>
      </c>
      <c r="H33" s="6" t="s">
        <v>50</v>
      </c>
      <c r="I33" s="4">
        <v>4001204</v>
      </c>
      <c r="J33" s="4">
        <v>1</v>
      </c>
      <c r="L33" s="5"/>
      <c r="M33" s="5"/>
      <c r="N33" s="5"/>
      <c r="O33" s="5">
        <f t="shared" si="0"/>
        <v>0</v>
      </c>
      <c r="P33" s="6" t="s">
        <v>36</v>
      </c>
    </row>
    <row r="34" spans="1:16" hidden="1" x14ac:dyDescent="0.25">
      <c r="A34" s="4">
        <v>27829</v>
      </c>
      <c r="B34" s="7">
        <v>44183</v>
      </c>
      <c r="C34" s="5">
        <v>35</v>
      </c>
      <c r="E34" s="5" t="s">
        <v>65</v>
      </c>
      <c r="F34" s="4" t="s">
        <v>14</v>
      </c>
      <c r="G34" s="4" t="s">
        <v>39</v>
      </c>
      <c r="H34" s="6" t="s">
        <v>21</v>
      </c>
      <c r="I34" s="4">
        <v>4502570</v>
      </c>
      <c r="J34" s="4">
        <v>1</v>
      </c>
      <c r="L34" s="5"/>
      <c r="M34" s="5"/>
      <c r="N34" s="5"/>
      <c r="O34" s="5">
        <f t="shared" ref="O34:O65" si="1">L34+M34</f>
        <v>0</v>
      </c>
      <c r="P34" s="6" t="s">
        <v>36</v>
      </c>
    </row>
    <row r="35" spans="1:16" hidden="1" x14ac:dyDescent="0.25">
      <c r="A35" s="4">
        <v>27836</v>
      </c>
      <c r="B35" s="7">
        <v>44183</v>
      </c>
      <c r="C35" s="5">
        <v>27</v>
      </c>
      <c r="E35" s="5" t="s">
        <v>60</v>
      </c>
      <c r="F35" s="4" t="s">
        <v>14</v>
      </c>
      <c r="G35" s="4" t="s">
        <v>74</v>
      </c>
      <c r="H35" s="6" t="s">
        <v>50</v>
      </c>
      <c r="I35" s="4" t="s">
        <v>75</v>
      </c>
      <c r="J35" s="4" t="s">
        <v>29</v>
      </c>
      <c r="K35" s="4" t="s">
        <v>29</v>
      </c>
      <c r="L35" s="5"/>
      <c r="M35" s="5"/>
      <c r="N35" s="5"/>
      <c r="O35" s="5">
        <f t="shared" si="1"/>
        <v>0</v>
      </c>
      <c r="P35" s="6" t="s">
        <v>36</v>
      </c>
    </row>
    <row r="36" spans="1:16" hidden="1" x14ac:dyDescent="0.25">
      <c r="A36" s="4">
        <v>27837</v>
      </c>
      <c r="B36" s="7">
        <v>44183</v>
      </c>
      <c r="C36" s="5">
        <v>27</v>
      </c>
      <c r="E36" s="5" t="s">
        <v>60</v>
      </c>
      <c r="F36" s="4" t="s">
        <v>14</v>
      </c>
      <c r="G36" s="4" t="s">
        <v>74</v>
      </c>
      <c r="H36" s="6" t="s">
        <v>50</v>
      </c>
      <c r="I36" s="4" t="s">
        <v>75</v>
      </c>
      <c r="J36" s="4" t="s">
        <v>29</v>
      </c>
      <c r="K36" s="4" t="s">
        <v>29</v>
      </c>
      <c r="L36" s="5"/>
      <c r="M36" s="5"/>
      <c r="N36" s="5"/>
      <c r="O36" s="5">
        <f t="shared" si="1"/>
        <v>0</v>
      </c>
      <c r="P36" s="6" t="s">
        <v>36</v>
      </c>
    </row>
    <row r="37" spans="1:16" hidden="1" x14ac:dyDescent="0.25">
      <c r="A37" s="4">
        <v>27838</v>
      </c>
      <c r="B37" s="7">
        <v>44183</v>
      </c>
      <c r="C37" s="5">
        <v>27</v>
      </c>
      <c r="E37" s="5" t="s">
        <v>60</v>
      </c>
      <c r="F37" s="4" t="s">
        <v>14</v>
      </c>
      <c r="G37" s="4" t="s">
        <v>74</v>
      </c>
      <c r="H37" s="6" t="s">
        <v>50</v>
      </c>
      <c r="I37" s="4" t="s">
        <v>75</v>
      </c>
      <c r="J37" s="4" t="s">
        <v>29</v>
      </c>
      <c r="K37" s="4" t="s">
        <v>29</v>
      </c>
      <c r="L37" s="5"/>
      <c r="M37" s="5"/>
      <c r="N37" s="5"/>
      <c r="O37" s="5">
        <f t="shared" si="1"/>
        <v>0</v>
      </c>
      <c r="P37" s="6" t="s">
        <v>36</v>
      </c>
    </row>
    <row r="38" spans="1:16" hidden="1" x14ac:dyDescent="0.25">
      <c r="A38" s="4">
        <v>27839</v>
      </c>
      <c r="B38" s="7">
        <v>44183</v>
      </c>
      <c r="C38" s="5">
        <v>27</v>
      </c>
      <c r="E38" s="5" t="s">
        <v>60</v>
      </c>
      <c r="F38" s="4" t="s">
        <v>14</v>
      </c>
      <c r="G38" s="4" t="s">
        <v>74</v>
      </c>
      <c r="H38" s="6" t="s">
        <v>50</v>
      </c>
      <c r="I38" s="4" t="s">
        <v>75</v>
      </c>
      <c r="J38" s="4" t="s">
        <v>29</v>
      </c>
      <c r="K38" s="4" t="s">
        <v>29</v>
      </c>
      <c r="L38" s="5"/>
      <c r="M38" s="5"/>
      <c r="N38" s="5"/>
      <c r="O38" s="5">
        <f t="shared" si="1"/>
        <v>0</v>
      </c>
      <c r="P38" s="6" t="s">
        <v>36</v>
      </c>
    </row>
    <row r="39" spans="1:16" hidden="1" x14ac:dyDescent="0.25">
      <c r="A39" s="4">
        <v>27905</v>
      </c>
      <c r="B39" s="7">
        <v>44186</v>
      </c>
      <c r="C39" s="5">
        <v>9</v>
      </c>
      <c r="E39" s="5" t="s">
        <v>61</v>
      </c>
      <c r="F39" s="4" t="s">
        <v>14</v>
      </c>
      <c r="G39" s="4" t="s">
        <v>62</v>
      </c>
      <c r="H39" s="6" t="s">
        <v>70</v>
      </c>
      <c r="I39" s="4" t="s">
        <v>63</v>
      </c>
      <c r="J39" s="4">
        <v>1</v>
      </c>
      <c r="L39" s="5"/>
      <c r="M39" s="5"/>
      <c r="N39" s="5"/>
      <c r="O39" s="5">
        <f t="shared" si="1"/>
        <v>0</v>
      </c>
      <c r="P39" s="6" t="s">
        <v>36</v>
      </c>
    </row>
    <row r="40" spans="1:16" ht="30" hidden="1" x14ac:dyDescent="0.25">
      <c r="A40" s="4">
        <v>27906</v>
      </c>
      <c r="B40" s="7">
        <v>44186</v>
      </c>
      <c r="C40" s="5">
        <v>40</v>
      </c>
      <c r="E40" s="5" t="s">
        <v>66</v>
      </c>
      <c r="F40" s="4" t="s">
        <v>14</v>
      </c>
      <c r="G40" s="4" t="s">
        <v>53</v>
      </c>
      <c r="H40" s="6" t="s">
        <v>79</v>
      </c>
      <c r="I40" s="4" t="s">
        <v>67</v>
      </c>
      <c r="J40" s="4">
        <v>1</v>
      </c>
      <c r="L40" s="5"/>
      <c r="M40" s="5"/>
      <c r="N40" s="5"/>
      <c r="O40" s="5">
        <f t="shared" si="1"/>
        <v>0</v>
      </c>
      <c r="P40" s="6" t="s">
        <v>36</v>
      </c>
    </row>
    <row r="41" spans="1:16" hidden="1" x14ac:dyDescent="0.25">
      <c r="A41" s="4">
        <v>27934</v>
      </c>
      <c r="B41" s="7">
        <v>44187</v>
      </c>
      <c r="C41" s="5">
        <v>16</v>
      </c>
      <c r="E41" s="5" t="s">
        <v>68</v>
      </c>
      <c r="F41" s="4" t="s">
        <v>14</v>
      </c>
      <c r="G41" s="4" t="s">
        <v>56</v>
      </c>
      <c r="H41" s="6" t="s">
        <v>21</v>
      </c>
      <c r="I41" s="4" t="s">
        <v>69</v>
      </c>
      <c r="J41" s="4">
        <v>1</v>
      </c>
      <c r="L41" s="5"/>
      <c r="M41" s="5"/>
      <c r="N41" s="5"/>
      <c r="O41" s="5">
        <f t="shared" si="1"/>
        <v>0</v>
      </c>
      <c r="P41" s="6" t="s">
        <v>36</v>
      </c>
    </row>
    <row r="42" spans="1:16" hidden="1" x14ac:dyDescent="0.25">
      <c r="A42" s="4">
        <v>28111</v>
      </c>
      <c r="B42" s="7">
        <v>44200</v>
      </c>
      <c r="C42" s="5">
        <v>11</v>
      </c>
      <c r="E42" s="5" t="s">
        <v>61</v>
      </c>
      <c r="F42" s="4" t="s">
        <v>14</v>
      </c>
      <c r="G42" s="4" t="s">
        <v>62</v>
      </c>
      <c r="H42" s="6" t="s">
        <v>21</v>
      </c>
      <c r="I42" s="4" t="s">
        <v>63</v>
      </c>
      <c r="J42" s="4">
        <v>1</v>
      </c>
      <c r="L42" s="5"/>
      <c r="M42" s="5"/>
      <c r="N42" s="5"/>
      <c r="O42" s="5">
        <f t="shared" si="1"/>
        <v>0</v>
      </c>
      <c r="P42" s="6" t="s">
        <v>36</v>
      </c>
    </row>
    <row r="43" spans="1:16" hidden="1" x14ac:dyDescent="0.25">
      <c r="A43" s="4">
        <v>28182</v>
      </c>
      <c r="B43" s="7">
        <v>44202</v>
      </c>
      <c r="C43" s="5">
        <v>8</v>
      </c>
      <c r="E43" s="5" t="s">
        <v>71</v>
      </c>
      <c r="F43" s="4" t="s">
        <v>14</v>
      </c>
      <c r="G43" s="4" t="s">
        <v>39</v>
      </c>
      <c r="H43" s="6" t="s">
        <v>50</v>
      </c>
      <c r="I43" s="4">
        <v>6492739</v>
      </c>
      <c r="J43" s="4">
        <v>1</v>
      </c>
      <c r="L43" s="5"/>
      <c r="M43" s="5"/>
      <c r="N43" s="5"/>
      <c r="O43" s="5">
        <f t="shared" si="1"/>
        <v>0</v>
      </c>
      <c r="P43" s="6" t="s">
        <v>36</v>
      </c>
    </row>
    <row r="44" spans="1:16" hidden="1" x14ac:dyDescent="0.25">
      <c r="A44" s="4">
        <v>28186</v>
      </c>
      <c r="B44" s="7">
        <v>44202</v>
      </c>
      <c r="C44" s="5">
        <v>35</v>
      </c>
      <c r="E44" s="5" t="s">
        <v>72</v>
      </c>
      <c r="F44" s="4" t="s">
        <v>14</v>
      </c>
      <c r="G44" s="4" t="s">
        <v>53</v>
      </c>
      <c r="H44" s="6" t="s">
        <v>77</v>
      </c>
      <c r="I44" s="4" t="s">
        <v>73</v>
      </c>
      <c r="J44" s="4">
        <v>1</v>
      </c>
      <c r="L44" s="5"/>
      <c r="M44" s="5"/>
      <c r="N44" s="5"/>
      <c r="O44" s="5">
        <f t="shared" si="1"/>
        <v>0</v>
      </c>
      <c r="P44" s="6" t="s">
        <v>36</v>
      </c>
    </row>
    <row r="45" spans="1:16" hidden="1" x14ac:dyDescent="0.25">
      <c r="A45" s="4">
        <v>28217</v>
      </c>
      <c r="B45" s="7">
        <v>44203</v>
      </c>
      <c r="C45" s="5">
        <v>1</v>
      </c>
      <c r="E45" s="5" t="s">
        <v>76</v>
      </c>
      <c r="F45" s="4" t="s">
        <v>14</v>
      </c>
      <c r="G45" s="4" t="s">
        <v>41</v>
      </c>
      <c r="H45" s="6" t="s">
        <v>21</v>
      </c>
      <c r="I45" s="4">
        <v>6492739</v>
      </c>
      <c r="J45" s="4">
        <v>1</v>
      </c>
      <c r="L45" s="5"/>
      <c r="M45" s="5"/>
      <c r="N45" s="5"/>
      <c r="O45" s="5">
        <f t="shared" si="1"/>
        <v>0</v>
      </c>
      <c r="P45" s="6" t="s">
        <v>36</v>
      </c>
    </row>
    <row r="46" spans="1:16" hidden="1" x14ac:dyDescent="0.25">
      <c r="A46" s="4">
        <v>28232</v>
      </c>
      <c r="B46" s="7">
        <v>44203</v>
      </c>
      <c r="C46" s="5">
        <v>4</v>
      </c>
      <c r="E46" s="5" t="s">
        <v>78</v>
      </c>
      <c r="F46" s="4" t="s">
        <v>14</v>
      </c>
      <c r="G46" s="4" t="s">
        <v>40</v>
      </c>
      <c r="H46" s="6" t="s">
        <v>21</v>
      </c>
      <c r="I46" s="4">
        <v>6492739</v>
      </c>
      <c r="J46" s="4">
        <v>1</v>
      </c>
      <c r="L46" s="5"/>
      <c r="M46" s="5"/>
      <c r="N46" s="5"/>
      <c r="O46" s="5">
        <f t="shared" si="1"/>
        <v>0</v>
      </c>
      <c r="P46" s="6" t="s">
        <v>36</v>
      </c>
    </row>
    <row r="47" spans="1:16" hidden="1" x14ac:dyDescent="0.25">
      <c r="A47" s="4">
        <v>28406</v>
      </c>
      <c r="B47" s="7">
        <v>44209</v>
      </c>
      <c r="C47" s="5">
        <v>2</v>
      </c>
      <c r="E47" s="5" t="s">
        <v>81</v>
      </c>
      <c r="F47" s="4" t="s">
        <v>14</v>
      </c>
      <c r="G47" s="4" t="s">
        <v>56</v>
      </c>
      <c r="H47" s="6" t="s">
        <v>48</v>
      </c>
      <c r="I47" s="4">
        <v>31144010</v>
      </c>
      <c r="J47" s="4">
        <v>1</v>
      </c>
      <c r="L47" s="5"/>
      <c r="M47" s="5"/>
      <c r="N47" s="5"/>
      <c r="O47" s="5">
        <f t="shared" si="1"/>
        <v>0</v>
      </c>
      <c r="P47" s="6" t="s">
        <v>36</v>
      </c>
    </row>
    <row r="48" spans="1:16" ht="30" hidden="1" x14ac:dyDescent="0.25">
      <c r="A48" s="4">
        <v>28498</v>
      </c>
      <c r="B48" s="7">
        <v>44212</v>
      </c>
      <c r="C48" s="5">
        <v>20</v>
      </c>
      <c r="E48" s="5" t="s">
        <v>218</v>
      </c>
      <c r="F48" s="4" t="s">
        <v>14</v>
      </c>
      <c r="G48" s="4" t="s">
        <v>180</v>
      </c>
      <c r="H48" s="6" t="s">
        <v>48</v>
      </c>
      <c r="I48" s="6" t="s">
        <v>82</v>
      </c>
      <c r="J48" s="6" t="s">
        <v>58</v>
      </c>
      <c r="L48" s="5"/>
      <c r="M48" s="5"/>
      <c r="N48" s="5"/>
      <c r="O48" s="5">
        <f t="shared" si="1"/>
        <v>0</v>
      </c>
      <c r="P48" s="6" t="s">
        <v>36</v>
      </c>
    </row>
    <row r="49" spans="1:16" hidden="1" x14ac:dyDescent="0.25">
      <c r="A49" s="4">
        <v>28591</v>
      </c>
      <c r="B49" s="7">
        <v>44215</v>
      </c>
      <c r="C49" s="5">
        <v>3</v>
      </c>
      <c r="E49" s="5" t="s">
        <v>6</v>
      </c>
      <c r="F49" s="4" t="s">
        <v>14</v>
      </c>
      <c r="G49" s="4" t="s">
        <v>41</v>
      </c>
      <c r="H49" s="6" t="s">
        <v>21</v>
      </c>
      <c r="I49" s="4" t="s">
        <v>22</v>
      </c>
      <c r="J49" s="4">
        <v>1</v>
      </c>
      <c r="L49" s="5"/>
      <c r="M49" s="5"/>
      <c r="N49" s="5"/>
      <c r="O49" s="5">
        <f t="shared" si="1"/>
        <v>0</v>
      </c>
      <c r="P49" s="6" t="s">
        <v>36</v>
      </c>
    </row>
    <row r="50" spans="1:16" ht="60" hidden="1" x14ac:dyDescent="0.25">
      <c r="A50" s="4">
        <v>28653</v>
      </c>
      <c r="B50" s="7">
        <v>44216</v>
      </c>
      <c r="C50" s="5">
        <v>36</v>
      </c>
      <c r="D50" s="31"/>
      <c r="E50" s="5" t="s">
        <v>83</v>
      </c>
      <c r="F50" s="4" t="s">
        <v>14</v>
      </c>
      <c r="G50" s="4" t="s">
        <v>84</v>
      </c>
      <c r="H50" s="6" t="s">
        <v>21</v>
      </c>
      <c r="I50" s="6" t="s">
        <v>85</v>
      </c>
      <c r="J50" s="6" t="s">
        <v>86</v>
      </c>
      <c r="L50" s="5"/>
      <c r="M50" s="5"/>
      <c r="N50" s="5"/>
      <c r="O50" s="5">
        <f t="shared" si="1"/>
        <v>0</v>
      </c>
      <c r="P50" s="6" t="s">
        <v>36</v>
      </c>
    </row>
    <row r="51" spans="1:16" hidden="1" x14ac:dyDescent="0.25">
      <c r="A51" s="4">
        <v>28827</v>
      </c>
      <c r="B51" s="7">
        <v>44221</v>
      </c>
      <c r="C51" s="5">
        <v>24</v>
      </c>
      <c r="D51" s="31"/>
      <c r="E51" s="5" t="s">
        <v>88</v>
      </c>
      <c r="F51" s="4" t="s">
        <v>14</v>
      </c>
      <c r="G51" s="4" t="s">
        <v>40</v>
      </c>
      <c r="H51" s="6" t="s">
        <v>21</v>
      </c>
      <c r="I51" s="4">
        <v>8881112599</v>
      </c>
      <c r="J51" s="4">
        <v>1</v>
      </c>
      <c r="L51" s="5"/>
      <c r="M51" s="5"/>
      <c r="N51" s="5"/>
      <c r="O51" s="5">
        <f t="shared" si="1"/>
        <v>0</v>
      </c>
      <c r="P51" s="11" t="s">
        <v>36</v>
      </c>
    </row>
    <row r="52" spans="1:16" hidden="1" x14ac:dyDescent="0.25">
      <c r="A52" s="4">
        <v>28933</v>
      </c>
      <c r="B52" s="7">
        <v>44224</v>
      </c>
      <c r="C52" s="5">
        <v>21</v>
      </c>
      <c r="D52" s="31"/>
      <c r="E52" s="5" t="s">
        <v>89</v>
      </c>
      <c r="F52" s="4" t="s">
        <v>14</v>
      </c>
      <c r="G52" s="4" t="s">
        <v>91</v>
      </c>
      <c r="H52" s="6" t="s">
        <v>50</v>
      </c>
      <c r="L52" s="5"/>
      <c r="M52" s="5"/>
      <c r="N52" s="5"/>
      <c r="O52" s="5">
        <f t="shared" si="1"/>
        <v>0</v>
      </c>
      <c r="P52" s="6" t="s">
        <v>36</v>
      </c>
    </row>
    <row r="53" spans="1:16" hidden="1" x14ac:dyDescent="0.25">
      <c r="A53" s="4">
        <v>28949</v>
      </c>
      <c r="B53" s="7">
        <v>44224</v>
      </c>
      <c r="C53" s="5">
        <v>4</v>
      </c>
      <c r="D53" s="31"/>
      <c r="E53" s="5" t="s">
        <v>90</v>
      </c>
      <c r="F53" s="4" t="s">
        <v>14</v>
      </c>
      <c r="G53" s="4" t="s">
        <v>40</v>
      </c>
      <c r="H53" s="6" t="s">
        <v>21</v>
      </c>
      <c r="I53" s="4">
        <v>4501820</v>
      </c>
      <c r="J53" s="4">
        <v>1</v>
      </c>
      <c r="L53" s="5"/>
      <c r="M53" s="5"/>
      <c r="N53" s="5"/>
      <c r="O53" s="5">
        <f t="shared" si="1"/>
        <v>0</v>
      </c>
      <c r="P53" s="6" t="s">
        <v>36</v>
      </c>
    </row>
    <row r="54" spans="1:16" hidden="1" x14ac:dyDescent="0.25">
      <c r="A54" s="4">
        <v>28963</v>
      </c>
      <c r="B54" s="7">
        <v>44225</v>
      </c>
      <c r="C54" s="5">
        <v>24</v>
      </c>
      <c r="D54" s="31"/>
      <c r="E54" s="5" t="s">
        <v>93</v>
      </c>
      <c r="F54" s="4" t="s">
        <v>14</v>
      </c>
      <c r="G54" s="4" t="s">
        <v>38</v>
      </c>
      <c r="H54" s="6" t="s">
        <v>50</v>
      </c>
      <c r="I54" s="4" t="s">
        <v>29</v>
      </c>
      <c r="L54" s="5"/>
      <c r="M54" s="5"/>
      <c r="N54" s="5"/>
      <c r="O54" s="5">
        <f t="shared" si="1"/>
        <v>0</v>
      </c>
      <c r="P54" s="6" t="s">
        <v>36</v>
      </c>
    </row>
    <row r="55" spans="1:16" hidden="1" x14ac:dyDescent="0.25">
      <c r="A55" s="4">
        <v>28977</v>
      </c>
      <c r="B55" s="7">
        <v>44225</v>
      </c>
      <c r="C55" s="5">
        <v>25</v>
      </c>
      <c r="D55" s="31"/>
      <c r="E55" s="5" t="s">
        <v>92</v>
      </c>
      <c r="F55" s="4" t="s">
        <v>14</v>
      </c>
      <c r="G55" s="4" t="s">
        <v>40</v>
      </c>
      <c r="H55" s="6" t="s">
        <v>21</v>
      </c>
      <c r="I55" s="4">
        <v>4502570</v>
      </c>
      <c r="L55" s="5"/>
      <c r="M55" s="5"/>
      <c r="N55" s="5"/>
      <c r="O55" s="5">
        <f t="shared" si="1"/>
        <v>0</v>
      </c>
      <c r="P55" s="6" t="s">
        <v>36</v>
      </c>
    </row>
    <row r="56" spans="1:16" hidden="1" x14ac:dyDescent="0.25">
      <c r="A56" s="4">
        <v>29007</v>
      </c>
      <c r="B56" s="7">
        <v>44228</v>
      </c>
      <c r="C56" s="5">
        <v>38</v>
      </c>
      <c r="D56" s="31"/>
      <c r="E56" s="5" t="s">
        <v>12</v>
      </c>
      <c r="F56" s="4" t="s">
        <v>14</v>
      </c>
      <c r="G56" s="4" t="s">
        <v>40</v>
      </c>
      <c r="H56" s="6" t="s">
        <v>113</v>
      </c>
      <c r="I56" s="4">
        <v>8881112599</v>
      </c>
      <c r="L56" s="5"/>
      <c r="M56" s="5"/>
      <c r="N56" s="5"/>
      <c r="O56" s="5">
        <f t="shared" si="1"/>
        <v>0</v>
      </c>
      <c r="P56" s="6" t="s">
        <v>36</v>
      </c>
    </row>
    <row r="57" spans="1:16" hidden="1" x14ac:dyDescent="0.25">
      <c r="A57" s="4">
        <v>29044</v>
      </c>
      <c r="B57" s="7">
        <v>44229</v>
      </c>
      <c r="C57" s="5">
        <v>43</v>
      </c>
      <c r="D57" s="31"/>
      <c r="E57" s="5" t="s">
        <v>94</v>
      </c>
      <c r="F57" s="4" t="s">
        <v>14</v>
      </c>
      <c r="G57" s="4" t="s">
        <v>100</v>
      </c>
      <c r="H57" s="6" t="s">
        <v>50</v>
      </c>
      <c r="I57" s="4" t="s">
        <v>95</v>
      </c>
      <c r="L57" s="5"/>
      <c r="M57" s="5"/>
      <c r="N57" s="5"/>
      <c r="O57" s="5">
        <f t="shared" si="1"/>
        <v>0</v>
      </c>
      <c r="P57" s="13" t="s">
        <v>36</v>
      </c>
    </row>
    <row r="58" spans="1:16" ht="30" hidden="1" x14ac:dyDescent="0.25">
      <c r="A58" s="4">
        <v>29184</v>
      </c>
      <c r="B58" s="7">
        <v>44232</v>
      </c>
      <c r="C58" s="5">
        <v>154</v>
      </c>
      <c r="D58" s="31"/>
      <c r="E58" s="5" t="s">
        <v>92</v>
      </c>
      <c r="F58" s="4" t="s">
        <v>14</v>
      </c>
      <c r="G58" s="4" t="s">
        <v>41</v>
      </c>
      <c r="H58" s="6" t="s">
        <v>113</v>
      </c>
      <c r="I58" s="6" t="s">
        <v>96</v>
      </c>
      <c r="J58" s="6" t="s">
        <v>58</v>
      </c>
      <c r="L58" s="5"/>
      <c r="M58" s="5"/>
      <c r="N58" s="5"/>
      <c r="O58" s="5">
        <f t="shared" si="1"/>
        <v>0</v>
      </c>
      <c r="P58" s="6" t="s">
        <v>36</v>
      </c>
    </row>
    <row r="59" spans="1:16" hidden="1" x14ac:dyDescent="0.25">
      <c r="A59" s="4">
        <v>29207</v>
      </c>
      <c r="B59" s="7">
        <v>44233</v>
      </c>
      <c r="C59" s="5">
        <v>4</v>
      </c>
      <c r="D59" s="31"/>
      <c r="E59" s="5" t="s">
        <v>97</v>
      </c>
      <c r="F59" s="4" t="s">
        <v>14</v>
      </c>
      <c r="G59" s="4" t="s">
        <v>98</v>
      </c>
      <c r="H59" s="6" t="s">
        <v>48</v>
      </c>
      <c r="I59" s="4" t="s">
        <v>99</v>
      </c>
      <c r="J59" s="4">
        <v>1</v>
      </c>
      <c r="L59" s="5"/>
      <c r="M59" s="5"/>
      <c r="N59" s="5"/>
      <c r="O59" s="5">
        <f t="shared" si="1"/>
        <v>0</v>
      </c>
      <c r="P59" s="6" t="s">
        <v>36</v>
      </c>
    </row>
    <row r="60" spans="1:16" hidden="1" x14ac:dyDescent="0.25">
      <c r="A60" s="4">
        <v>29292</v>
      </c>
      <c r="B60" s="7">
        <v>44236</v>
      </c>
      <c r="C60" s="5">
        <v>31</v>
      </c>
      <c r="D60" s="31"/>
      <c r="E60" s="5" t="s">
        <v>101</v>
      </c>
      <c r="F60" s="4" t="s">
        <v>14</v>
      </c>
      <c r="G60" s="4" t="s">
        <v>102</v>
      </c>
      <c r="H60" s="6" t="s">
        <v>21</v>
      </c>
      <c r="I60" s="4">
        <v>4502570</v>
      </c>
      <c r="J60" s="4">
        <v>2</v>
      </c>
      <c r="L60" s="5"/>
      <c r="M60" s="5"/>
      <c r="N60" s="5"/>
      <c r="O60" s="5">
        <f t="shared" si="1"/>
        <v>0</v>
      </c>
      <c r="P60" s="6" t="s">
        <v>36</v>
      </c>
    </row>
    <row r="61" spans="1:16" hidden="1" x14ac:dyDescent="0.25">
      <c r="A61" s="4">
        <v>29350</v>
      </c>
      <c r="B61" s="7">
        <v>44238</v>
      </c>
      <c r="C61" s="5">
        <v>11</v>
      </c>
      <c r="D61" s="31"/>
      <c r="E61" s="5" t="s">
        <v>47</v>
      </c>
      <c r="F61" s="4" t="s">
        <v>14</v>
      </c>
      <c r="G61" s="4" t="s">
        <v>41</v>
      </c>
      <c r="H61" s="6" t="s">
        <v>48</v>
      </c>
      <c r="I61" s="4">
        <v>5551731218</v>
      </c>
      <c r="L61" s="5"/>
      <c r="M61" s="5"/>
      <c r="N61" s="5"/>
      <c r="O61" s="5">
        <f t="shared" si="1"/>
        <v>0</v>
      </c>
      <c r="P61" s="6" t="s">
        <v>36</v>
      </c>
    </row>
    <row r="62" spans="1:16" hidden="1" x14ac:dyDescent="0.25">
      <c r="A62" s="4">
        <v>29371</v>
      </c>
      <c r="B62" s="7">
        <v>44238</v>
      </c>
      <c r="C62" s="5">
        <v>40</v>
      </c>
      <c r="D62" s="31"/>
      <c r="E62" s="5" t="s">
        <v>103</v>
      </c>
      <c r="F62" s="4" t="s">
        <v>14</v>
      </c>
      <c r="G62" s="4" t="s">
        <v>105</v>
      </c>
      <c r="H62" s="6" t="s">
        <v>50</v>
      </c>
      <c r="I62" s="4">
        <v>8881412012</v>
      </c>
      <c r="L62" s="5"/>
      <c r="M62" s="5"/>
      <c r="N62" s="5"/>
      <c r="O62" s="5">
        <f t="shared" si="1"/>
        <v>0</v>
      </c>
      <c r="P62" s="6" t="s">
        <v>36</v>
      </c>
    </row>
    <row r="63" spans="1:16" hidden="1" x14ac:dyDescent="0.25">
      <c r="A63" s="4">
        <v>29393</v>
      </c>
      <c r="B63" s="7">
        <v>44239</v>
      </c>
      <c r="C63" s="5">
        <v>39</v>
      </c>
      <c r="D63" s="31"/>
      <c r="E63" s="5" t="s">
        <v>104</v>
      </c>
      <c r="F63" s="4" t="s">
        <v>14</v>
      </c>
      <c r="G63" s="4" t="s">
        <v>41</v>
      </c>
      <c r="H63" s="6" t="s">
        <v>15</v>
      </c>
      <c r="I63" s="4">
        <v>1181200777</v>
      </c>
      <c r="L63" s="5"/>
      <c r="M63" s="5"/>
      <c r="N63" s="5"/>
      <c r="O63" s="5">
        <f t="shared" si="1"/>
        <v>0</v>
      </c>
      <c r="P63" s="10" t="s">
        <v>36</v>
      </c>
    </row>
    <row r="64" spans="1:16" hidden="1" x14ac:dyDescent="0.25">
      <c r="A64" s="4">
        <v>29483</v>
      </c>
      <c r="B64" s="7">
        <v>44242</v>
      </c>
      <c r="C64" s="5">
        <f t="shared" ref="C64" ca="1" si="2">TODAY()-B64</f>
        <v>253</v>
      </c>
      <c r="E64" s="5" t="s">
        <v>108</v>
      </c>
      <c r="F64" s="4" t="s">
        <v>18</v>
      </c>
      <c r="G64" s="4" t="s">
        <v>15</v>
      </c>
      <c r="H64" s="6" t="s">
        <v>15</v>
      </c>
      <c r="I64" s="4">
        <v>4101801</v>
      </c>
      <c r="L64" s="5"/>
      <c r="M64" s="5"/>
      <c r="N64" s="5"/>
      <c r="O64" s="5">
        <f t="shared" si="1"/>
        <v>0</v>
      </c>
      <c r="P64" s="6" t="s">
        <v>119</v>
      </c>
    </row>
    <row r="65" spans="1:16" hidden="1" x14ac:dyDescent="0.25">
      <c r="A65" s="4">
        <v>29488</v>
      </c>
      <c r="B65" s="7">
        <v>44243</v>
      </c>
      <c r="C65" s="5">
        <v>6</v>
      </c>
      <c r="E65" s="5" t="s">
        <v>106</v>
      </c>
      <c r="F65" s="4" t="s">
        <v>14</v>
      </c>
      <c r="G65" s="4" t="s">
        <v>42</v>
      </c>
      <c r="H65" s="6" t="s">
        <v>21</v>
      </c>
      <c r="I65" s="4">
        <v>1181200777</v>
      </c>
      <c r="L65" s="5"/>
      <c r="M65" s="5"/>
      <c r="N65" s="5"/>
      <c r="O65" s="5">
        <f t="shared" si="1"/>
        <v>0</v>
      </c>
      <c r="P65" s="6" t="s">
        <v>36</v>
      </c>
    </row>
    <row r="66" spans="1:16" hidden="1" x14ac:dyDescent="0.25">
      <c r="A66" s="4">
        <v>29496</v>
      </c>
      <c r="B66" s="7">
        <v>44243</v>
      </c>
      <c r="C66" s="31">
        <v>203</v>
      </c>
      <c r="D66" s="31"/>
      <c r="E66" s="5" t="s">
        <v>60</v>
      </c>
      <c r="F66" s="4" t="s">
        <v>14</v>
      </c>
      <c r="G66" s="4" t="s">
        <v>240</v>
      </c>
      <c r="H66" s="6" t="s">
        <v>50</v>
      </c>
      <c r="I66" s="4" t="s">
        <v>109</v>
      </c>
      <c r="L66" s="5"/>
      <c r="M66" s="5"/>
      <c r="N66" s="5"/>
      <c r="O66" s="5">
        <f t="shared" ref="O66:O97" si="3">L66+M66</f>
        <v>0</v>
      </c>
      <c r="P66" s="6" t="s">
        <v>36</v>
      </c>
    </row>
    <row r="67" spans="1:16" hidden="1" x14ac:dyDescent="0.25">
      <c r="A67" s="4">
        <v>29506</v>
      </c>
      <c r="B67" s="7">
        <v>44244</v>
      </c>
      <c r="C67" s="5">
        <v>5</v>
      </c>
      <c r="D67" s="31"/>
      <c r="E67" s="5" t="s">
        <v>107</v>
      </c>
      <c r="F67" s="4" t="s">
        <v>14</v>
      </c>
      <c r="G67" s="4" t="s">
        <v>42</v>
      </c>
      <c r="H67" s="6" t="s">
        <v>50</v>
      </c>
      <c r="I67" s="4" t="s">
        <v>29</v>
      </c>
      <c r="L67" s="5"/>
      <c r="M67" s="5"/>
      <c r="N67" s="5"/>
      <c r="O67" s="5">
        <f t="shared" si="3"/>
        <v>0</v>
      </c>
      <c r="P67" s="12" t="s">
        <v>36</v>
      </c>
    </row>
    <row r="68" spans="1:16" hidden="1" x14ac:dyDescent="0.25">
      <c r="A68" s="4">
        <v>29515</v>
      </c>
      <c r="B68" s="7">
        <v>44244</v>
      </c>
      <c r="C68" s="5">
        <v>124</v>
      </c>
      <c r="D68" s="31"/>
      <c r="E68" s="5" t="s">
        <v>88</v>
      </c>
      <c r="F68" s="4" t="s">
        <v>14</v>
      </c>
      <c r="G68" s="4" t="s">
        <v>41</v>
      </c>
      <c r="H68" s="6" t="s">
        <v>113</v>
      </c>
      <c r="I68" s="4">
        <v>8881112059</v>
      </c>
      <c r="L68" s="5"/>
      <c r="M68" s="5"/>
      <c r="N68" s="5"/>
      <c r="O68" s="5">
        <f t="shared" si="3"/>
        <v>0</v>
      </c>
      <c r="P68" s="6" t="s">
        <v>36</v>
      </c>
    </row>
    <row r="69" spans="1:16" hidden="1" x14ac:dyDescent="0.25">
      <c r="A69" s="4">
        <v>29652</v>
      </c>
      <c r="B69" s="7">
        <v>44250</v>
      </c>
      <c r="C69" s="5">
        <v>1</v>
      </c>
      <c r="D69" s="31"/>
      <c r="E69" s="5" t="s">
        <v>111</v>
      </c>
      <c r="F69" s="4" t="s">
        <v>14</v>
      </c>
      <c r="G69" s="4" t="s">
        <v>98</v>
      </c>
      <c r="H69" s="6" t="s">
        <v>50</v>
      </c>
      <c r="I69" s="4">
        <v>4502570</v>
      </c>
      <c r="L69" s="5"/>
      <c r="M69" s="5"/>
      <c r="N69" s="5"/>
      <c r="O69" s="5">
        <f t="shared" si="3"/>
        <v>0</v>
      </c>
      <c r="P69" s="6" t="s">
        <v>36</v>
      </c>
    </row>
    <row r="70" spans="1:16" hidden="1" x14ac:dyDescent="0.25">
      <c r="A70" s="4">
        <v>29754</v>
      </c>
      <c r="B70" s="7">
        <v>44253</v>
      </c>
      <c r="C70" s="5">
        <v>112</v>
      </c>
      <c r="D70" s="31"/>
      <c r="E70" s="5" t="s">
        <v>112</v>
      </c>
      <c r="F70" s="4" t="s">
        <v>14</v>
      </c>
      <c r="G70" s="4" t="s">
        <v>98</v>
      </c>
      <c r="H70" s="6" t="s">
        <v>50</v>
      </c>
      <c r="I70" s="4">
        <v>8881907199</v>
      </c>
      <c r="L70" s="5"/>
      <c r="M70" s="5"/>
      <c r="N70" s="5"/>
      <c r="O70" s="5">
        <f t="shared" si="3"/>
        <v>0</v>
      </c>
      <c r="P70" s="6" t="s">
        <v>36</v>
      </c>
    </row>
    <row r="71" spans="1:16" hidden="1" x14ac:dyDescent="0.25">
      <c r="A71" s="4">
        <v>29829</v>
      </c>
      <c r="B71" s="7">
        <v>44257</v>
      </c>
      <c r="C71" s="5">
        <v>169</v>
      </c>
      <c r="D71" s="31"/>
      <c r="E71" s="5" t="s">
        <v>60</v>
      </c>
      <c r="F71" s="4" t="s">
        <v>14</v>
      </c>
      <c r="G71" s="4" t="s">
        <v>110</v>
      </c>
      <c r="H71" s="6" t="s">
        <v>50</v>
      </c>
      <c r="I71" s="4" t="s">
        <v>171</v>
      </c>
      <c r="L71" s="5"/>
      <c r="M71" s="5"/>
      <c r="N71" s="5"/>
      <c r="O71" s="5">
        <f t="shared" si="3"/>
        <v>0</v>
      </c>
      <c r="P71" s="10" t="s">
        <v>36</v>
      </c>
    </row>
    <row r="72" spans="1:16" hidden="1" x14ac:dyDescent="0.25">
      <c r="A72" s="4">
        <v>29924</v>
      </c>
      <c r="B72" s="7">
        <v>44260</v>
      </c>
      <c r="C72" s="5">
        <v>7</v>
      </c>
      <c r="D72" s="31"/>
      <c r="E72" s="5" t="s">
        <v>6</v>
      </c>
      <c r="F72" s="4" t="s">
        <v>14</v>
      </c>
      <c r="G72" s="4" t="s">
        <v>40</v>
      </c>
      <c r="H72" s="6" t="s">
        <v>21</v>
      </c>
      <c r="I72" s="4">
        <v>4502570</v>
      </c>
      <c r="L72" s="5"/>
      <c r="M72" s="5"/>
      <c r="N72" s="5"/>
      <c r="O72" s="5">
        <f t="shared" si="3"/>
        <v>0</v>
      </c>
      <c r="P72" s="6" t="s">
        <v>36</v>
      </c>
    </row>
    <row r="73" spans="1:16" hidden="1" x14ac:dyDescent="0.25">
      <c r="A73" s="4">
        <v>29966</v>
      </c>
      <c r="B73" s="7">
        <v>44263</v>
      </c>
      <c r="C73" s="5">
        <v>21</v>
      </c>
      <c r="E73" s="5" t="s">
        <v>116</v>
      </c>
      <c r="F73" s="4" t="s">
        <v>14</v>
      </c>
      <c r="G73" s="4" t="s">
        <v>100</v>
      </c>
      <c r="H73" s="6" t="s">
        <v>113</v>
      </c>
      <c r="I73" s="4" t="s">
        <v>117</v>
      </c>
      <c r="L73" s="5"/>
      <c r="M73" s="5"/>
      <c r="N73" s="5"/>
      <c r="O73" s="5">
        <f t="shared" si="3"/>
        <v>0</v>
      </c>
      <c r="P73" s="6" t="s">
        <v>36</v>
      </c>
    </row>
    <row r="74" spans="1:16" hidden="1" x14ac:dyDescent="0.25">
      <c r="A74" s="32">
        <v>29983</v>
      </c>
      <c r="B74" s="7">
        <v>44263</v>
      </c>
      <c r="C74" s="5">
        <v>18</v>
      </c>
      <c r="E74" s="5" t="s">
        <v>157</v>
      </c>
      <c r="F74" s="4" t="s">
        <v>14</v>
      </c>
      <c r="G74" s="4" t="s">
        <v>53</v>
      </c>
      <c r="H74" s="6" t="s">
        <v>15</v>
      </c>
      <c r="I74" s="4" t="s">
        <v>118</v>
      </c>
      <c r="L74" s="5"/>
      <c r="M74" s="5"/>
      <c r="N74" s="5"/>
      <c r="O74" s="5">
        <f t="shared" si="3"/>
        <v>0</v>
      </c>
      <c r="P74" s="6" t="s">
        <v>36</v>
      </c>
    </row>
    <row r="75" spans="1:16" hidden="1" x14ac:dyDescent="0.25">
      <c r="A75" s="4">
        <v>30058</v>
      </c>
      <c r="B75" s="7">
        <v>44265</v>
      </c>
      <c r="C75" s="5">
        <v>27</v>
      </c>
      <c r="E75" s="5" t="s">
        <v>114</v>
      </c>
      <c r="F75" s="4" t="s">
        <v>14</v>
      </c>
      <c r="G75" s="4" t="s">
        <v>100</v>
      </c>
      <c r="H75" s="6" t="s">
        <v>48</v>
      </c>
      <c r="I75" s="4">
        <v>89671</v>
      </c>
      <c r="L75" s="5"/>
      <c r="M75" s="5"/>
      <c r="N75" s="5"/>
      <c r="O75" s="5">
        <f t="shared" si="3"/>
        <v>0</v>
      </c>
      <c r="P75" s="6" t="s">
        <v>36</v>
      </c>
    </row>
    <row r="76" spans="1:16" hidden="1" x14ac:dyDescent="0.25">
      <c r="A76" s="4">
        <v>30059</v>
      </c>
      <c r="B76" s="7">
        <v>44265</v>
      </c>
      <c r="C76" s="5">
        <v>2</v>
      </c>
      <c r="E76" s="5" t="s">
        <v>115</v>
      </c>
      <c r="F76" s="4" t="s">
        <v>14</v>
      </c>
      <c r="G76" s="4" t="s">
        <v>41</v>
      </c>
      <c r="H76" s="6" t="s">
        <v>21</v>
      </c>
      <c r="I76" s="4">
        <v>5551771405</v>
      </c>
      <c r="L76" s="5"/>
      <c r="M76" s="5"/>
      <c r="N76" s="5"/>
      <c r="O76" s="5">
        <f t="shared" si="3"/>
        <v>0</v>
      </c>
      <c r="P76" s="6" t="s">
        <v>36</v>
      </c>
    </row>
    <row r="77" spans="1:16" hidden="1" x14ac:dyDescent="0.25">
      <c r="A77" s="4">
        <v>30082</v>
      </c>
      <c r="B77" s="7">
        <v>44265</v>
      </c>
      <c r="C77" s="5">
        <v>2</v>
      </c>
      <c r="E77" s="5" t="s">
        <v>120</v>
      </c>
      <c r="F77" s="4" t="s">
        <v>14</v>
      </c>
      <c r="G77" s="4" t="s">
        <v>40</v>
      </c>
      <c r="H77" s="6" t="s">
        <v>21</v>
      </c>
      <c r="I77" s="4">
        <v>4502570</v>
      </c>
      <c r="L77" s="5"/>
      <c r="M77" s="5"/>
      <c r="N77" s="5"/>
      <c r="O77" s="5">
        <f t="shared" si="3"/>
        <v>0</v>
      </c>
      <c r="P77" s="6" t="s">
        <v>36</v>
      </c>
    </row>
    <row r="78" spans="1:16" hidden="1" x14ac:dyDescent="0.25">
      <c r="A78" s="4">
        <v>30194</v>
      </c>
      <c r="B78" s="7">
        <v>44270</v>
      </c>
      <c r="C78" s="5">
        <v>29</v>
      </c>
      <c r="E78" s="5" t="s">
        <v>121</v>
      </c>
      <c r="F78" s="4" t="s">
        <v>14</v>
      </c>
      <c r="G78" s="4" t="s">
        <v>98</v>
      </c>
      <c r="H78" s="6" t="s">
        <v>15</v>
      </c>
      <c r="I78" s="4" t="s">
        <v>164</v>
      </c>
      <c r="L78" s="5"/>
      <c r="M78" s="5"/>
      <c r="N78" s="5"/>
      <c r="O78" s="5">
        <f t="shared" si="3"/>
        <v>0</v>
      </c>
      <c r="P78" s="6" t="s">
        <v>36</v>
      </c>
    </row>
    <row r="79" spans="1:16" hidden="1" x14ac:dyDescent="0.25">
      <c r="A79" s="4">
        <v>30195</v>
      </c>
      <c r="B79" s="7">
        <v>44270</v>
      </c>
      <c r="C79" s="5">
        <v>23</v>
      </c>
      <c r="E79" s="5" t="s">
        <v>121</v>
      </c>
      <c r="F79" s="4" t="s">
        <v>18</v>
      </c>
      <c r="G79" s="4" t="s">
        <v>98</v>
      </c>
      <c r="H79" s="6" t="s">
        <v>15</v>
      </c>
      <c r="I79" s="4" t="s">
        <v>163</v>
      </c>
      <c r="L79" s="5"/>
      <c r="M79" s="5"/>
      <c r="N79" s="5"/>
      <c r="O79" s="5">
        <f t="shared" si="3"/>
        <v>0</v>
      </c>
      <c r="P79" s="6" t="s">
        <v>119</v>
      </c>
    </row>
    <row r="80" spans="1:16" ht="30" hidden="1" x14ac:dyDescent="0.25">
      <c r="A80" s="4">
        <v>30224</v>
      </c>
      <c r="B80" s="7">
        <v>44271</v>
      </c>
      <c r="C80" s="5">
        <v>7</v>
      </c>
      <c r="E80" s="31" t="s">
        <v>92</v>
      </c>
      <c r="F80" s="4" t="s">
        <v>14</v>
      </c>
      <c r="G80" s="4" t="s">
        <v>41</v>
      </c>
      <c r="H80" s="6" t="s">
        <v>21</v>
      </c>
      <c r="I80" s="6" t="s">
        <v>148</v>
      </c>
      <c r="L80" s="5"/>
      <c r="M80" s="5"/>
      <c r="N80" s="5"/>
      <c r="O80" s="5">
        <f t="shared" si="3"/>
        <v>0</v>
      </c>
      <c r="P80" s="6" t="s">
        <v>36</v>
      </c>
    </row>
    <row r="81" spans="1:16" hidden="1" x14ac:dyDescent="0.25">
      <c r="A81" s="4">
        <v>30247</v>
      </c>
      <c r="B81" s="7">
        <v>44272</v>
      </c>
      <c r="C81" s="5">
        <v>34</v>
      </c>
      <c r="E81" s="5" t="s">
        <v>122</v>
      </c>
      <c r="F81" s="4" t="s">
        <v>14</v>
      </c>
      <c r="G81" s="4" t="s">
        <v>153</v>
      </c>
      <c r="H81" s="6" t="s">
        <v>50</v>
      </c>
      <c r="L81" s="5"/>
      <c r="M81" s="5"/>
      <c r="N81" s="5"/>
      <c r="O81" s="5">
        <f t="shared" si="3"/>
        <v>0</v>
      </c>
      <c r="P81" s="6" t="s">
        <v>36</v>
      </c>
    </row>
    <row r="82" spans="1:16" hidden="1" x14ac:dyDescent="0.25">
      <c r="A82" s="4">
        <v>30301</v>
      </c>
      <c r="B82" s="7">
        <v>44274</v>
      </c>
      <c r="C82" s="5">
        <v>20</v>
      </c>
      <c r="E82" s="5" t="s">
        <v>149</v>
      </c>
      <c r="F82" s="4" t="s">
        <v>14</v>
      </c>
      <c r="G82" s="4" t="s">
        <v>154</v>
      </c>
      <c r="H82" s="6" t="s">
        <v>48</v>
      </c>
      <c r="I82" s="4" t="s">
        <v>155</v>
      </c>
      <c r="L82" s="5"/>
      <c r="M82" s="5"/>
      <c r="N82" s="5"/>
      <c r="O82" s="5">
        <f t="shared" si="3"/>
        <v>0</v>
      </c>
      <c r="P82" s="6" t="s">
        <v>36</v>
      </c>
    </row>
    <row r="83" spans="1:16" hidden="1" x14ac:dyDescent="0.25">
      <c r="A83" s="4">
        <v>30316</v>
      </c>
      <c r="B83" s="7">
        <v>44274</v>
      </c>
      <c r="C83" s="5">
        <v>77</v>
      </c>
      <c r="E83" s="5" t="s">
        <v>156</v>
      </c>
      <c r="F83" s="4" t="s">
        <v>14</v>
      </c>
      <c r="G83" s="4" t="s">
        <v>53</v>
      </c>
      <c r="H83" s="6" t="s">
        <v>77</v>
      </c>
      <c r="I83" s="4">
        <v>5170588</v>
      </c>
      <c r="L83" s="5"/>
      <c r="M83" s="5"/>
      <c r="N83" s="5"/>
      <c r="O83" s="5">
        <f t="shared" si="3"/>
        <v>0</v>
      </c>
      <c r="P83" s="6" t="s">
        <v>36</v>
      </c>
    </row>
    <row r="84" spans="1:16" hidden="1" x14ac:dyDescent="0.25">
      <c r="A84" s="4">
        <v>30352</v>
      </c>
      <c r="B84" s="7">
        <v>44277</v>
      </c>
      <c r="C84" s="5">
        <f t="shared" ref="C84:C85" ca="1" si="4">TODAY()-B84</f>
        <v>218</v>
      </c>
      <c r="E84" s="5" t="s">
        <v>150</v>
      </c>
      <c r="F84" s="4" t="s">
        <v>14</v>
      </c>
      <c r="G84" s="4" t="s">
        <v>100</v>
      </c>
      <c r="H84" s="6" t="s">
        <v>21</v>
      </c>
      <c r="I84" s="4">
        <v>8989</v>
      </c>
      <c r="L84" s="5"/>
      <c r="M84" s="5"/>
      <c r="N84" s="5"/>
      <c r="O84" s="5">
        <f t="shared" si="3"/>
        <v>0</v>
      </c>
      <c r="P84" s="6" t="s">
        <v>36</v>
      </c>
    </row>
    <row r="85" spans="1:16" hidden="1" x14ac:dyDescent="0.25">
      <c r="A85" s="4">
        <v>30358</v>
      </c>
      <c r="B85" s="7">
        <v>44277</v>
      </c>
      <c r="C85" s="5">
        <f t="shared" ca="1" si="4"/>
        <v>218</v>
      </c>
      <c r="E85" s="5" t="s">
        <v>151</v>
      </c>
      <c r="F85" s="4" t="s">
        <v>18</v>
      </c>
      <c r="L85" s="5"/>
      <c r="M85" s="5"/>
      <c r="N85" s="5"/>
      <c r="O85" s="5">
        <f t="shared" si="3"/>
        <v>0</v>
      </c>
      <c r="P85" s="6" t="s">
        <v>119</v>
      </c>
    </row>
    <row r="86" spans="1:16" hidden="1" x14ac:dyDescent="0.25">
      <c r="A86" s="4">
        <v>30385</v>
      </c>
      <c r="B86" s="7">
        <v>44278</v>
      </c>
      <c r="C86" s="5">
        <f t="shared" ref="C86" ca="1" si="5">TODAY()-B86</f>
        <v>217</v>
      </c>
      <c r="E86" s="5" t="s">
        <v>121</v>
      </c>
      <c r="F86" s="4" t="s">
        <v>14</v>
      </c>
      <c r="G86" s="4" t="s">
        <v>42</v>
      </c>
      <c r="H86" s="6" t="s">
        <v>15</v>
      </c>
      <c r="I86" s="6" t="s">
        <v>162</v>
      </c>
      <c r="L86" s="5"/>
      <c r="M86" s="5"/>
      <c r="N86" s="5"/>
      <c r="O86" s="5">
        <f t="shared" si="3"/>
        <v>0</v>
      </c>
      <c r="P86" s="6" t="s">
        <v>36</v>
      </c>
    </row>
    <row r="87" spans="1:16" hidden="1" x14ac:dyDescent="0.25">
      <c r="A87" s="4">
        <v>30393</v>
      </c>
      <c r="B87" s="7">
        <v>44278</v>
      </c>
      <c r="C87" s="5">
        <v>29</v>
      </c>
      <c r="E87" s="5" t="s">
        <v>60</v>
      </c>
      <c r="F87" s="4" t="s">
        <v>14</v>
      </c>
      <c r="G87" s="4" t="s">
        <v>181</v>
      </c>
      <c r="H87" s="6" t="s">
        <v>50</v>
      </c>
      <c r="I87" s="6" t="s">
        <v>159</v>
      </c>
      <c r="L87" s="5"/>
      <c r="M87" s="5"/>
      <c r="N87" s="5"/>
      <c r="O87" s="5">
        <f t="shared" si="3"/>
        <v>0</v>
      </c>
      <c r="P87" s="6" t="s">
        <v>36</v>
      </c>
    </row>
    <row r="88" spans="1:16" hidden="1" x14ac:dyDescent="0.25">
      <c r="A88" s="4">
        <v>30394</v>
      </c>
      <c r="B88" s="7">
        <v>44278</v>
      </c>
      <c r="C88" s="5">
        <v>29</v>
      </c>
      <c r="E88" s="5" t="s">
        <v>158</v>
      </c>
      <c r="F88" s="4" t="s">
        <v>14</v>
      </c>
      <c r="G88" s="4" t="s">
        <v>181</v>
      </c>
      <c r="H88" s="6" t="s">
        <v>50</v>
      </c>
      <c r="I88" s="6" t="s">
        <v>186</v>
      </c>
      <c r="L88" s="5"/>
      <c r="M88" s="5"/>
      <c r="N88" s="5"/>
      <c r="O88" s="5">
        <f t="shared" si="3"/>
        <v>0</v>
      </c>
      <c r="P88" s="6" t="s">
        <v>36</v>
      </c>
    </row>
    <row r="89" spans="1:16" hidden="1" x14ac:dyDescent="0.25">
      <c r="A89" s="4">
        <v>30395</v>
      </c>
      <c r="B89" s="7">
        <v>44278</v>
      </c>
      <c r="C89" s="5">
        <v>29</v>
      </c>
      <c r="E89" s="5" t="s">
        <v>158</v>
      </c>
      <c r="F89" s="4" t="s">
        <v>14</v>
      </c>
      <c r="G89" s="4" t="s">
        <v>181</v>
      </c>
      <c r="H89" s="6" t="s">
        <v>50</v>
      </c>
      <c r="I89" s="6" t="s">
        <v>161</v>
      </c>
      <c r="L89" s="5"/>
      <c r="M89" s="5"/>
      <c r="N89" s="5"/>
      <c r="O89" s="5">
        <f t="shared" si="3"/>
        <v>0</v>
      </c>
      <c r="P89" s="6" t="s">
        <v>36</v>
      </c>
    </row>
    <row r="90" spans="1:16" hidden="1" x14ac:dyDescent="0.25">
      <c r="A90" s="4">
        <v>30396</v>
      </c>
      <c r="B90" s="7">
        <v>44278</v>
      </c>
      <c r="C90" s="5">
        <v>29</v>
      </c>
      <c r="E90" s="5" t="s">
        <v>60</v>
      </c>
      <c r="F90" s="4" t="s">
        <v>14</v>
      </c>
      <c r="G90" s="4" t="s">
        <v>181</v>
      </c>
      <c r="H90" s="6" t="s">
        <v>50</v>
      </c>
      <c r="I90" s="6" t="s">
        <v>160</v>
      </c>
      <c r="L90" s="5"/>
      <c r="M90" s="5"/>
      <c r="N90" s="5"/>
      <c r="O90" s="5">
        <f t="shared" si="3"/>
        <v>0</v>
      </c>
      <c r="P90" s="6" t="s">
        <v>36</v>
      </c>
    </row>
    <row r="91" spans="1:16" hidden="1" x14ac:dyDescent="0.25">
      <c r="A91" s="32">
        <v>30415</v>
      </c>
      <c r="B91" s="7">
        <v>44279</v>
      </c>
      <c r="C91" s="5">
        <v>19</v>
      </c>
      <c r="E91" s="5" t="s">
        <v>166</v>
      </c>
      <c r="F91" s="4" t="s">
        <v>14</v>
      </c>
      <c r="G91" s="4" t="s">
        <v>40</v>
      </c>
      <c r="H91" s="6" t="s">
        <v>21</v>
      </c>
      <c r="I91" s="4">
        <v>4502570</v>
      </c>
      <c r="L91" s="5"/>
      <c r="M91" s="5"/>
      <c r="N91" s="5"/>
      <c r="O91" s="5">
        <f t="shared" si="3"/>
        <v>0</v>
      </c>
      <c r="P91" s="6" t="s">
        <v>36</v>
      </c>
    </row>
    <row r="92" spans="1:16" hidden="1" x14ac:dyDescent="0.25">
      <c r="A92" s="4">
        <v>30459</v>
      </c>
      <c r="B92" s="7">
        <v>44279</v>
      </c>
      <c r="C92" s="5">
        <v>2</v>
      </c>
      <c r="D92" s="31"/>
      <c r="E92" s="5" t="s">
        <v>218</v>
      </c>
      <c r="F92" s="4" t="s">
        <v>14</v>
      </c>
      <c r="G92" s="4" t="s">
        <v>98</v>
      </c>
      <c r="H92" s="6" t="s">
        <v>21</v>
      </c>
      <c r="I92" s="4" t="s">
        <v>167</v>
      </c>
      <c r="L92" s="5"/>
      <c r="M92" s="5"/>
      <c r="N92" s="5"/>
      <c r="O92" s="5">
        <f t="shared" si="3"/>
        <v>0</v>
      </c>
      <c r="P92" s="6" t="s">
        <v>36</v>
      </c>
    </row>
    <row r="93" spans="1:16" hidden="1" x14ac:dyDescent="0.25">
      <c r="A93" s="4">
        <v>30524</v>
      </c>
      <c r="B93" s="7">
        <v>44281</v>
      </c>
      <c r="C93" s="5">
        <v>7</v>
      </c>
      <c r="D93" s="31"/>
      <c r="E93" s="5" t="s">
        <v>168</v>
      </c>
      <c r="F93" s="4" t="s">
        <v>14</v>
      </c>
      <c r="G93" s="4" t="s">
        <v>42</v>
      </c>
      <c r="H93" s="6" t="s">
        <v>113</v>
      </c>
      <c r="I93" s="4" t="s">
        <v>117</v>
      </c>
      <c r="L93" s="5"/>
      <c r="M93" s="5"/>
      <c r="N93" s="5"/>
      <c r="O93" s="5">
        <f t="shared" si="3"/>
        <v>0</v>
      </c>
      <c r="P93" s="6" t="s">
        <v>36</v>
      </c>
    </row>
    <row r="94" spans="1:16" hidden="1" x14ac:dyDescent="0.25">
      <c r="A94" s="32">
        <v>30546</v>
      </c>
      <c r="B94" s="7">
        <v>44281</v>
      </c>
      <c r="C94" s="5">
        <v>26</v>
      </c>
      <c r="D94" s="31"/>
      <c r="E94" s="5" t="s">
        <v>169</v>
      </c>
      <c r="F94" s="4" t="s">
        <v>14</v>
      </c>
      <c r="G94" s="4" t="s">
        <v>40</v>
      </c>
      <c r="H94" s="6" t="s">
        <v>48</v>
      </c>
      <c r="I94" s="4">
        <v>1181200777</v>
      </c>
      <c r="L94" s="5"/>
      <c r="M94" s="5"/>
      <c r="N94" s="5"/>
      <c r="O94" s="5">
        <f t="shared" si="3"/>
        <v>0</v>
      </c>
      <c r="P94" s="6" t="s">
        <v>36</v>
      </c>
    </row>
    <row r="95" spans="1:16" hidden="1" x14ac:dyDescent="0.25">
      <c r="A95" s="4">
        <v>30554</v>
      </c>
      <c r="B95" s="7">
        <v>44282</v>
      </c>
      <c r="C95" s="5">
        <v>20</v>
      </c>
      <c r="D95" s="31"/>
      <c r="E95" s="5" t="s">
        <v>114</v>
      </c>
      <c r="F95" s="4" t="s">
        <v>14</v>
      </c>
      <c r="G95" s="4" t="s">
        <v>98</v>
      </c>
      <c r="H95" s="6" t="s">
        <v>21</v>
      </c>
      <c r="I95" s="4">
        <v>8980</v>
      </c>
      <c r="L95" s="5"/>
      <c r="M95" s="5"/>
      <c r="N95" s="5"/>
      <c r="O95" s="5">
        <f t="shared" si="3"/>
        <v>0</v>
      </c>
      <c r="P95" s="33" t="s">
        <v>36</v>
      </c>
    </row>
    <row r="96" spans="1:16" hidden="1" x14ac:dyDescent="0.25">
      <c r="A96" s="4">
        <v>30579</v>
      </c>
      <c r="B96" s="7">
        <v>44284</v>
      </c>
      <c r="C96" s="5">
        <v>23</v>
      </c>
      <c r="D96" s="31"/>
      <c r="E96" s="5" t="s">
        <v>170</v>
      </c>
      <c r="F96" s="4" t="s">
        <v>14</v>
      </c>
      <c r="G96" s="4" t="s">
        <v>41</v>
      </c>
      <c r="H96" s="6" t="s">
        <v>48</v>
      </c>
      <c r="I96" s="4">
        <v>8881412012</v>
      </c>
      <c r="L96" s="5"/>
      <c r="M96" s="5"/>
      <c r="N96" s="5"/>
      <c r="O96" s="5">
        <f t="shared" si="3"/>
        <v>0</v>
      </c>
      <c r="P96" s="6" t="s">
        <v>36</v>
      </c>
    </row>
    <row r="97" spans="1:16" hidden="1" x14ac:dyDescent="0.25">
      <c r="A97" s="4">
        <v>30616</v>
      </c>
      <c r="B97" s="7">
        <v>44285</v>
      </c>
      <c r="C97" s="5">
        <v>106</v>
      </c>
      <c r="D97" s="31"/>
      <c r="E97" s="5" t="s">
        <v>172</v>
      </c>
      <c r="F97" s="4" t="s">
        <v>14</v>
      </c>
      <c r="G97" s="4" t="s">
        <v>41</v>
      </c>
      <c r="H97" s="6" t="s">
        <v>48</v>
      </c>
      <c r="I97" s="4">
        <v>8881512878</v>
      </c>
      <c r="L97" s="5">
        <v>157920</v>
      </c>
      <c r="M97" s="5">
        <v>0</v>
      </c>
      <c r="N97" s="5"/>
      <c r="O97" s="5">
        <f t="shared" si="3"/>
        <v>157920</v>
      </c>
      <c r="P97" s="6" t="s">
        <v>36</v>
      </c>
    </row>
    <row r="98" spans="1:16" hidden="1" x14ac:dyDescent="0.25">
      <c r="A98" s="4">
        <v>30623</v>
      </c>
      <c r="B98" s="7">
        <v>44285</v>
      </c>
      <c r="C98" s="5">
        <v>20</v>
      </c>
      <c r="D98" s="31"/>
      <c r="E98" s="5" t="s">
        <v>60</v>
      </c>
      <c r="F98" s="4" t="s">
        <v>14</v>
      </c>
      <c r="G98" s="4" t="s">
        <v>110</v>
      </c>
      <c r="H98" s="6" t="s">
        <v>15</v>
      </c>
      <c r="I98" s="4" t="s">
        <v>173</v>
      </c>
      <c r="L98" s="5"/>
      <c r="M98" s="5"/>
      <c r="N98" s="5"/>
      <c r="O98" s="5">
        <f t="shared" ref="O98:O129" si="6">L98+M98</f>
        <v>0</v>
      </c>
      <c r="P98" s="6" t="s">
        <v>36</v>
      </c>
    </row>
    <row r="99" spans="1:16" hidden="1" x14ac:dyDescent="0.25">
      <c r="A99" s="4">
        <v>30637</v>
      </c>
      <c r="B99" s="7">
        <v>44285</v>
      </c>
      <c r="C99" s="5">
        <v>9</v>
      </c>
      <c r="D99" s="31"/>
      <c r="E99" s="5" t="s">
        <v>97</v>
      </c>
      <c r="F99" s="4" t="s">
        <v>14</v>
      </c>
      <c r="G99" s="4" t="s">
        <v>46</v>
      </c>
      <c r="H99" s="6" t="s">
        <v>48</v>
      </c>
      <c r="I99" s="4" t="s">
        <v>174</v>
      </c>
      <c r="L99" s="5"/>
      <c r="M99" s="5"/>
      <c r="N99" s="5"/>
      <c r="O99" s="5">
        <f t="shared" si="6"/>
        <v>0</v>
      </c>
      <c r="P99" s="6" t="s">
        <v>36</v>
      </c>
    </row>
    <row r="100" spans="1:16" hidden="1" x14ac:dyDescent="0.25">
      <c r="A100" s="4">
        <v>30653</v>
      </c>
      <c r="B100" s="7">
        <v>44286</v>
      </c>
      <c r="C100" s="5">
        <v>68</v>
      </c>
      <c r="D100" s="31"/>
      <c r="E100" s="5" t="s">
        <v>60</v>
      </c>
      <c r="F100" s="4" t="s">
        <v>14</v>
      </c>
      <c r="G100" s="4" t="s">
        <v>197</v>
      </c>
      <c r="H100" s="6" t="s">
        <v>50</v>
      </c>
      <c r="I100" s="4" t="s">
        <v>175</v>
      </c>
      <c r="L100" s="5"/>
      <c r="M100" s="5"/>
      <c r="N100" s="5"/>
      <c r="O100" s="5">
        <f t="shared" si="6"/>
        <v>0</v>
      </c>
      <c r="P100" s="6" t="s">
        <v>36</v>
      </c>
    </row>
    <row r="101" spans="1:16" hidden="1" x14ac:dyDescent="0.25">
      <c r="A101" s="4">
        <v>30680</v>
      </c>
      <c r="B101" s="7">
        <v>44287</v>
      </c>
      <c r="C101" s="5">
        <v>84</v>
      </c>
      <c r="D101" s="31"/>
      <c r="E101" s="5" t="s">
        <v>176</v>
      </c>
      <c r="F101" s="4" t="s">
        <v>14</v>
      </c>
      <c r="G101" s="4" t="s">
        <v>42</v>
      </c>
      <c r="H101" s="6" t="s">
        <v>21</v>
      </c>
      <c r="I101" s="4">
        <v>4502570</v>
      </c>
      <c r="L101" s="5"/>
      <c r="M101" s="5"/>
      <c r="N101" s="5"/>
      <c r="O101" s="5">
        <f t="shared" si="6"/>
        <v>0</v>
      </c>
      <c r="P101" s="6" t="s">
        <v>36</v>
      </c>
    </row>
    <row r="102" spans="1:16" hidden="1" x14ac:dyDescent="0.25">
      <c r="A102" s="4">
        <v>30783</v>
      </c>
      <c r="B102" s="7">
        <v>44292</v>
      </c>
      <c r="C102" s="5">
        <v>7</v>
      </c>
      <c r="D102" s="31"/>
      <c r="E102" s="5" t="s">
        <v>177</v>
      </c>
      <c r="F102" s="4" t="s">
        <v>14</v>
      </c>
      <c r="G102" s="4" t="s">
        <v>42</v>
      </c>
      <c r="H102" s="6" t="s">
        <v>48</v>
      </c>
      <c r="I102" s="4">
        <v>8881512878</v>
      </c>
      <c r="L102" s="5"/>
      <c r="M102" s="5"/>
      <c r="N102" s="5"/>
      <c r="O102" s="5">
        <f t="shared" si="6"/>
        <v>0</v>
      </c>
      <c r="P102" s="6" t="s">
        <v>36</v>
      </c>
    </row>
    <row r="103" spans="1:16" hidden="1" x14ac:dyDescent="0.25">
      <c r="A103" s="4">
        <v>30797</v>
      </c>
      <c r="B103" s="7">
        <v>44292</v>
      </c>
      <c r="C103" s="5">
        <v>14</v>
      </c>
      <c r="D103" s="31"/>
      <c r="E103" s="5" t="s">
        <v>178</v>
      </c>
      <c r="F103" s="4" t="s">
        <v>14</v>
      </c>
      <c r="G103" s="4" t="s">
        <v>40</v>
      </c>
      <c r="H103" s="6" t="s">
        <v>21</v>
      </c>
      <c r="I103" s="4">
        <v>4502570</v>
      </c>
      <c r="L103" s="5"/>
      <c r="M103" s="5"/>
      <c r="N103" s="5"/>
      <c r="O103" s="5">
        <f t="shared" si="6"/>
        <v>0</v>
      </c>
      <c r="P103" s="6" t="s">
        <v>36</v>
      </c>
    </row>
    <row r="104" spans="1:16" hidden="1" x14ac:dyDescent="0.25">
      <c r="A104" s="4">
        <v>30856</v>
      </c>
      <c r="B104" s="7">
        <v>44294</v>
      </c>
      <c r="C104" s="5">
        <v>12</v>
      </c>
      <c r="D104" s="31"/>
      <c r="E104" s="5" t="s">
        <v>179</v>
      </c>
      <c r="F104" s="4" t="s">
        <v>14</v>
      </c>
      <c r="G104" s="4" t="s">
        <v>180</v>
      </c>
      <c r="H104" s="6" t="s">
        <v>48</v>
      </c>
      <c r="I104" s="4">
        <v>31143665</v>
      </c>
      <c r="L104" s="5"/>
      <c r="M104" s="5"/>
      <c r="N104" s="5"/>
      <c r="O104" s="5">
        <f t="shared" si="6"/>
        <v>0</v>
      </c>
      <c r="P104" s="6" t="s">
        <v>36</v>
      </c>
    </row>
    <row r="105" spans="1:16" hidden="1" x14ac:dyDescent="0.25">
      <c r="A105" s="4">
        <v>30857</v>
      </c>
      <c r="B105" s="7">
        <v>44294</v>
      </c>
      <c r="C105" s="5">
        <v>112</v>
      </c>
      <c r="D105" s="31"/>
      <c r="E105" s="5" t="s">
        <v>34</v>
      </c>
      <c r="F105" s="4" t="s">
        <v>14</v>
      </c>
      <c r="G105" s="4" t="s">
        <v>40</v>
      </c>
      <c r="H105" s="6" t="s">
        <v>48</v>
      </c>
      <c r="I105" s="4">
        <v>8881512878</v>
      </c>
      <c r="L105" s="5">
        <f>217*480</f>
        <v>104160</v>
      </c>
      <c r="M105" s="5">
        <v>41280</v>
      </c>
      <c r="N105" s="5"/>
      <c r="O105" s="5">
        <f t="shared" si="6"/>
        <v>145440</v>
      </c>
      <c r="P105" s="6" t="s">
        <v>36</v>
      </c>
    </row>
    <row r="106" spans="1:16" hidden="1" x14ac:dyDescent="0.25">
      <c r="A106" s="4">
        <v>30866</v>
      </c>
      <c r="B106" s="7">
        <v>44295</v>
      </c>
      <c r="C106" s="5">
        <v>12</v>
      </c>
      <c r="D106" s="31"/>
      <c r="E106" s="5" t="s">
        <v>60</v>
      </c>
      <c r="F106" s="4" t="s">
        <v>14</v>
      </c>
      <c r="G106" s="4" t="s">
        <v>181</v>
      </c>
      <c r="H106" s="6" t="s">
        <v>50</v>
      </c>
      <c r="I106" s="4" t="s">
        <v>182</v>
      </c>
      <c r="L106" s="5"/>
      <c r="M106" s="5"/>
      <c r="N106" s="5"/>
      <c r="O106" s="5">
        <f t="shared" si="6"/>
        <v>0</v>
      </c>
      <c r="P106" s="6" t="s">
        <v>36</v>
      </c>
    </row>
    <row r="107" spans="1:16" hidden="1" x14ac:dyDescent="0.25">
      <c r="A107" s="4">
        <v>30867</v>
      </c>
      <c r="B107" s="7">
        <v>44295</v>
      </c>
      <c r="C107" s="5">
        <v>12</v>
      </c>
      <c r="E107" s="5" t="s">
        <v>60</v>
      </c>
      <c r="F107" s="4" t="s">
        <v>14</v>
      </c>
      <c r="G107" s="4" t="s">
        <v>181</v>
      </c>
      <c r="H107" s="6" t="s">
        <v>50</v>
      </c>
      <c r="I107" s="4" t="s">
        <v>183</v>
      </c>
      <c r="L107" s="5"/>
      <c r="M107" s="5"/>
      <c r="N107" s="5"/>
      <c r="O107" s="5">
        <f t="shared" si="6"/>
        <v>0</v>
      </c>
      <c r="P107" s="6" t="s">
        <v>36</v>
      </c>
    </row>
    <row r="108" spans="1:16" hidden="1" x14ac:dyDescent="0.25">
      <c r="A108" s="4">
        <v>30868</v>
      </c>
      <c r="B108" s="7">
        <v>44295</v>
      </c>
      <c r="C108" s="5">
        <v>12</v>
      </c>
      <c r="E108" s="5" t="s">
        <v>60</v>
      </c>
      <c r="F108" s="4" t="s">
        <v>14</v>
      </c>
      <c r="G108" s="4" t="s">
        <v>181</v>
      </c>
      <c r="H108" s="6" t="s">
        <v>50</v>
      </c>
      <c r="I108" s="4" t="s">
        <v>184</v>
      </c>
      <c r="L108" s="5"/>
      <c r="M108" s="5"/>
      <c r="N108" s="5"/>
      <c r="O108" s="5">
        <f t="shared" si="6"/>
        <v>0</v>
      </c>
      <c r="P108" s="6" t="s">
        <v>36</v>
      </c>
    </row>
    <row r="109" spans="1:16" hidden="1" x14ac:dyDescent="0.25">
      <c r="A109" s="4">
        <v>30870</v>
      </c>
      <c r="B109" s="7">
        <v>44295</v>
      </c>
      <c r="C109" s="5">
        <v>10</v>
      </c>
      <c r="E109" s="5" t="s">
        <v>121</v>
      </c>
      <c r="F109" s="4" t="s">
        <v>14</v>
      </c>
      <c r="G109" s="4" t="s">
        <v>102</v>
      </c>
      <c r="H109" s="6" t="s">
        <v>50</v>
      </c>
      <c r="I109" s="4" t="s">
        <v>185</v>
      </c>
      <c r="L109" s="5"/>
      <c r="M109" s="5"/>
      <c r="N109" s="5"/>
      <c r="O109" s="5">
        <f t="shared" si="6"/>
        <v>0</v>
      </c>
      <c r="P109" s="6" t="s">
        <v>36</v>
      </c>
    </row>
    <row r="110" spans="1:16" hidden="1" x14ac:dyDescent="0.25">
      <c r="A110" s="4">
        <v>30919</v>
      </c>
      <c r="B110" s="7">
        <v>44298</v>
      </c>
      <c r="C110" s="5">
        <v>16</v>
      </c>
      <c r="E110" s="5" t="s">
        <v>187</v>
      </c>
      <c r="F110" s="4" t="s">
        <v>14</v>
      </c>
      <c r="G110" s="4" t="s">
        <v>41</v>
      </c>
      <c r="H110" s="6" t="s">
        <v>50</v>
      </c>
      <c r="I110" s="4">
        <v>8881907102</v>
      </c>
      <c r="L110" s="5"/>
      <c r="M110" s="5"/>
      <c r="N110" s="5"/>
      <c r="O110" s="5">
        <f t="shared" si="6"/>
        <v>0</v>
      </c>
      <c r="P110" s="6" t="s">
        <v>36</v>
      </c>
    </row>
    <row r="111" spans="1:16" hidden="1" x14ac:dyDescent="0.25">
      <c r="A111" s="4">
        <v>31025</v>
      </c>
      <c r="B111" s="7">
        <v>44303</v>
      </c>
      <c r="C111" s="5">
        <v>58</v>
      </c>
      <c r="D111" s="5">
        <v>1</v>
      </c>
      <c r="E111" s="5" t="s">
        <v>188</v>
      </c>
      <c r="F111" s="4" t="s">
        <v>14</v>
      </c>
      <c r="G111" s="4" t="s">
        <v>41</v>
      </c>
      <c r="H111" s="6" t="s">
        <v>113</v>
      </c>
      <c r="I111" s="4">
        <v>8881412012</v>
      </c>
      <c r="L111" s="5"/>
      <c r="M111" s="5"/>
      <c r="N111" s="5"/>
      <c r="O111" s="5">
        <f t="shared" si="6"/>
        <v>0</v>
      </c>
      <c r="P111" s="6" t="s">
        <v>36</v>
      </c>
    </row>
    <row r="112" spans="1:16" hidden="1" x14ac:dyDescent="0.25">
      <c r="A112" s="4">
        <v>31046</v>
      </c>
      <c r="B112" s="7">
        <v>44305</v>
      </c>
      <c r="C112" s="5">
        <v>2</v>
      </c>
      <c r="E112" s="5" t="s">
        <v>121</v>
      </c>
      <c r="F112" s="4" t="s">
        <v>14</v>
      </c>
      <c r="G112" s="4" t="s">
        <v>42</v>
      </c>
      <c r="H112" s="6" t="s">
        <v>50</v>
      </c>
      <c r="I112" s="4" t="s">
        <v>189</v>
      </c>
      <c r="L112" s="5"/>
      <c r="M112" s="5"/>
      <c r="N112" s="5"/>
      <c r="O112" s="5">
        <f t="shared" si="6"/>
        <v>0</v>
      </c>
      <c r="P112" s="6" t="s">
        <v>36</v>
      </c>
    </row>
    <row r="113" spans="1:16" hidden="1" x14ac:dyDescent="0.25">
      <c r="A113" s="4">
        <v>31065</v>
      </c>
      <c r="B113" s="7">
        <v>44305</v>
      </c>
      <c r="C113" s="5">
        <v>4</v>
      </c>
      <c r="E113" s="5" t="s">
        <v>190</v>
      </c>
      <c r="F113" s="4" t="s">
        <v>14</v>
      </c>
      <c r="G113" s="4" t="s">
        <v>180</v>
      </c>
      <c r="H113" s="6" t="s">
        <v>48</v>
      </c>
      <c r="I113" s="4" t="s">
        <v>174</v>
      </c>
      <c r="L113" s="5">
        <v>160</v>
      </c>
      <c r="M113" s="5">
        <v>8460</v>
      </c>
      <c r="N113" s="5"/>
      <c r="O113" s="5">
        <f t="shared" si="6"/>
        <v>8620</v>
      </c>
      <c r="P113" s="6" t="s">
        <v>36</v>
      </c>
    </row>
    <row r="114" spans="1:16" hidden="1" x14ac:dyDescent="0.25">
      <c r="A114" s="4">
        <v>31158</v>
      </c>
      <c r="B114" s="7">
        <v>44308</v>
      </c>
      <c r="C114" s="5">
        <f ca="1">TODAY()-B114</f>
        <v>187</v>
      </c>
      <c r="E114" s="5" t="s">
        <v>191</v>
      </c>
      <c r="F114" s="4" t="s">
        <v>14</v>
      </c>
      <c r="G114" s="4" t="s">
        <v>100</v>
      </c>
      <c r="H114" s="6" t="s">
        <v>48</v>
      </c>
      <c r="I114" s="4" t="s">
        <v>193</v>
      </c>
      <c r="L114" s="5">
        <v>360</v>
      </c>
      <c r="M114" s="5">
        <v>1920</v>
      </c>
      <c r="N114" s="5"/>
      <c r="O114" s="5">
        <f t="shared" si="6"/>
        <v>2280</v>
      </c>
      <c r="P114" s="6" t="s">
        <v>36</v>
      </c>
    </row>
    <row r="115" spans="1:16" ht="45" hidden="1" x14ac:dyDescent="0.25">
      <c r="A115" s="4">
        <v>31181</v>
      </c>
      <c r="B115" s="7">
        <v>44309</v>
      </c>
      <c r="C115" s="5">
        <v>24</v>
      </c>
      <c r="E115" s="5" t="s">
        <v>114</v>
      </c>
      <c r="F115" s="4" t="s">
        <v>14</v>
      </c>
      <c r="G115" s="4" t="s">
        <v>42</v>
      </c>
      <c r="H115" s="6" t="s">
        <v>209</v>
      </c>
      <c r="I115" s="6" t="s">
        <v>194</v>
      </c>
      <c r="L115" s="37" t="s">
        <v>196</v>
      </c>
      <c r="M115" s="37" t="s">
        <v>195</v>
      </c>
      <c r="N115" s="37"/>
      <c r="O115" s="37" t="e">
        <f t="shared" si="6"/>
        <v>#VALUE!</v>
      </c>
      <c r="P115" s="6" t="s">
        <v>36</v>
      </c>
    </row>
    <row r="116" spans="1:16" hidden="1" x14ac:dyDescent="0.25">
      <c r="A116" s="4">
        <v>31184</v>
      </c>
      <c r="B116" s="7">
        <v>44309</v>
      </c>
      <c r="C116" s="5">
        <v>7</v>
      </c>
      <c r="E116" s="5" t="s">
        <v>12</v>
      </c>
      <c r="F116" s="4" t="s">
        <v>14</v>
      </c>
      <c r="G116" s="4" t="s">
        <v>41</v>
      </c>
      <c r="H116" s="6" t="s">
        <v>21</v>
      </c>
      <c r="I116" s="4">
        <v>8881412012</v>
      </c>
      <c r="L116" s="5">
        <v>1000</v>
      </c>
      <c r="M116" s="5">
        <v>35500</v>
      </c>
      <c r="N116" s="5"/>
      <c r="O116" s="5">
        <f t="shared" si="6"/>
        <v>36500</v>
      </c>
      <c r="P116" s="6" t="s">
        <v>36</v>
      </c>
    </row>
    <row r="117" spans="1:16" hidden="1" x14ac:dyDescent="0.25">
      <c r="A117" s="4">
        <v>31186</v>
      </c>
      <c r="B117" s="7">
        <v>44309</v>
      </c>
      <c r="C117" s="5">
        <v>42</v>
      </c>
      <c r="D117" s="5" t="s">
        <v>208</v>
      </c>
      <c r="E117" s="5" t="s">
        <v>192</v>
      </c>
      <c r="F117" s="4" t="s">
        <v>14</v>
      </c>
      <c r="G117" s="4" t="s">
        <v>100</v>
      </c>
      <c r="H117" s="6" t="s">
        <v>113</v>
      </c>
      <c r="I117" s="4">
        <v>89671</v>
      </c>
      <c r="L117" s="5">
        <v>760</v>
      </c>
      <c r="M117" s="5">
        <v>22320</v>
      </c>
      <c r="N117" s="5"/>
      <c r="O117" s="5">
        <f t="shared" si="6"/>
        <v>23080</v>
      </c>
      <c r="P117" s="6" t="s">
        <v>36</v>
      </c>
    </row>
    <row r="118" spans="1:16" hidden="1" x14ac:dyDescent="0.25">
      <c r="A118" s="4">
        <v>31371</v>
      </c>
      <c r="B118" s="7">
        <v>44317</v>
      </c>
      <c r="C118" s="5">
        <v>20</v>
      </c>
      <c r="E118" s="5" t="s">
        <v>198</v>
      </c>
      <c r="F118" s="4" t="s">
        <v>14</v>
      </c>
      <c r="G118" s="4" t="s">
        <v>42</v>
      </c>
      <c r="H118" s="6" t="s">
        <v>50</v>
      </c>
      <c r="I118" s="4" t="s">
        <v>199</v>
      </c>
      <c r="L118" s="5"/>
      <c r="M118" s="5"/>
      <c r="N118" s="5"/>
      <c r="O118" s="5">
        <f t="shared" si="6"/>
        <v>0</v>
      </c>
      <c r="P118" s="6" t="s">
        <v>36</v>
      </c>
    </row>
    <row r="119" spans="1:16" hidden="1" x14ac:dyDescent="0.25">
      <c r="A119" s="4">
        <v>31411</v>
      </c>
      <c r="B119" s="7">
        <v>44320</v>
      </c>
      <c r="C119" s="5">
        <v>44</v>
      </c>
      <c r="E119" s="5" t="s">
        <v>200</v>
      </c>
      <c r="F119" s="4" t="s">
        <v>14</v>
      </c>
      <c r="G119" s="4" t="s">
        <v>100</v>
      </c>
      <c r="H119" s="6" t="s">
        <v>48</v>
      </c>
      <c r="I119" s="4">
        <v>8870</v>
      </c>
      <c r="L119" s="5">
        <v>435</v>
      </c>
      <c r="M119" s="5"/>
      <c r="N119" s="5"/>
      <c r="O119" s="5">
        <f t="shared" si="6"/>
        <v>435</v>
      </c>
      <c r="P119" s="6" t="s">
        <v>36</v>
      </c>
    </row>
    <row r="120" spans="1:16" hidden="1" x14ac:dyDescent="0.25">
      <c r="A120" s="4">
        <v>31414</v>
      </c>
      <c r="B120" s="7">
        <v>44320</v>
      </c>
      <c r="C120" s="5">
        <v>57</v>
      </c>
      <c r="E120" s="5" t="s">
        <v>60</v>
      </c>
      <c r="F120" s="4" t="s">
        <v>14</v>
      </c>
      <c r="G120" s="4" t="s">
        <v>110</v>
      </c>
      <c r="H120" s="6" t="s">
        <v>50</v>
      </c>
      <c r="I120" s="4" t="s">
        <v>201</v>
      </c>
      <c r="L120" s="5"/>
      <c r="M120" s="5"/>
      <c r="N120" s="5"/>
      <c r="O120" s="5">
        <f t="shared" si="6"/>
        <v>0</v>
      </c>
      <c r="P120" s="6" t="s">
        <v>36</v>
      </c>
    </row>
    <row r="121" spans="1:16" hidden="1" x14ac:dyDescent="0.25">
      <c r="A121" s="4">
        <v>31427</v>
      </c>
      <c r="B121" s="7">
        <v>44320</v>
      </c>
      <c r="C121" s="5">
        <v>13</v>
      </c>
      <c r="E121" s="5" t="s">
        <v>111</v>
      </c>
      <c r="F121" s="4" t="s">
        <v>14</v>
      </c>
      <c r="G121" s="4" t="s">
        <v>56</v>
      </c>
      <c r="H121" s="6" t="s">
        <v>50</v>
      </c>
      <c r="I121" s="4" t="s">
        <v>202</v>
      </c>
      <c r="L121" s="5"/>
      <c r="M121" s="5"/>
      <c r="N121" s="5"/>
      <c r="O121" s="5">
        <f t="shared" si="6"/>
        <v>0</v>
      </c>
      <c r="P121" s="6" t="s">
        <v>36</v>
      </c>
    </row>
    <row r="122" spans="1:16" hidden="1" x14ac:dyDescent="0.25">
      <c r="A122" s="4">
        <v>31502</v>
      </c>
      <c r="B122" s="7">
        <v>44322</v>
      </c>
      <c r="C122" s="5">
        <v>40</v>
      </c>
      <c r="E122" s="5" t="s">
        <v>203</v>
      </c>
      <c r="F122" s="4" t="s">
        <v>14</v>
      </c>
      <c r="G122" s="4" t="s">
        <v>53</v>
      </c>
      <c r="H122" s="6" t="s">
        <v>77</v>
      </c>
      <c r="I122" s="4" t="s">
        <v>204</v>
      </c>
      <c r="L122" s="5"/>
      <c r="M122" s="5"/>
      <c r="N122" s="5"/>
      <c r="O122" s="5">
        <f t="shared" si="6"/>
        <v>0</v>
      </c>
      <c r="P122" s="6" t="s">
        <v>36</v>
      </c>
    </row>
    <row r="123" spans="1:16" hidden="1" x14ac:dyDescent="0.25">
      <c r="A123" s="4">
        <v>31503</v>
      </c>
      <c r="B123" s="7">
        <v>44322</v>
      </c>
      <c r="C123" s="5">
        <v>6</v>
      </c>
      <c r="E123" s="5" t="s">
        <v>205</v>
      </c>
      <c r="F123" s="4" t="s">
        <v>14</v>
      </c>
      <c r="G123" s="4" t="s">
        <v>40</v>
      </c>
      <c r="H123" s="6" t="s">
        <v>21</v>
      </c>
      <c r="I123" s="4">
        <v>8881112059</v>
      </c>
      <c r="L123" s="5"/>
      <c r="M123" s="5"/>
      <c r="N123" s="5"/>
      <c r="O123" s="5">
        <f t="shared" si="6"/>
        <v>0</v>
      </c>
      <c r="P123" s="6" t="s">
        <v>36</v>
      </c>
    </row>
    <row r="124" spans="1:16" hidden="1" x14ac:dyDescent="0.25">
      <c r="A124" s="4">
        <v>31527</v>
      </c>
      <c r="B124" s="7">
        <v>44323</v>
      </c>
      <c r="C124" s="5">
        <v>10</v>
      </c>
      <c r="E124" s="5" t="s">
        <v>206</v>
      </c>
      <c r="F124" s="4" t="s">
        <v>14</v>
      </c>
      <c r="G124" s="4" t="s">
        <v>41</v>
      </c>
      <c r="H124" s="6" t="s">
        <v>21</v>
      </c>
      <c r="I124" s="4">
        <v>8881112059</v>
      </c>
      <c r="L124" s="5"/>
      <c r="M124" s="5"/>
      <c r="N124" s="5"/>
      <c r="O124" s="5">
        <f t="shared" si="6"/>
        <v>0</v>
      </c>
      <c r="P124" s="6" t="s">
        <v>36</v>
      </c>
    </row>
    <row r="125" spans="1:16" hidden="1" x14ac:dyDescent="0.25">
      <c r="A125" s="4">
        <v>31641</v>
      </c>
      <c r="B125" s="7">
        <v>44329</v>
      </c>
      <c r="C125" s="5">
        <v>25</v>
      </c>
      <c r="E125" s="5" t="s">
        <v>60</v>
      </c>
      <c r="F125" s="4" t="s">
        <v>14</v>
      </c>
      <c r="G125" s="4" t="s">
        <v>214</v>
      </c>
      <c r="H125" s="6" t="s">
        <v>50</v>
      </c>
      <c r="I125" s="4" t="s">
        <v>160</v>
      </c>
      <c r="L125" s="5"/>
      <c r="M125" s="5"/>
      <c r="N125" s="5"/>
      <c r="O125" s="5">
        <f t="shared" si="6"/>
        <v>0</v>
      </c>
      <c r="P125" s="6" t="s">
        <v>36</v>
      </c>
    </row>
    <row r="126" spans="1:16" ht="60" hidden="1" x14ac:dyDescent="0.25">
      <c r="A126" s="4">
        <v>31777</v>
      </c>
      <c r="B126" s="7">
        <v>44335</v>
      </c>
      <c r="C126" s="5">
        <v>35</v>
      </c>
      <c r="E126" s="5" t="s">
        <v>60</v>
      </c>
      <c r="F126" s="4" t="s">
        <v>14</v>
      </c>
      <c r="G126" s="4" t="s">
        <v>214</v>
      </c>
      <c r="H126" s="6" t="s">
        <v>50</v>
      </c>
      <c r="I126" s="6" t="s">
        <v>215</v>
      </c>
      <c r="L126" s="5"/>
      <c r="M126" s="5"/>
      <c r="N126" s="5"/>
      <c r="O126" s="5">
        <f t="shared" si="6"/>
        <v>0</v>
      </c>
      <c r="P126" s="6" t="s">
        <v>36</v>
      </c>
    </row>
    <row r="127" spans="1:16" hidden="1" x14ac:dyDescent="0.25">
      <c r="A127" s="4">
        <v>31800</v>
      </c>
      <c r="B127" s="7">
        <v>44336</v>
      </c>
      <c r="C127" s="5">
        <v>33</v>
      </c>
      <c r="D127" s="31"/>
      <c r="E127" s="5" t="s">
        <v>88</v>
      </c>
      <c r="F127" s="4" t="s">
        <v>14</v>
      </c>
      <c r="G127" s="4" t="s">
        <v>41</v>
      </c>
      <c r="H127" s="6" t="s">
        <v>21</v>
      </c>
      <c r="I127" s="4">
        <v>4502570</v>
      </c>
      <c r="L127" s="5"/>
      <c r="M127" s="5"/>
      <c r="N127" s="5"/>
      <c r="O127" s="5">
        <f t="shared" si="6"/>
        <v>0</v>
      </c>
      <c r="P127" s="10" t="s">
        <v>36</v>
      </c>
    </row>
    <row r="128" spans="1:16" hidden="1" x14ac:dyDescent="0.25">
      <c r="A128" s="4">
        <v>31827</v>
      </c>
      <c r="B128" s="7">
        <v>44337</v>
      </c>
      <c r="C128" s="5">
        <v>48</v>
      </c>
      <c r="D128" s="31"/>
      <c r="E128" s="5" t="s">
        <v>210</v>
      </c>
      <c r="F128" s="4" t="s">
        <v>14</v>
      </c>
      <c r="G128" s="4" t="s">
        <v>41</v>
      </c>
      <c r="H128" s="6" t="s">
        <v>113</v>
      </c>
      <c r="I128" s="4">
        <v>8881512878</v>
      </c>
      <c r="L128" s="5"/>
      <c r="M128" s="5"/>
      <c r="N128" s="5"/>
      <c r="O128" s="5">
        <f t="shared" si="6"/>
        <v>0</v>
      </c>
      <c r="P128" s="6" t="s">
        <v>36</v>
      </c>
    </row>
    <row r="129" spans="1:16" hidden="1" x14ac:dyDescent="0.25">
      <c r="A129" s="4">
        <v>31841</v>
      </c>
      <c r="B129" s="7">
        <v>44337</v>
      </c>
      <c r="C129" s="5">
        <v>27</v>
      </c>
      <c r="D129" s="31"/>
      <c r="E129" s="5" t="s">
        <v>211</v>
      </c>
      <c r="F129" s="4" t="s">
        <v>14</v>
      </c>
      <c r="G129" s="4" t="s">
        <v>46</v>
      </c>
      <c r="H129" s="6" t="s">
        <v>113</v>
      </c>
      <c r="I129" s="4">
        <v>89671</v>
      </c>
      <c r="L129" s="5"/>
      <c r="M129" s="5"/>
      <c r="N129" s="5"/>
      <c r="O129" s="5">
        <f t="shared" si="6"/>
        <v>0</v>
      </c>
      <c r="P129" s="6" t="s">
        <v>36</v>
      </c>
    </row>
    <row r="130" spans="1:16" hidden="1" x14ac:dyDescent="0.25">
      <c r="A130" s="4">
        <v>31874</v>
      </c>
      <c r="B130" s="7">
        <v>44340</v>
      </c>
      <c r="C130" s="5">
        <v>8</v>
      </c>
      <c r="D130" s="31"/>
      <c r="E130" s="5" t="s">
        <v>212</v>
      </c>
      <c r="F130" s="4" t="s">
        <v>14</v>
      </c>
      <c r="G130" s="4" t="s">
        <v>98</v>
      </c>
      <c r="H130" s="6" t="s">
        <v>113</v>
      </c>
      <c r="I130" s="4" t="s">
        <v>216</v>
      </c>
      <c r="L130" s="5"/>
      <c r="M130" s="5"/>
      <c r="N130" s="5"/>
      <c r="O130" s="5">
        <f t="shared" ref="O130:O160" si="7">L130+M130</f>
        <v>0</v>
      </c>
      <c r="P130" s="6" t="s">
        <v>36</v>
      </c>
    </row>
    <row r="131" spans="1:16" ht="30" hidden="1" x14ac:dyDescent="0.25">
      <c r="A131" s="4">
        <v>31897</v>
      </c>
      <c r="B131" s="7">
        <v>44341</v>
      </c>
      <c r="C131" s="5">
        <v>92</v>
      </c>
      <c r="D131" s="31"/>
      <c r="E131" s="5" t="s">
        <v>213</v>
      </c>
      <c r="F131" s="4" t="s">
        <v>14</v>
      </c>
      <c r="G131" s="4" t="s">
        <v>41</v>
      </c>
      <c r="H131" s="6" t="s">
        <v>21</v>
      </c>
      <c r="I131" s="4">
        <v>4502570</v>
      </c>
      <c r="L131" s="38" t="s">
        <v>238</v>
      </c>
      <c r="M131" s="37" t="s">
        <v>239</v>
      </c>
      <c r="N131" s="37"/>
      <c r="O131" s="38" t="e">
        <f t="shared" si="7"/>
        <v>#VALUE!</v>
      </c>
      <c r="P131" s="6" t="s">
        <v>36</v>
      </c>
    </row>
    <row r="132" spans="1:16" hidden="1" x14ac:dyDescent="0.25">
      <c r="A132" s="4">
        <v>31909</v>
      </c>
      <c r="B132" s="7">
        <v>44341</v>
      </c>
      <c r="C132" s="5">
        <v>50</v>
      </c>
      <c r="D132" s="31"/>
      <c r="E132" s="5" t="s">
        <v>213</v>
      </c>
      <c r="F132" s="4" t="s">
        <v>14</v>
      </c>
      <c r="G132" s="4" t="s">
        <v>40</v>
      </c>
      <c r="H132" s="6" t="s">
        <v>113</v>
      </c>
      <c r="I132" s="4">
        <v>8881512878</v>
      </c>
      <c r="L132" s="5">
        <v>21120</v>
      </c>
      <c r="M132" s="5">
        <v>49920</v>
      </c>
      <c r="N132" s="5"/>
      <c r="O132" s="5">
        <f t="shared" si="7"/>
        <v>71040</v>
      </c>
      <c r="P132" s="6" t="s">
        <v>36</v>
      </c>
    </row>
    <row r="133" spans="1:16" hidden="1" x14ac:dyDescent="0.25">
      <c r="A133" s="4">
        <v>31912</v>
      </c>
      <c r="B133" s="7">
        <v>44342</v>
      </c>
      <c r="C133" s="5">
        <v>70</v>
      </c>
      <c r="D133" s="31"/>
      <c r="E133" s="5" t="s">
        <v>176</v>
      </c>
      <c r="F133" s="4" t="s">
        <v>14</v>
      </c>
      <c r="G133" s="4" t="s">
        <v>42</v>
      </c>
      <c r="H133" s="6" t="s">
        <v>21</v>
      </c>
      <c r="I133" s="4">
        <v>8881512878</v>
      </c>
      <c r="L133" s="5">
        <v>66240</v>
      </c>
      <c r="M133" s="5">
        <v>70560</v>
      </c>
      <c r="N133" s="5"/>
      <c r="O133" s="5">
        <f t="shared" si="7"/>
        <v>136800</v>
      </c>
      <c r="P133" s="6" t="s">
        <v>36</v>
      </c>
    </row>
    <row r="134" spans="1:16" hidden="1" x14ac:dyDescent="0.25">
      <c r="A134" s="4">
        <v>31933</v>
      </c>
      <c r="B134" s="7">
        <v>44342</v>
      </c>
      <c r="C134" s="5">
        <v>27</v>
      </c>
      <c r="D134" s="31"/>
      <c r="E134" s="5" t="s">
        <v>217</v>
      </c>
      <c r="F134" s="4" t="s">
        <v>14</v>
      </c>
      <c r="G134" s="4" t="s">
        <v>40</v>
      </c>
      <c r="H134" s="6" t="s">
        <v>21</v>
      </c>
      <c r="I134" s="4">
        <v>8881907102</v>
      </c>
      <c r="L134" s="5"/>
      <c r="M134" s="5"/>
      <c r="N134" s="5"/>
      <c r="O134" s="5">
        <f t="shared" si="7"/>
        <v>0</v>
      </c>
      <c r="P134" s="6" t="s">
        <v>36</v>
      </c>
    </row>
    <row r="135" spans="1:16" hidden="1" x14ac:dyDescent="0.25">
      <c r="A135" s="4">
        <v>31977</v>
      </c>
      <c r="B135" s="7">
        <v>44344</v>
      </c>
      <c r="C135" s="5">
        <v>45</v>
      </c>
      <c r="D135" s="31"/>
      <c r="E135" s="5" t="s">
        <v>218</v>
      </c>
      <c r="F135" s="4" t="s">
        <v>14</v>
      </c>
      <c r="G135" s="4" t="s">
        <v>98</v>
      </c>
      <c r="H135" s="6" t="s">
        <v>113</v>
      </c>
      <c r="I135" s="4" t="s">
        <v>219</v>
      </c>
      <c r="L135" s="5"/>
      <c r="M135" s="5"/>
      <c r="N135" s="5"/>
      <c r="O135" s="5">
        <f t="shared" si="7"/>
        <v>0</v>
      </c>
      <c r="P135" s="6" t="s">
        <v>36</v>
      </c>
    </row>
    <row r="136" spans="1:16" hidden="1" x14ac:dyDescent="0.25">
      <c r="A136" s="4">
        <v>32088</v>
      </c>
      <c r="B136" s="7">
        <v>44350</v>
      </c>
      <c r="C136" s="5">
        <v>19</v>
      </c>
      <c r="D136" s="31"/>
      <c r="E136" s="5" t="s">
        <v>220</v>
      </c>
      <c r="F136" s="4" t="s">
        <v>14</v>
      </c>
      <c r="G136" s="4" t="s">
        <v>41</v>
      </c>
      <c r="H136" s="6" t="s">
        <v>113</v>
      </c>
      <c r="I136" s="4">
        <v>8881512878</v>
      </c>
      <c r="L136" s="5"/>
      <c r="M136" s="5"/>
      <c r="N136" s="5"/>
      <c r="O136" s="5">
        <f t="shared" si="7"/>
        <v>0</v>
      </c>
      <c r="P136" s="6" t="s">
        <v>36</v>
      </c>
    </row>
    <row r="137" spans="1:16" hidden="1" x14ac:dyDescent="0.25">
      <c r="A137" s="4">
        <v>32090</v>
      </c>
      <c r="B137" s="7">
        <v>44350</v>
      </c>
      <c r="C137" s="5">
        <v>15</v>
      </c>
      <c r="D137" s="31"/>
      <c r="E137" s="5" t="s">
        <v>191</v>
      </c>
      <c r="F137" s="4" t="s">
        <v>14</v>
      </c>
      <c r="G137" s="4" t="s">
        <v>98</v>
      </c>
      <c r="H137" s="6" t="s">
        <v>113</v>
      </c>
      <c r="I137" s="4" t="s">
        <v>221</v>
      </c>
      <c r="L137" s="5"/>
      <c r="M137" s="5"/>
      <c r="N137" s="5"/>
      <c r="O137" s="5">
        <f t="shared" si="7"/>
        <v>0</v>
      </c>
      <c r="P137" s="6" t="s">
        <v>36</v>
      </c>
    </row>
    <row r="138" spans="1:16" hidden="1" x14ac:dyDescent="0.25">
      <c r="A138" s="4">
        <v>32093</v>
      </c>
      <c r="B138" s="7">
        <v>44350</v>
      </c>
      <c r="C138" s="5">
        <v>88</v>
      </c>
      <c r="D138" s="5" t="s">
        <v>259</v>
      </c>
      <c r="E138" s="5" t="s">
        <v>222</v>
      </c>
      <c r="F138" s="4" t="s">
        <v>14</v>
      </c>
      <c r="G138" s="4" t="s">
        <v>91</v>
      </c>
      <c r="H138" s="6" t="s">
        <v>21</v>
      </c>
      <c r="I138" s="4">
        <v>4502500</v>
      </c>
      <c r="L138" s="39">
        <v>310000</v>
      </c>
      <c r="M138" s="5">
        <v>0</v>
      </c>
      <c r="N138" s="5"/>
      <c r="O138" s="39">
        <f t="shared" si="7"/>
        <v>310000</v>
      </c>
      <c r="P138" s="9" t="s">
        <v>36</v>
      </c>
    </row>
    <row r="139" spans="1:16" hidden="1" x14ac:dyDescent="0.25">
      <c r="A139" s="4">
        <v>32106</v>
      </c>
      <c r="B139" s="7">
        <v>44350</v>
      </c>
      <c r="C139" s="5">
        <v>19</v>
      </c>
      <c r="D139" s="31"/>
      <c r="E139" s="5" t="s">
        <v>223</v>
      </c>
      <c r="F139" s="4" t="s">
        <v>14</v>
      </c>
      <c r="G139" s="4" t="s">
        <v>40</v>
      </c>
      <c r="H139" s="6" t="s">
        <v>21</v>
      </c>
      <c r="I139" s="4">
        <v>8881907102</v>
      </c>
      <c r="L139" s="5"/>
      <c r="M139" s="5"/>
      <c r="N139" s="5"/>
      <c r="O139" s="5">
        <f t="shared" si="7"/>
        <v>0</v>
      </c>
      <c r="P139" s="6" t="s">
        <v>36</v>
      </c>
    </row>
    <row r="140" spans="1:16" hidden="1" x14ac:dyDescent="0.25">
      <c r="A140" s="4">
        <v>32213</v>
      </c>
      <c r="B140" s="7">
        <v>44355</v>
      </c>
      <c r="C140" s="5">
        <v>2</v>
      </c>
      <c r="D140" s="31"/>
      <c r="E140" s="5" t="s">
        <v>12</v>
      </c>
      <c r="F140" s="4" t="s">
        <v>14</v>
      </c>
      <c r="G140" s="4" t="s">
        <v>41</v>
      </c>
      <c r="H140" s="6" t="s">
        <v>21</v>
      </c>
      <c r="I140" s="4">
        <v>8881907102</v>
      </c>
      <c r="L140" s="5"/>
      <c r="M140" s="5"/>
      <c r="N140" s="5"/>
      <c r="O140" s="5">
        <f t="shared" si="7"/>
        <v>0</v>
      </c>
      <c r="P140" s="6" t="s">
        <v>36</v>
      </c>
    </row>
    <row r="141" spans="1:16" hidden="1" x14ac:dyDescent="0.25">
      <c r="A141" s="4">
        <v>32244</v>
      </c>
      <c r="B141" s="7">
        <v>44356</v>
      </c>
      <c r="C141" s="5">
        <v>63</v>
      </c>
      <c r="D141" s="31"/>
      <c r="E141" s="5" t="s">
        <v>231</v>
      </c>
      <c r="F141" s="4" t="s">
        <v>14</v>
      </c>
      <c r="G141" s="4" t="s">
        <v>53</v>
      </c>
      <c r="H141" s="6" t="s">
        <v>21</v>
      </c>
      <c r="I141" s="4" t="s">
        <v>224</v>
      </c>
      <c r="L141" s="5">
        <v>3300</v>
      </c>
      <c r="M141" s="5"/>
      <c r="N141" s="5"/>
      <c r="O141" s="5">
        <f t="shared" si="7"/>
        <v>3300</v>
      </c>
      <c r="P141" s="6" t="s">
        <v>36</v>
      </c>
    </row>
    <row r="142" spans="1:16" hidden="1" x14ac:dyDescent="0.25">
      <c r="A142" s="4">
        <v>32281</v>
      </c>
      <c r="B142" s="7">
        <v>44357</v>
      </c>
      <c r="C142" s="5">
        <v>16</v>
      </c>
      <c r="D142" s="31"/>
      <c r="E142" s="5" t="s">
        <v>12</v>
      </c>
      <c r="F142" s="4" t="s">
        <v>14</v>
      </c>
      <c r="G142" s="4" t="s">
        <v>41</v>
      </c>
      <c r="H142" s="6" t="s">
        <v>21</v>
      </c>
      <c r="I142" s="4">
        <v>8881907102</v>
      </c>
      <c r="L142" s="5"/>
      <c r="M142" s="5"/>
      <c r="N142" s="5"/>
      <c r="O142" s="5">
        <f t="shared" si="7"/>
        <v>0</v>
      </c>
      <c r="P142" s="6" t="s">
        <v>36</v>
      </c>
    </row>
    <row r="143" spans="1:16" ht="45" hidden="1" x14ac:dyDescent="0.25">
      <c r="A143" s="4">
        <v>32403</v>
      </c>
      <c r="B143" s="7">
        <v>44362</v>
      </c>
      <c r="C143" s="5">
        <v>11</v>
      </c>
      <c r="D143" s="31"/>
      <c r="E143" s="5" t="s">
        <v>225</v>
      </c>
      <c r="F143" s="4" t="s">
        <v>14</v>
      </c>
      <c r="G143" s="4" t="s">
        <v>226</v>
      </c>
      <c r="H143" s="6" t="s">
        <v>113</v>
      </c>
      <c r="I143" s="6" t="s">
        <v>227</v>
      </c>
      <c r="L143" s="37" t="s">
        <v>229</v>
      </c>
      <c r="M143" s="37" t="s">
        <v>228</v>
      </c>
      <c r="N143" s="37"/>
      <c r="O143" s="37" t="e">
        <f t="shared" si="7"/>
        <v>#VALUE!</v>
      </c>
      <c r="P143" s="6" t="s">
        <v>36</v>
      </c>
    </row>
    <row r="144" spans="1:16" ht="30" hidden="1" x14ac:dyDescent="0.25">
      <c r="A144" s="4">
        <v>32531</v>
      </c>
      <c r="B144" s="7">
        <v>44369</v>
      </c>
      <c r="C144" s="5">
        <v>23</v>
      </c>
      <c r="D144" s="31"/>
      <c r="E144" s="5" t="s">
        <v>212</v>
      </c>
      <c r="F144" s="4" t="s">
        <v>14</v>
      </c>
      <c r="G144" s="4" t="s">
        <v>100</v>
      </c>
      <c r="H144" s="6" t="s">
        <v>113</v>
      </c>
      <c r="I144" s="6" t="s">
        <v>233</v>
      </c>
      <c r="L144" s="37" t="s">
        <v>234</v>
      </c>
      <c r="M144" s="37" t="s">
        <v>235</v>
      </c>
      <c r="N144" s="37"/>
      <c r="O144" s="37" t="e">
        <f t="shared" si="7"/>
        <v>#VALUE!</v>
      </c>
      <c r="P144" s="6" t="s">
        <v>36</v>
      </c>
    </row>
    <row r="145" spans="1:16" hidden="1" x14ac:dyDescent="0.25">
      <c r="A145" s="4">
        <v>32658</v>
      </c>
      <c r="B145" s="7">
        <v>44375</v>
      </c>
      <c r="C145" s="5">
        <v>38</v>
      </c>
      <c r="D145" s="31"/>
      <c r="E145" s="5" t="s">
        <v>60</v>
      </c>
      <c r="F145" s="4" t="s">
        <v>14</v>
      </c>
      <c r="G145" s="4" t="s">
        <v>153</v>
      </c>
      <c r="H145" s="6" t="s">
        <v>50</v>
      </c>
      <c r="I145" s="4" t="s">
        <v>232</v>
      </c>
      <c r="L145" s="5"/>
      <c r="M145" s="5"/>
      <c r="N145" s="5"/>
      <c r="O145" s="5">
        <f t="shared" si="7"/>
        <v>0</v>
      </c>
      <c r="P145" s="6" t="s">
        <v>36</v>
      </c>
    </row>
    <row r="146" spans="1:16" hidden="1" x14ac:dyDescent="0.25">
      <c r="A146" s="4">
        <v>32765</v>
      </c>
      <c r="B146" s="7">
        <v>44380</v>
      </c>
      <c r="C146" s="5">
        <v>5</v>
      </c>
      <c r="D146" s="31"/>
      <c r="E146" s="5" t="s">
        <v>236</v>
      </c>
      <c r="F146" s="4" t="s">
        <v>18</v>
      </c>
      <c r="G146" s="4" t="s">
        <v>42</v>
      </c>
      <c r="H146" s="6" t="s">
        <v>50</v>
      </c>
      <c r="I146" s="4">
        <v>8881907102</v>
      </c>
      <c r="L146" s="5">
        <v>54000</v>
      </c>
      <c r="M146" s="5"/>
      <c r="N146" s="5"/>
      <c r="O146" s="5">
        <f t="shared" si="7"/>
        <v>54000</v>
      </c>
      <c r="P146" s="6" t="s">
        <v>119</v>
      </c>
    </row>
    <row r="147" spans="1:16" hidden="1" x14ac:dyDescent="0.25">
      <c r="A147" s="4">
        <v>32837</v>
      </c>
      <c r="B147" s="7">
        <v>44384</v>
      </c>
      <c r="C147" s="5">
        <v>27</v>
      </c>
      <c r="D147" s="31"/>
      <c r="E147" s="5" t="s">
        <v>60</v>
      </c>
      <c r="F147" s="4" t="s">
        <v>14</v>
      </c>
      <c r="G147" s="4" t="s">
        <v>214</v>
      </c>
      <c r="H147" s="6" t="s">
        <v>50</v>
      </c>
      <c r="I147" s="4" t="s">
        <v>237</v>
      </c>
      <c r="L147" s="5"/>
      <c r="M147" s="5"/>
      <c r="N147" s="5"/>
      <c r="O147" s="5">
        <f t="shared" si="7"/>
        <v>0</v>
      </c>
      <c r="P147" s="6" t="s">
        <v>36</v>
      </c>
    </row>
    <row r="148" spans="1:16" hidden="1" x14ac:dyDescent="0.25">
      <c r="A148" s="4">
        <v>32838</v>
      </c>
      <c r="B148" s="7">
        <v>44384</v>
      </c>
      <c r="C148" s="5">
        <v>27</v>
      </c>
      <c r="E148" s="5" t="s">
        <v>60</v>
      </c>
      <c r="F148" s="4" t="s">
        <v>14</v>
      </c>
      <c r="G148" s="4" t="s">
        <v>214</v>
      </c>
      <c r="H148" s="6" t="s">
        <v>50</v>
      </c>
      <c r="I148" s="4" t="s">
        <v>160</v>
      </c>
      <c r="L148" s="5"/>
      <c r="M148" s="5"/>
      <c r="N148" s="5"/>
      <c r="O148" s="5">
        <f t="shared" si="7"/>
        <v>0</v>
      </c>
      <c r="P148" s="6" t="s">
        <v>36</v>
      </c>
    </row>
    <row r="149" spans="1:16" ht="45" x14ac:dyDescent="0.25">
      <c r="A149" s="4">
        <v>32855</v>
      </c>
      <c r="B149" s="7">
        <v>44385</v>
      </c>
      <c r="C149" s="5">
        <f t="shared" ref="C149" ca="1" si="8">TODAY()-B149</f>
        <v>110</v>
      </c>
      <c r="D149" s="5" t="s">
        <v>290</v>
      </c>
      <c r="E149" s="5" t="s">
        <v>114</v>
      </c>
      <c r="F149" s="4" t="s">
        <v>14</v>
      </c>
      <c r="G149" s="4" t="s">
        <v>154</v>
      </c>
      <c r="H149" s="6" t="s">
        <v>15</v>
      </c>
      <c r="I149" s="4">
        <v>8989</v>
      </c>
      <c r="L149" s="39">
        <v>4260</v>
      </c>
      <c r="M149" s="5">
        <v>5460</v>
      </c>
      <c r="N149" s="5">
        <f>532*5</f>
        <v>2660</v>
      </c>
      <c r="O149" s="39">
        <f t="shared" si="7"/>
        <v>9720</v>
      </c>
      <c r="P149" s="6" t="s">
        <v>332</v>
      </c>
    </row>
    <row r="150" spans="1:16" hidden="1" x14ac:dyDescent="0.25">
      <c r="A150" s="4">
        <v>32892</v>
      </c>
      <c r="B150" s="7">
        <v>44386</v>
      </c>
      <c r="C150" s="5">
        <v>12</v>
      </c>
      <c r="E150" s="5" t="s">
        <v>176</v>
      </c>
      <c r="F150" s="4" t="s">
        <v>14</v>
      </c>
      <c r="G150" s="4" t="s">
        <v>40</v>
      </c>
      <c r="H150" s="6" t="s">
        <v>21</v>
      </c>
      <c r="I150" s="4">
        <v>8881907102</v>
      </c>
      <c r="L150" s="5"/>
      <c r="M150" s="5"/>
      <c r="N150" s="5"/>
      <c r="O150" s="5">
        <f t="shared" si="7"/>
        <v>0</v>
      </c>
      <c r="P150" s="6" t="s">
        <v>36</v>
      </c>
    </row>
    <row r="151" spans="1:16" hidden="1" x14ac:dyDescent="0.25">
      <c r="A151" s="4">
        <v>32925</v>
      </c>
      <c r="B151" s="7">
        <v>44389</v>
      </c>
      <c r="C151" s="5">
        <v>25</v>
      </c>
      <c r="E151" s="5" t="s">
        <v>101</v>
      </c>
      <c r="F151" s="4" t="s">
        <v>14</v>
      </c>
      <c r="G151" s="4" t="s">
        <v>91</v>
      </c>
      <c r="H151" s="6" t="s">
        <v>50</v>
      </c>
      <c r="I151" s="4">
        <v>6492739</v>
      </c>
      <c r="L151" s="5"/>
      <c r="M151" s="5"/>
      <c r="N151" s="5"/>
      <c r="O151" s="5">
        <f t="shared" si="7"/>
        <v>0</v>
      </c>
      <c r="P151" s="6" t="s">
        <v>36</v>
      </c>
    </row>
    <row r="152" spans="1:16" hidden="1" x14ac:dyDescent="0.25">
      <c r="A152" s="4">
        <v>32926</v>
      </c>
      <c r="B152" s="7">
        <v>44389</v>
      </c>
      <c r="C152" s="5">
        <v>25</v>
      </c>
      <c r="E152" s="5" t="s">
        <v>241</v>
      </c>
      <c r="F152" s="4" t="s">
        <v>14</v>
      </c>
      <c r="G152" s="4" t="s">
        <v>91</v>
      </c>
      <c r="H152" s="6" t="s">
        <v>50</v>
      </c>
      <c r="I152" s="4">
        <v>6492739</v>
      </c>
      <c r="L152" s="5"/>
      <c r="M152" s="5"/>
      <c r="N152" s="5"/>
      <c r="O152" s="5">
        <f t="shared" si="7"/>
        <v>0</v>
      </c>
      <c r="P152" s="6" t="s">
        <v>36</v>
      </c>
    </row>
    <row r="153" spans="1:16" hidden="1" x14ac:dyDescent="0.25">
      <c r="A153" s="4">
        <v>33067</v>
      </c>
      <c r="B153" s="7">
        <v>44394</v>
      </c>
      <c r="C153" s="5">
        <v>32</v>
      </c>
      <c r="E153" s="5" t="s">
        <v>114</v>
      </c>
      <c r="F153" s="4" t="s">
        <v>14</v>
      </c>
      <c r="G153" s="4" t="s">
        <v>98</v>
      </c>
      <c r="H153" s="6" t="s">
        <v>50</v>
      </c>
      <c r="I153" s="4">
        <v>31143665</v>
      </c>
      <c r="L153" s="5">
        <v>0</v>
      </c>
      <c r="M153" s="5">
        <v>8670</v>
      </c>
      <c r="N153" s="5"/>
      <c r="O153" s="5">
        <f t="shared" si="7"/>
        <v>8670</v>
      </c>
      <c r="P153" s="34" t="s">
        <v>36</v>
      </c>
    </row>
    <row r="154" spans="1:16" hidden="1" x14ac:dyDescent="0.25">
      <c r="A154" s="4">
        <v>33098</v>
      </c>
      <c r="B154" s="7">
        <v>44396</v>
      </c>
      <c r="C154" s="5">
        <v>7</v>
      </c>
      <c r="E154" s="5" t="s">
        <v>242</v>
      </c>
      <c r="F154" s="4" t="s">
        <v>14</v>
      </c>
      <c r="G154" s="4" t="s">
        <v>226</v>
      </c>
      <c r="H154" s="6" t="s">
        <v>50</v>
      </c>
      <c r="I154" s="4">
        <v>31143665</v>
      </c>
      <c r="L154" s="5"/>
      <c r="M154" s="5"/>
      <c r="N154" s="5"/>
      <c r="O154" s="5">
        <f t="shared" si="7"/>
        <v>0</v>
      </c>
      <c r="P154" s="6" t="s">
        <v>36</v>
      </c>
    </row>
    <row r="155" spans="1:16" hidden="1" x14ac:dyDescent="0.25">
      <c r="A155" s="32">
        <v>33099</v>
      </c>
      <c r="B155" s="7">
        <v>44396</v>
      </c>
      <c r="C155" s="5">
        <v>29</v>
      </c>
      <c r="D155" s="5" t="s">
        <v>230</v>
      </c>
      <c r="E155" s="5" t="s">
        <v>243</v>
      </c>
      <c r="F155" s="4" t="s">
        <v>14</v>
      </c>
      <c r="G155" s="4" t="s">
        <v>40</v>
      </c>
      <c r="H155" s="6" t="s">
        <v>113</v>
      </c>
      <c r="I155" s="4">
        <v>5551771207</v>
      </c>
      <c r="L155" s="39">
        <v>18400</v>
      </c>
      <c r="M155" s="5">
        <v>0</v>
      </c>
      <c r="N155" s="5"/>
      <c r="O155" s="39">
        <f t="shared" si="7"/>
        <v>18400</v>
      </c>
      <c r="P155" s="34" t="s">
        <v>36</v>
      </c>
    </row>
    <row r="156" spans="1:16" hidden="1" x14ac:dyDescent="0.25">
      <c r="A156" s="4">
        <v>33223</v>
      </c>
      <c r="B156" s="7">
        <v>44400</v>
      </c>
      <c r="C156" s="5">
        <v>14</v>
      </c>
      <c r="E156" s="5" t="s">
        <v>236</v>
      </c>
      <c r="F156" s="4" t="s">
        <v>14</v>
      </c>
      <c r="G156" s="4" t="s">
        <v>98</v>
      </c>
      <c r="H156" s="6" t="s">
        <v>50</v>
      </c>
      <c r="I156" s="4" t="s">
        <v>244</v>
      </c>
      <c r="L156" s="5"/>
      <c r="M156" s="5"/>
      <c r="N156" s="5"/>
      <c r="O156" s="5">
        <f t="shared" si="7"/>
        <v>0</v>
      </c>
      <c r="P156" s="6" t="s">
        <v>36</v>
      </c>
    </row>
    <row r="157" spans="1:16" hidden="1" x14ac:dyDescent="0.25">
      <c r="A157" s="4">
        <v>33274</v>
      </c>
      <c r="B157" s="7">
        <v>44403</v>
      </c>
      <c r="C157" s="5">
        <v>9</v>
      </c>
      <c r="E157" s="5" t="s">
        <v>190</v>
      </c>
      <c r="F157" s="4" t="s">
        <v>14</v>
      </c>
      <c r="G157" s="4" t="s">
        <v>98</v>
      </c>
      <c r="H157" s="6" t="s">
        <v>113</v>
      </c>
      <c r="I157" s="4">
        <v>85121</v>
      </c>
      <c r="L157" s="5"/>
      <c r="M157" s="5"/>
      <c r="N157" s="5"/>
      <c r="O157" s="5">
        <f t="shared" si="7"/>
        <v>0</v>
      </c>
      <c r="P157" s="6" t="s">
        <v>36</v>
      </c>
    </row>
    <row r="158" spans="1:16" hidden="1" x14ac:dyDescent="0.25">
      <c r="A158" s="32">
        <v>33354</v>
      </c>
      <c r="B158" s="7">
        <v>44405</v>
      </c>
      <c r="C158" s="5">
        <v>72</v>
      </c>
      <c r="E158" s="5" t="s">
        <v>246</v>
      </c>
      <c r="F158" s="4" t="s">
        <v>14</v>
      </c>
      <c r="G158" s="4" t="s">
        <v>38</v>
      </c>
      <c r="H158" s="6" t="s">
        <v>50</v>
      </c>
      <c r="L158" s="5"/>
      <c r="M158" s="5"/>
      <c r="N158" s="5"/>
      <c r="O158" s="5">
        <f t="shared" si="7"/>
        <v>0</v>
      </c>
      <c r="P158" s="6" t="s">
        <v>36</v>
      </c>
    </row>
    <row r="159" spans="1:16" hidden="1" x14ac:dyDescent="0.25">
      <c r="A159" s="32">
        <v>33445</v>
      </c>
      <c r="B159" s="7">
        <v>44405</v>
      </c>
      <c r="C159" s="5">
        <v>27</v>
      </c>
      <c r="E159" s="5" t="s">
        <v>246</v>
      </c>
      <c r="F159" s="4" t="s">
        <v>14</v>
      </c>
      <c r="G159" s="4" t="s">
        <v>98</v>
      </c>
      <c r="H159" s="6" t="s">
        <v>50</v>
      </c>
      <c r="L159" s="5"/>
      <c r="M159" s="5"/>
      <c r="N159" s="5"/>
      <c r="O159" s="5">
        <f t="shared" si="7"/>
        <v>0</v>
      </c>
      <c r="P159" s="6" t="s">
        <v>36</v>
      </c>
    </row>
    <row r="160" spans="1:16" hidden="1" x14ac:dyDescent="0.25">
      <c r="A160" s="32">
        <v>33470</v>
      </c>
      <c r="B160" s="7">
        <v>44410</v>
      </c>
      <c r="C160" s="5">
        <v>16</v>
      </c>
      <c r="E160" s="5" t="s">
        <v>247</v>
      </c>
      <c r="F160" s="4" t="s">
        <v>14</v>
      </c>
      <c r="G160" s="4" t="s">
        <v>56</v>
      </c>
      <c r="H160" s="6" t="s">
        <v>21</v>
      </c>
      <c r="I160" s="4">
        <v>31156916</v>
      </c>
      <c r="L160" s="39">
        <v>1820</v>
      </c>
      <c r="M160" s="5">
        <v>27440</v>
      </c>
      <c r="N160" s="5"/>
      <c r="O160" s="39">
        <f t="shared" si="7"/>
        <v>29260</v>
      </c>
      <c r="P160" s="34" t="s">
        <v>36</v>
      </c>
    </row>
    <row r="161" spans="1:16" ht="30" hidden="1" x14ac:dyDescent="0.25">
      <c r="A161" s="32">
        <v>33491</v>
      </c>
      <c r="B161" s="7">
        <v>44411</v>
      </c>
      <c r="C161" s="5">
        <v>28</v>
      </c>
      <c r="D161" s="5" t="s">
        <v>258</v>
      </c>
      <c r="E161" s="5" t="s">
        <v>248</v>
      </c>
      <c r="F161" s="4" t="s">
        <v>14</v>
      </c>
      <c r="G161" s="4" t="s">
        <v>249</v>
      </c>
      <c r="H161" s="6" t="s">
        <v>48</v>
      </c>
      <c r="I161" s="6" t="s">
        <v>250</v>
      </c>
      <c r="L161" s="38" t="s">
        <v>269</v>
      </c>
      <c r="M161" s="37" t="s">
        <v>251</v>
      </c>
      <c r="N161" s="37"/>
      <c r="O161" s="38" t="s">
        <v>273</v>
      </c>
      <c r="P161" s="6" t="s">
        <v>36</v>
      </c>
    </row>
    <row r="162" spans="1:16" hidden="1" x14ac:dyDescent="0.25">
      <c r="A162" s="32">
        <v>33574</v>
      </c>
      <c r="B162" s="7">
        <v>44413</v>
      </c>
      <c r="C162" s="5">
        <v>11</v>
      </c>
      <c r="E162" s="5" t="s">
        <v>252</v>
      </c>
      <c r="F162" s="4" t="s">
        <v>14</v>
      </c>
      <c r="G162" s="4" t="s">
        <v>253</v>
      </c>
      <c r="H162" s="6" t="s">
        <v>21</v>
      </c>
      <c r="I162" s="4">
        <v>8906</v>
      </c>
      <c r="L162" s="39">
        <v>3100</v>
      </c>
      <c r="M162" s="5">
        <v>37800</v>
      </c>
      <c r="N162" s="5"/>
      <c r="O162" s="39">
        <f t="shared" ref="O162:O177" si="9">L162+M162</f>
        <v>40900</v>
      </c>
      <c r="P162" s="6" t="s">
        <v>36</v>
      </c>
    </row>
    <row r="163" spans="1:16" hidden="1" x14ac:dyDescent="0.25">
      <c r="A163" s="32">
        <v>33589</v>
      </c>
      <c r="B163" s="7">
        <v>44414</v>
      </c>
      <c r="C163" s="5">
        <v>14</v>
      </c>
      <c r="E163" s="5" t="s">
        <v>254</v>
      </c>
      <c r="F163" s="4" t="s">
        <v>14</v>
      </c>
      <c r="G163" s="4" t="s">
        <v>98</v>
      </c>
      <c r="H163" s="6" t="s">
        <v>48</v>
      </c>
      <c r="I163" s="4">
        <v>8933</v>
      </c>
      <c r="L163" s="5">
        <v>200</v>
      </c>
      <c r="M163" s="5">
        <v>2240</v>
      </c>
      <c r="N163" s="5"/>
      <c r="O163" s="5">
        <f t="shared" si="9"/>
        <v>2440</v>
      </c>
      <c r="P163" s="6" t="s">
        <v>36</v>
      </c>
    </row>
    <row r="164" spans="1:16" hidden="1" x14ac:dyDescent="0.25">
      <c r="A164" s="4">
        <v>33675</v>
      </c>
      <c r="B164" s="7">
        <v>44418</v>
      </c>
      <c r="C164" s="5">
        <v>17</v>
      </c>
      <c r="E164" s="5" t="s">
        <v>255</v>
      </c>
      <c r="F164" s="4" t="s">
        <v>14</v>
      </c>
      <c r="G164" s="4" t="s">
        <v>102</v>
      </c>
      <c r="H164" s="6" t="s">
        <v>48</v>
      </c>
      <c r="I164" s="4" t="s">
        <v>256</v>
      </c>
      <c r="L164" s="5">
        <v>1425</v>
      </c>
      <c r="M164" s="5">
        <v>0</v>
      </c>
      <c r="N164" s="5"/>
      <c r="O164" s="5">
        <f t="shared" si="9"/>
        <v>1425</v>
      </c>
      <c r="P164" s="6" t="s">
        <v>36</v>
      </c>
    </row>
    <row r="165" spans="1:16" hidden="1" x14ac:dyDescent="0.25">
      <c r="A165" s="4">
        <v>33682</v>
      </c>
      <c r="B165" s="7">
        <v>44418</v>
      </c>
      <c r="C165" s="5">
        <v>7</v>
      </c>
      <c r="E165" s="5" t="s">
        <v>257</v>
      </c>
      <c r="F165" s="4" t="s">
        <v>14</v>
      </c>
      <c r="G165" s="4" t="s">
        <v>226</v>
      </c>
      <c r="H165" s="6" t="s">
        <v>50</v>
      </c>
      <c r="I165" s="4">
        <v>8980</v>
      </c>
      <c r="L165" s="5">
        <v>25380</v>
      </c>
      <c r="M165" s="5">
        <v>0</v>
      </c>
      <c r="N165" s="5"/>
      <c r="O165" s="5">
        <f t="shared" si="9"/>
        <v>25380</v>
      </c>
      <c r="P165" s="6" t="s">
        <v>36</v>
      </c>
    </row>
    <row r="166" spans="1:16" ht="30" x14ac:dyDescent="0.25">
      <c r="A166" s="4">
        <v>33792</v>
      </c>
      <c r="B166" s="7">
        <v>44421</v>
      </c>
      <c r="C166" s="5">
        <f t="shared" ref="C166" ca="1" si="10">TODAY()-B166</f>
        <v>74</v>
      </c>
      <c r="D166" s="5" t="s">
        <v>288</v>
      </c>
      <c r="E166" s="5" t="s">
        <v>114</v>
      </c>
      <c r="F166" s="4" t="s">
        <v>245</v>
      </c>
      <c r="G166" s="4" t="s">
        <v>56</v>
      </c>
      <c r="H166" s="6" t="s">
        <v>15</v>
      </c>
      <c r="I166" s="4" t="s">
        <v>260</v>
      </c>
      <c r="L166" s="5">
        <v>21670</v>
      </c>
      <c r="M166" s="5">
        <v>0</v>
      </c>
      <c r="N166" s="5">
        <f>1432*10</f>
        <v>14320</v>
      </c>
      <c r="O166" s="5">
        <f t="shared" si="9"/>
        <v>21670</v>
      </c>
      <c r="P166" s="6" t="s">
        <v>333</v>
      </c>
    </row>
    <row r="167" spans="1:16" hidden="1" x14ac:dyDescent="0.25">
      <c r="A167" s="4">
        <v>33852</v>
      </c>
      <c r="B167" s="7">
        <v>44424</v>
      </c>
      <c r="C167" s="5">
        <v>15</v>
      </c>
      <c r="E167" s="5" t="s">
        <v>261</v>
      </c>
      <c r="F167" s="4" t="s">
        <v>14</v>
      </c>
      <c r="G167" s="4" t="s">
        <v>100</v>
      </c>
      <c r="H167" s="6" t="s">
        <v>50</v>
      </c>
      <c r="I167" s="4" t="s">
        <v>117</v>
      </c>
      <c r="L167" s="5"/>
      <c r="M167" s="5"/>
      <c r="N167" s="5"/>
      <c r="O167" s="5">
        <f t="shared" si="9"/>
        <v>0</v>
      </c>
      <c r="P167" s="6" t="s">
        <v>36</v>
      </c>
    </row>
    <row r="168" spans="1:16" hidden="1" x14ac:dyDescent="0.25">
      <c r="A168" s="4">
        <v>33860</v>
      </c>
      <c r="B168" s="7">
        <v>44424</v>
      </c>
      <c r="C168" s="5">
        <v>51</v>
      </c>
      <c r="D168" s="5" t="s">
        <v>289</v>
      </c>
      <c r="E168" s="5" t="s">
        <v>218</v>
      </c>
      <c r="F168" s="4" t="s">
        <v>14</v>
      </c>
      <c r="G168" s="4" t="s">
        <v>253</v>
      </c>
      <c r="H168" s="6" t="s">
        <v>21</v>
      </c>
      <c r="I168" s="4" t="s">
        <v>167</v>
      </c>
      <c r="L168" s="5">
        <v>14400</v>
      </c>
      <c r="M168" s="5">
        <v>11520</v>
      </c>
      <c r="N168" s="5"/>
      <c r="O168" s="5">
        <f t="shared" si="9"/>
        <v>25920</v>
      </c>
      <c r="P168" s="6" t="s">
        <v>36</v>
      </c>
    </row>
    <row r="169" spans="1:16" hidden="1" x14ac:dyDescent="0.25">
      <c r="A169" s="4">
        <v>33869</v>
      </c>
      <c r="B169" s="7">
        <v>44425</v>
      </c>
      <c r="C169" s="5">
        <v>13</v>
      </c>
      <c r="E169" s="5" t="s">
        <v>60</v>
      </c>
      <c r="F169" s="4" t="s">
        <v>14</v>
      </c>
      <c r="G169" s="4" t="s">
        <v>214</v>
      </c>
      <c r="H169" s="6" t="s">
        <v>50</v>
      </c>
      <c r="I169" s="4" t="s">
        <v>182</v>
      </c>
      <c r="L169" s="5"/>
      <c r="M169" s="5"/>
      <c r="N169" s="5"/>
      <c r="O169" s="5">
        <f t="shared" si="9"/>
        <v>0</v>
      </c>
      <c r="P169" s="6" t="s">
        <v>36</v>
      </c>
    </row>
    <row r="170" spans="1:16" hidden="1" x14ac:dyDescent="0.25">
      <c r="A170" s="4">
        <v>33874</v>
      </c>
      <c r="B170" s="7">
        <v>44425</v>
      </c>
      <c r="C170" s="5">
        <v>34</v>
      </c>
      <c r="E170" s="5" t="s">
        <v>262</v>
      </c>
      <c r="F170" s="4" t="s">
        <v>14</v>
      </c>
      <c r="G170" s="4" t="s">
        <v>153</v>
      </c>
      <c r="H170" s="6" t="s">
        <v>50</v>
      </c>
      <c r="I170" s="4" t="s">
        <v>264</v>
      </c>
      <c r="L170" s="5"/>
      <c r="M170" s="5"/>
      <c r="N170" s="5"/>
      <c r="O170" s="5">
        <f t="shared" si="9"/>
        <v>0</v>
      </c>
      <c r="P170" s="6" t="s">
        <v>36</v>
      </c>
    </row>
    <row r="171" spans="1:16" hidden="1" x14ac:dyDescent="0.25">
      <c r="A171" s="32">
        <v>33897</v>
      </c>
      <c r="B171" s="7">
        <v>44426</v>
      </c>
      <c r="C171" s="5">
        <v>43</v>
      </c>
      <c r="E171" s="5" t="s">
        <v>60</v>
      </c>
      <c r="F171" s="4" t="s">
        <v>14</v>
      </c>
      <c r="G171" s="4" t="s">
        <v>62</v>
      </c>
      <c r="H171" s="6" t="s">
        <v>50</v>
      </c>
      <c r="I171" s="4" t="s">
        <v>265</v>
      </c>
      <c r="L171" s="5"/>
      <c r="M171" s="5"/>
      <c r="N171" s="5"/>
      <c r="O171" s="5">
        <f t="shared" si="9"/>
        <v>0</v>
      </c>
      <c r="P171" s="6" t="s">
        <v>36</v>
      </c>
    </row>
    <row r="172" spans="1:16" hidden="1" x14ac:dyDescent="0.25">
      <c r="A172" s="4">
        <v>33943</v>
      </c>
      <c r="B172" s="7">
        <v>44427</v>
      </c>
      <c r="C172" s="5">
        <v>6</v>
      </c>
      <c r="E172" s="5" t="s">
        <v>263</v>
      </c>
      <c r="F172" s="4" t="s">
        <v>14</v>
      </c>
      <c r="G172" s="4" t="s">
        <v>98</v>
      </c>
      <c r="H172" s="6" t="s">
        <v>50</v>
      </c>
      <c r="L172" s="5"/>
      <c r="M172" s="5"/>
      <c r="N172" s="5"/>
      <c r="O172" s="5">
        <f t="shared" si="9"/>
        <v>0</v>
      </c>
      <c r="P172" s="6" t="s">
        <v>36</v>
      </c>
    </row>
    <row r="173" spans="1:16" hidden="1" x14ac:dyDescent="0.25">
      <c r="A173" s="4">
        <v>33974</v>
      </c>
      <c r="B173" s="7">
        <v>44428</v>
      </c>
      <c r="C173" s="5">
        <v>18</v>
      </c>
      <c r="E173" s="5" t="s">
        <v>266</v>
      </c>
      <c r="F173" s="4" t="s">
        <v>14</v>
      </c>
      <c r="G173" s="4" t="s">
        <v>100</v>
      </c>
      <c r="H173" s="6" t="s">
        <v>50</v>
      </c>
      <c r="L173" s="5"/>
      <c r="M173" s="5"/>
      <c r="N173" s="5"/>
      <c r="O173" s="5">
        <f t="shared" si="9"/>
        <v>0</v>
      </c>
      <c r="P173" s="6" t="s">
        <v>36</v>
      </c>
    </row>
    <row r="174" spans="1:16" hidden="1" x14ac:dyDescent="0.25">
      <c r="A174" s="4">
        <v>33990</v>
      </c>
      <c r="B174" s="7">
        <v>44428</v>
      </c>
      <c r="C174" s="5">
        <v>31</v>
      </c>
      <c r="E174" s="5" t="s">
        <v>267</v>
      </c>
      <c r="F174" s="4" t="s">
        <v>14</v>
      </c>
      <c r="G174" s="4" t="s">
        <v>253</v>
      </c>
      <c r="H174" s="6" t="s">
        <v>50</v>
      </c>
      <c r="I174" s="4" t="s">
        <v>256</v>
      </c>
      <c r="L174" s="5"/>
      <c r="M174" s="5"/>
      <c r="N174" s="5"/>
      <c r="O174" s="5">
        <f t="shared" si="9"/>
        <v>0</v>
      </c>
      <c r="P174" s="6" t="s">
        <v>36</v>
      </c>
    </row>
    <row r="175" spans="1:16" hidden="1" x14ac:dyDescent="0.25">
      <c r="A175" s="4">
        <v>33992</v>
      </c>
      <c r="B175" s="7">
        <v>44428</v>
      </c>
      <c r="C175" s="5">
        <v>19</v>
      </c>
      <c r="E175" s="5" t="s">
        <v>268</v>
      </c>
      <c r="F175" s="4" t="s">
        <v>14</v>
      </c>
      <c r="G175" s="4" t="s">
        <v>253</v>
      </c>
      <c r="H175" s="6" t="s">
        <v>50</v>
      </c>
      <c r="L175" s="5">
        <v>0</v>
      </c>
      <c r="M175" s="5">
        <v>0</v>
      </c>
      <c r="N175" s="5"/>
      <c r="O175" s="5">
        <f t="shared" si="9"/>
        <v>0</v>
      </c>
      <c r="P175" s="6" t="s">
        <v>36</v>
      </c>
    </row>
    <row r="176" spans="1:16" hidden="1" x14ac:dyDescent="0.25">
      <c r="A176" s="4">
        <v>33993</v>
      </c>
      <c r="B176" s="7">
        <v>44428</v>
      </c>
      <c r="C176" s="5">
        <v>25</v>
      </c>
      <c r="D176" s="5" t="s">
        <v>230</v>
      </c>
      <c r="E176" s="5" t="s">
        <v>218</v>
      </c>
      <c r="F176" s="4" t="s">
        <v>14</v>
      </c>
      <c r="G176" s="4" t="s">
        <v>253</v>
      </c>
      <c r="H176" s="6" t="s">
        <v>48</v>
      </c>
      <c r="I176" s="4" t="s">
        <v>167</v>
      </c>
      <c r="L176" s="5">
        <v>3580</v>
      </c>
      <c r="M176" s="5">
        <v>22080</v>
      </c>
      <c r="N176" s="5"/>
      <c r="O176" s="5">
        <f t="shared" si="9"/>
        <v>25660</v>
      </c>
      <c r="P176" s="6" t="s">
        <v>36</v>
      </c>
    </row>
    <row r="177" spans="1:16" hidden="1" x14ac:dyDescent="0.25">
      <c r="A177" s="4">
        <v>34086</v>
      </c>
      <c r="B177" s="7">
        <v>44432</v>
      </c>
      <c r="C177" s="5">
        <v>29</v>
      </c>
      <c r="D177" s="5" t="s">
        <v>287</v>
      </c>
      <c r="E177" s="5" t="s">
        <v>218</v>
      </c>
      <c r="F177" s="4" t="s">
        <v>14</v>
      </c>
      <c r="G177" s="4" t="s">
        <v>253</v>
      </c>
      <c r="H177" s="6" t="s">
        <v>21</v>
      </c>
      <c r="I177" s="4" t="s">
        <v>167</v>
      </c>
      <c r="L177" s="5">
        <v>3340</v>
      </c>
      <c r="M177" s="5">
        <v>14880</v>
      </c>
      <c r="N177" s="5"/>
      <c r="O177" s="5">
        <f t="shared" si="9"/>
        <v>18220</v>
      </c>
      <c r="P177" s="6" t="s">
        <v>36</v>
      </c>
    </row>
    <row r="178" spans="1:16" ht="30" hidden="1" x14ac:dyDescent="0.25">
      <c r="A178" s="32">
        <v>34134</v>
      </c>
      <c r="B178" s="7">
        <v>44434</v>
      </c>
      <c r="C178" s="5">
        <v>34</v>
      </c>
      <c r="D178" s="5" t="s">
        <v>285</v>
      </c>
      <c r="E178" s="5" t="s">
        <v>274</v>
      </c>
      <c r="F178" s="4" t="s">
        <v>14</v>
      </c>
      <c r="G178" s="4" t="s">
        <v>56</v>
      </c>
      <c r="H178" s="6" t="s">
        <v>21</v>
      </c>
      <c r="I178" s="6" t="s">
        <v>281</v>
      </c>
      <c r="L178" s="37" t="s">
        <v>282</v>
      </c>
      <c r="M178" s="37" t="s">
        <v>284</v>
      </c>
      <c r="N178" s="37"/>
      <c r="O178" s="37" t="s">
        <v>283</v>
      </c>
      <c r="P178" s="6" t="s">
        <v>36</v>
      </c>
    </row>
    <row r="179" spans="1:16" hidden="1" x14ac:dyDescent="0.25">
      <c r="A179" s="4">
        <v>34136</v>
      </c>
      <c r="B179" s="7">
        <v>44434</v>
      </c>
      <c r="C179" s="5">
        <v>43</v>
      </c>
      <c r="E179" s="5" t="s">
        <v>275</v>
      </c>
      <c r="F179" s="4" t="s">
        <v>14</v>
      </c>
      <c r="G179" s="4" t="s">
        <v>100</v>
      </c>
      <c r="H179" s="6" t="s">
        <v>48</v>
      </c>
      <c r="I179" s="4" t="s">
        <v>221</v>
      </c>
      <c r="L179" s="5">
        <v>240</v>
      </c>
      <c r="M179" s="5">
        <v>7740</v>
      </c>
      <c r="N179" s="5"/>
      <c r="O179" s="5">
        <f>L179+M179</f>
        <v>7980</v>
      </c>
      <c r="P179" s="6" t="s">
        <v>36</v>
      </c>
    </row>
    <row r="180" spans="1:16" ht="30" hidden="1" x14ac:dyDescent="0.25">
      <c r="A180" s="4">
        <v>34206</v>
      </c>
      <c r="B180" s="7">
        <v>44438</v>
      </c>
      <c r="C180" s="5">
        <v>22</v>
      </c>
      <c r="D180" s="5" t="s">
        <v>286</v>
      </c>
      <c r="E180" s="5" t="s">
        <v>276</v>
      </c>
      <c r="F180" s="4" t="s">
        <v>14</v>
      </c>
      <c r="G180" s="4" t="s">
        <v>100</v>
      </c>
      <c r="H180" s="6" t="s">
        <v>113</v>
      </c>
      <c r="I180" s="6" t="s">
        <v>277</v>
      </c>
      <c r="L180" s="37" t="s">
        <v>278</v>
      </c>
      <c r="M180" s="37" t="s">
        <v>279</v>
      </c>
      <c r="N180" s="37"/>
      <c r="O180" s="37" t="s">
        <v>280</v>
      </c>
      <c r="P180" s="6" t="s">
        <v>36</v>
      </c>
    </row>
    <row r="181" spans="1:16" ht="45" hidden="1" x14ac:dyDescent="0.25">
      <c r="A181" s="4">
        <v>34216</v>
      </c>
      <c r="B181" s="7">
        <v>44438</v>
      </c>
      <c r="C181" s="5">
        <v>23</v>
      </c>
      <c r="E181" s="5" t="s">
        <v>60</v>
      </c>
      <c r="F181" s="4" t="s">
        <v>14</v>
      </c>
      <c r="G181" s="4" t="s">
        <v>214</v>
      </c>
      <c r="H181" s="6" t="s">
        <v>50</v>
      </c>
      <c r="I181" s="6" t="s">
        <v>291</v>
      </c>
      <c r="L181" s="5">
        <v>0</v>
      </c>
      <c r="M181" s="5">
        <v>0</v>
      </c>
      <c r="N181" s="5"/>
      <c r="O181" s="5">
        <f>L181+M181</f>
        <v>0</v>
      </c>
      <c r="P181" s="6" t="s">
        <v>36</v>
      </c>
    </row>
    <row r="182" spans="1:16" hidden="1" x14ac:dyDescent="0.25">
      <c r="A182" s="4">
        <v>34218</v>
      </c>
      <c r="B182" s="7">
        <v>44438</v>
      </c>
      <c r="C182" s="5">
        <v>23</v>
      </c>
      <c r="E182" s="5" t="s">
        <v>60</v>
      </c>
      <c r="F182" s="4" t="s">
        <v>14</v>
      </c>
      <c r="G182" s="4" t="s">
        <v>214</v>
      </c>
      <c r="H182" s="6" t="s">
        <v>50</v>
      </c>
      <c r="I182" s="4" t="s">
        <v>237</v>
      </c>
      <c r="L182" s="5">
        <v>0</v>
      </c>
      <c r="M182" s="5">
        <v>0</v>
      </c>
      <c r="N182" s="5"/>
      <c r="O182" s="5">
        <f>L182+M182</f>
        <v>0</v>
      </c>
      <c r="P182" s="6" t="s">
        <v>36</v>
      </c>
    </row>
    <row r="183" spans="1:16" ht="30" hidden="1" x14ac:dyDescent="0.25">
      <c r="A183" s="32">
        <v>34348</v>
      </c>
      <c r="B183" s="7">
        <v>44442</v>
      </c>
      <c r="C183" s="5">
        <v>35</v>
      </c>
      <c r="E183" s="5" t="s">
        <v>292</v>
      </c>
      <c r="F183" s="4" t="s">
        <v>14</v>
      </c>
      <c r="G183" s="4" t="s">
        <v>42</v>
      </c>
      <c r="H183" s="6" t="s">
        <v>113</v>
      </c>
      <c r="I183" s="6" t="s">
        <v>293</v>
      </c>
      <c r="L183" s="37" t="s">
        <v>294</v>
      </c>
      <c r="M183" s="37" t="s">
        <v>295</v>
      </c>
      <c r="N183" s="37"/>
      <c r="O183" s="37" t="s">
        <v>296</v>
      </c>
      <c r="P183" s="6" t="s">
        <v>36</v>
      </c>
    </row>
    <row r="184" spans="1:16" hidden="1" x14ac:dyDescent="0.25">
      <c r="A184" s="4">
        <v>34355</v>
      </c>
      <c r="B184" s="7">
        <v>44442</v>
      </c>
      <c r="C184" s="5">
        <v>17</v>
      </c>
      <c r="E184" s="5" t="s">
        <v>60</v>
      </c>
      <c r="F184" s="4" t="s">
        <v>18</v>
      </c>
      <c r="H184" s="6" t="s">
        <v>50</v>
      </c>
      <c r="I184" s="4" t="s">
        <v>297</v>
      </c>
      <c r="L184" s="5">
        <v>0</v>
      </c>
      <c r="M184" s="5">
        <v>0</v>
      </c>
      <c r="N184" s="5"/>
      <c r="O184" s="5">
        <f t="shared" ref="O184:O190" si="11">L184+M184</f>
        <v>0</v>
      </c>
      <c r="P184" s="6" t="s">
        <v>119</v>
      </c>
    </row>
    <row r="185" spans="1:16" ht="30" hidden="1" x14ac:dyDescent="0.25">
      <c r="A185" s="32">
        <v>34424</v>
      </c>
      <c r="B185" s="7">
        <v>44446</v>
      </c>
      <c r="C185" s="5">
        <v>15</v>
      </c>
      <c r="E185" s="5" t="s">
        <v>298</v>
      </c>
      <c r="F185" s="4" t="s">
        <v>14</v>
      </c>
      <c r="G185" s="4" t="s">
        <v>56</v>
      </c>
      <c r="H185" s="6" t="s">
        <v>113</v>
      </c>
      <c r="I185" s="6" t="s">
        <v>299</v>
      </c>
      <c r="L185" s="37" t="s">
        <v>300</v>
      </c>
      <c r="M185" s="5"/>
      <c r="N185" s="5"/>
      <c r="O185" s="5" t="e">
        <f t="shared" si="11"/>
        <v>#VALUE!</v>
      </c>
      <c r="P185" s="6" t="s">
        <v>36</v>
      </c>
    </row>
    <row r="186" spans="1:16" hidden="1" x14ac:dyDescent="0.25">
      <c r="A186" s="4">
        <v>34489</v>
      </c>
      <c r="B186" s="7">
        <v>44448</v>
      </c>
      <c r="C186" s="5">
        <v>29</v>
      </c>
      <c r="E186" s="5" t="s">
        <v>97</v>
      </c>
      <c r="F186" s="4" t="s">
        <v>14</v>
      </c>
      <c r="G186" s="4" t="s">
        <v>253</v>
      </c>
      <c r="H186" s="6" t="s">
        <v>48</v>
      </c>
      <c r="I186" s="4" t="s">
        <v>193</v>
      </c>
      <c r="L186" s="5">
        <v>480</v>
      </c>
      <c r="M186" s="5">
        <v>0</v>
      </c>
      <c r="N186" s="5"/>
      <c r="O186" s="5">
        <f t="shared" si="11"/>
        <v>480</v>
      </c>
      <c r="P186" s="6" t="s">
        <v>36</v>
      </c>
    </row>
    <row r="187" spans="1:16" hidden="1" x14ac:dyDescent="0.25">
      <c r="A187" s="32">
        <v>34500</v>
      </c>
      <c r="B187" s="7">
        <v>44449</v>
      </c>
      <c r="C187" s="5">
        <v>32</v>
      </c>
      <c r="E187" s="5" t="s">
        <v>101</v>
      </c>
      <c r="F187" s="4" t="s">
        <v>14</v>
      </c>
      <c r="G187" s="4" t="s">
        <v>41</v>
      </c>
      <c r="H187" s="6" t="s">
        <v>21</v>
      </c>
      <c r="I187" s="4">
        <v>8881112083</v>
      </c>
      <c r="L187" s="5">
        <v>28000</v>
      </c>
      <c r="M187" s="5">
        <v>120000</v>
      </c>
      <c r="N187" s="5"/>
      <c r="O187" s="5">
        <f t="shared" si="11"/>
        <v>148000</v>
      </c>
      <c r="P187" s="6" t="s">
        <v>36</v>
      </c>
    </row>
    <row r="188" spans="1:16" hidden="1" x14ac:dyDescent="0.25">
      <c r="A188" s="32">
        <v>34626</v>
      </c>
      <c r="B188" s="7">
        <v>44455</v>
      </c>
      <c r="C188" s="5">
        <v>14</v>
      </c>
      <c r="E188" s="5" t="s">
        <v>301</v>
      </c>
      <c r="F188" s="4" t="s">
        <v>14</v>
      </c>
      <c r="G188" s="4" t="s">
        <v>91</v>
      </c>
      <c r="H188" s="6" t="s">
        <v>50</v>
      </c>
      <c r="I188" s="4" t="s">
        <v>303</v>
      </c>
      <c r="L188" s="5"/>
      <c r="M188" s="5"/>
      <c r="N188" s="5"/>
      <c r="O188" s="5">
        <f t="shared" si="11"/>
        <v>0</v>
      </c>
      <c r="P188" s="6" t="s">
        <v>36</v>
      </c>
    </row>
    <row r="189" spans="1:16" hidden="1" x14ac:dyDescent="0.25">
      <c r="A189" s="40">
        <v>34638</v>
      </c>
      <c r="B189" s="7">
        <v>44455</v>
      </c>
      <c r="C189" s="5">
        <f t="shared" ref="C189:C195" ca="1" si="12">TODAY()-B189</f>
        <v>40</v>
      </c>
      <c r="E189" s="5" t="s">
        <v>121</v>
      </c>
      <c r="F189" s="4" t="s">
        <v>18</v>
      </c>
      <c r="I189" s="4" t="s">
        <v>302</v>
      </c>
      <c r="L189" s="5"/>
      <c r="M189" s="5"/>
      <c r="N189" s="5"/>
      <c r="O189" s="5">
        <f t="shared" si="11"/>
        <v>0</v>
      </c>
      <c r="P189" s="6" t="s">
        <v>119</v>
      </c>
    </row>
    <row r="190" spans="1:16" hidden="1" x14ac:dyDescent="0.25">
      <c r="A190" s="32">
        <v>34714</v>
      </c>
      <c r="B190" s="7">
        <v>44460</v>
      </c>
      <c r="C190" s="5">
        <v>22</v>
      </c>
      <c r="E190" s="5" t="s">
        <v>60</v>
      </c>
      <c r="F190" s="4" t="s">
        <v>14</v>
      </c>
      <c r="G190" s="4" t="s">
        <v>214</v>
      </c>
      <c r="H190" s="6" t="s">
        <v>50</v>
      </c>
      <c r="L190" s="5"/>
      <c r="M190" s="5"/>
      <c r="N190" s="5"/>
      <c r="O190" s="5">
        <f t="shared" si="11"/>
        <v>0</v>
      </c>
      <c r="P190" s="6" t="s">
        <v>36</v>
      </c>
    </row>
    <row r="191" spans="1:16" hidden="1" x14ac:dyDescent="0.25">
      <c r="A191" s="40">
        <v>34730</v>
      </c>
      <c r="B191" s="7">
        <v>44461</v>
      </c>
      <c r="C191" s="5">
        <f t="shared" ca="1" si="12"/>
        <v>34</v>
      </c>
      <c r="L191" s="5"/>
      <c r="M191" s="5"/>
      <c r="N191" s="5"/>
      <c r="O191" s="5">
        <f t="shared" ref="O191:O197" si="13">L191+M191</f>
        <v>0</v>
      </c>
      <c r="P191" s="6" t="s">
        <v>119</v>
      </c>
    </row>
    <row r="192" spans="1:16" hidden="1" x14ac:dyDescent="0.25">
      <c r="A192" s="40">
        <v>34746</v>
      </c>
      <c r="B192" s="7">
        <v>44461</v>
      </c>
      <c r="C192" s="5">
        <f t="shared" ca="1" si="12"/>
        <v>34</v>
      </c>
      <c r="E192" s="5" t="s">
        <v>304</v>
      </c>
      <c r="F192" s="4" t="s">
        <v>14</v>
      </c>
      <c r="G192" s="4" t="s">
        <v>253</v>
      </c>
      <c r="H192" s="6" t="s">
        <v>113</v>
      </c>
      <c r="I192" s="4">
        <v>31143665</v>
      </c>
      <c r="L192" s="5"/>
      <c r="M192" s="5"/>
      <c r="N192" s="5"/>
      <c r="O192" s="5">
        <f t="shared" si="13"/>
        <v>0</v>
      </c>
      <c r="P192" s="6" t="s">
        <v>36</v>
      </c>
    </row>
    <row r="193" spans="1:16" hidden="1" x14ac:dyDescent="0.25">
      <c r="A193" s="32">
        <v>34770</v>
      </c>
      <c r="B193" s="7">
        <v>44462</v>
      </c>
      <c r="C193" s="5">
        <v>26</v>
      </c>
      <c r="E193" s="5" t="s">
        <v>101</v>
      </c>
      <c r="F193" s="4" t="s">
        <v>14</v>
      </c>
      <c r="G193" s="4" t="s">
        <v>91</v>
      </c>
      <c r="H193" s="6" t="s">
        <v>50</v>
      </c>
      <c r="I193" s="4">
        <v>6492739</v>
      </c>
      <c r="L193" s="5"/>
      <c r="M193" s="5"/>
      <c r="N193" s="5"/>
      <c r="O193" s="5">
        <f t="shared" si="13"/>
        <v>0</v>
      </c>
      <c r="P193" s="6" t="s">
        <v>36</v>
      </c>
    </row>
    <row r="194" spans="1:16" ht="60" x14ac:dyDescent="0.25">
      <c r="A194" s="4">
        <v>34815</v>
      </c>
      <c r="B194" s="7">
        <v>44464</v>
      </c>
      <c r="C194" s="5">
        <f t="shared" ca="1" si="12"/>
        <v>31</v>
      </c>
      <c r="E194" s="5" t="s">
        <v>307</v>
      </c>
      <c r="F194" s="4" t="s">
        <v>245</v>
      </c>
      <c r="G194" s="4" t="s">
        <v>98</v>
      </c>
      <c r="H194" s="6" t="s">
        <v>15</v>
      </c>
      <c r="I194" s="6" t="s">
        <v>308</v>
      </c>
      <c r="L194" s="37" t="s">
        <v>309</v>
      </c>
      <c r="M194" s="37" t="s">
        <v>310</v>
      </c>
      <c r="N194" s="37"/>
      <c r="O194" s="37" t="s">
        <v>311</v>
      </c>
      <c r="P194" s="6" t="s">
        <v>322</v>
      </c>
    </row>
    <row r="195" spans="1:16" ht="75" x14ac:dyDescent="0.25">
      <c r="A195" s="4">
        <v>34916</v>
      </c>
      <c r="B195" s="7">
        <v>44468</v>
      </c>
      <c r="C195" s="5">
        <f t="shared" ca="1" si="12"/>
        <v>27</v>
      </c>
      <c r="E195" s="5" t="s">
        <v>305</v>
      </c>
      <c r="F195" s="4" t="s">
        <v>328</v>
      </c>
      <c r="G195" s="4" t="s">
        <v>253</v>
      </c>
      <c r="H195" s="6" t="s">
        <v>15</v>
      </c>
      <c r="I195" s="6" t="s">
        <v>318</v>
      </c>
      <c r="L195" s="37" t="s">
        <v>320</v>
      </c>
      <c r="M195" s="37" t="s">
        <v>319</v>
      </c>
      <c r="N195" s="37"/>
      <c r="O195" s="37" t="s">
        <v>312</v>
      </c>
      <c r="P195" s="6" t="s">
        <v>321</v>
      </c>
    </row>
    <row r="196" spans="1:16" hidden="1" x14ac:dyDescent="0.25">
      <c r="A196" s="32">
        <v>34940</v>
      </c>
      <c r="B196" s="7">
        <v>44469</v>
      </c>
      <c r="C196" s="5">
        <v>12</v>
      </c>
      <c r="E196" s="5" t="s">
        <v>313</v>
      </c>
      <c r="F196" s="4" t="s">
        <v>14</v>
      </c>
      <c r="G196" s="4" t="s">
        <v>98</v>
      </c>
      <c r="H196" s="6" t="s">
        <v>21</v>
      </c>
      <c r="I196" s="4">
        <v>8881112059</v>
      </c>
      <c r="L196" s="5">
        <v>3500</v>
      </c>
      <c r="M196" s="5">
        <v>64000</v>
      </c>
      <c r="N196" s="5"/>
      <c r="O196" s="5">
        <f t="shared" si="13"/>
        <v>67500</v>
      </c>
      <c r="P196" s="6" t="s">
        <v>36</v>
      </c>
    </row>
    <row r="197" spans="1:16" hidden="1" x14ac:dyDescent="0.25">
      <c r="A197" s="4">
        <v>35011</v>
      </c>
      <c r="B197" s="7">
        <v>44473</v>
      </c>
      <c r="C197" s="5">
        <v>8</v>
      </c>
      <c r="E197" s="5" t="s">
        <v>314</v>
      </c>
      <c r="F197" s="4" t="s">
        <v>14</v>
      </c>
      <c r="G197" s="4" t="s">
        <v>40</v>
      </c>
      <c r="H197" s="6" t="s">
        <v>21</v>
      </c>
      <c r="I197" s="4">
        <v>8881412012</v>
      </c>
      <c r="L197" s="5">
        <v>3500</v>
      </c>
      <c r="M197" s="5">
        <v>30000</v>
      </c>
      <c r="N197" s="5"/>
      <c r="O197" s="5">
        <f t="shared" si="13"/>
        <v>33500</v>
      </c>
      <c r="P197" s="6" t="s">
        <v>36</v>
      </c>
    </row>
    <row r="198" spans="1:16" x14ac:dyDescent="0.25">
      <c r="A198" s="4">
        <v>35041</v>
      </c>
      <c r="B198" s="7">
        <v>44475</v>
      </c>
      <c r="C198" s="5">
        <f t="shared" ref="C198:C203" ca="1" si="14">TODAY()-B198</f>
        <v>20</v>
      </c>
      <c r="E198" s="5" t="s">
        <v>315</v>
      </c>
      <c r="F198" s="4" t="s">
        <v>18</v>
      </c>
      <c r="H198" s="6" t="s">
        <v>50</v>
      </c>
      <c r="I198" s="4" t="s">
        <v>316</v>
      </c>
      <c r="L198" s="5">
        <v>0</v>
      </c>
      <c r="M198" s="5">
        <v>0</v>
      </c>
      <c r="N198" s="5"/>
      <c r="O198" s="5">
        <f>L198+M198</f>
        <v>0</v>
      </c>
      <c r="P198" s="6" t="s">
        <v>317</v>
      </c>
    </row>
    <row r="199" spans="1:16" ht="45" x14ac:dyDescent="0.25">
      <c r="A199" s="4">
        <v>35197</v>
      </c>
      <c r="B199" s="7">
        <v>44481</v>
      </c>
      <c r="C199" s="5">
        <f t="shared" ca="1" si="14"/>
        <v>14</v>
      </c>
      <c r="E199" s="5" t="s">
        <v>60</v>
      </c>
      <c r="F199" s="4" t="s">
        <v>18</v>
      </c>
      <c r="G199" s="4" t="s">
        <v>181</v>
      </c>
      <c r="H199" s="6" t="s">
        <v>50</v>
      </c>
      <c r="I199" s="6" t="s">
        <v>323</v>
      </c>
      <c r="L199" s="5"/>
      <c r="M199" s="5"/>
      <c r="N199" s="5"/>
      <c r="O199" s="5"/>
      <c r="P199" s="6" t="s">
        <v>324</v>
      </c>
    </row>
    <row r="200" spans="1:16" x14ac:dyDescent="0.25">
      <c r="A200" s="4">
        <v>35219</v>
      </c>
      <c r="B200" s="7">
        <v>44481</v>
      </c>
      <c r="C200" s="5">
        <f t="shared" ca="1" si="14"/>
        <v>14</v>
      </c>
      <c r="E200" s="5" t="s">
        <v>114</v>
      </c>
      <c r="F200" s="4" t="s">
        <v>328</v>
      </c>
      <c r="G200" s="4" t="s">
        <v>253</v>
      </c>
      <c r="H200" s="6" t="s">
        <v>21</v>
      </c>
      <c r="I200" s="4" t="s">
        <v>325</v>
      </c>
      <c r="L200" s="5">
        <v>102</v>
      </c>
      <c r="M200" s="5">
        <v>0</v>
      </c>
      <c r="N200" s="5">
        <v>0</v>
      </c>
      <c r="O200" s="5">
        <f>L200+M200</f>
        <v>102</v>
      </c>
      <c r="P200" s="6" t="s">
        <v>327</v>
      </c>
    </row>
    <row r="201" spans="1:16" x14ac:dyDescent="0.25">
      <c r="A201" s="4">
        <v>35293</v>
      </c>
      <c r="B201" s="7">
        <v>44484</v>
      </c>
      <c r="C201" s="5">
        <f t="shared" ca="1" si="14"/>
        <v>11</v>
      </c>
      <c r="E201" s="5" t="s">
        <v>329</v>
      </c>
      <c r="F201" s="4" t="s">
        <v>18</v>
      </c>
      <c r="G201" s="4" t="s">
        <v>91</v>
      </c>
      <c r="H201" s="6" t="s">
        <v>15</v>
      </c>
      <c r="I201" s="4">
        <v>8881112059</v>
      </c>
      <c r="L201" s="5">
        <v>143500</v>
      </c>
      <c r="M201" s="5"/>
      <c r="N201" s="5"/>
      <c r="O201" s="5">
        <f>L201+M201</f>
        <v>143500</v>
      </c>
      <c r="P201" s="6" t="s">
        <v>306</v>
      </c>
    </row>
    <row r="202" spans="1:16" x14ac:dyDescent="0.25">
      <c r="A202" s="4">
        <v>35334</v>
      </c>
      <c r="B202" s="7">
        <v>44487</v>
      </c>
      <c r="C202" s="5">
        <f t="shared" ca="1" si="14"/>
        <v>8</v>
      </c>
      <c r="E202" s="5" t="s">
        <v>315</v>
      </c>
      <c r="F202" s="4" t="s">
        <v>14</v>
      </c>
      <c r="G202" s="4" t="s">
        <v>42</v>
      </c>
      <c r="H202" s="6" t="s">
        <v>50</v>
      </c>
      <c r="I202" s="4" t="s">
        <v>330</v>
      </c>
      <c r="L202" s="5"/>
      <c r="M202" s="5"/>
      <c r="N202" s="5"/>
      <c r="O202" s="5">
        <f>L202+M202</f>
        <v>0</v>
      </c>
      <c r="P202" s="6" t="s">
        <v>331</v>
      </c>
    </row>
    <row r="203" spans="1:16" x14ac:dyDescent="0.25">
      <c r="A203" s="4">
        <v>35379</v>
      </c>
      <c r="B203" s="7">
        <v>44489</v>
      </c>
      <c r="C203" s="5">
        <f t="shared" ca="1" si="14"/>
        <v>6</v>
      </c>
      <c r="E203" s="5" t="s">
        <v>60</v>
      </c>
      <c r="F203" s="4" t="s">
        <v>18</v>
      </c>
      <c r="G203" s="4" t="s">
        <v>15</v>
      </c>
      <c r="H203" s="6" t="s">
        <v>50</v>
      </c>
      <c r="I203" s="4" t="s">
        <v>237</v>
      </c>
      <c r="L203" s="5"/>
      <c r="M203" s="5"/>
      <c r="N203" s="5"/>
      <c r="O203" s="5">
        <f>L203+M203</f>
        <v>0</v>
      </c>
    </row>
    <row r="204" spans="1:16" x14ac:dyDescent="0.25">
      <c r="C204" s="5">
        <f ca="1">TODAY()-B204</f>
        <v>44495</v>
      </c>
      <c r="L204" s="5"/>
      <c r="M204" s="5"/>
      <c r="N204" s="5"/>
      <c r="O204" s="5">
        <f>L204+M204</f>
        <v>0</v>
      </c>
    </row>
  </sheetData>
  <conditionalFormatting sqref="F205:F1048576 F1:G204">
    <cfRule type="containsText" dxfId="31" priority="14" operator="containsText" text="App">
      <formula>NOT(ISERROR(SEARCH("App",F1)))</formula>
    </cfRule>
  </conditionalFormatting>
  <conditionalFormatting sqref="P1:P1048576">
    <cfRule type="containsText" dxfId="30" priority="5" operator="containsText" text="in process">
      <formula>NOT(ISERROR(SEARCH("in process",P1)))</formula>
    </cfRule>
    <cfRule type="containsText" dxfId="29" priority="13" operator="containsText" text="Closed">
      <formula>NOT(ISERROR(SEARCH("Closed",P1)))</formula>
    </cfRule>
  </conditionalFormatting>
  <conditionalFormatting sqref="F1:F1048576">
    <cfRule type="containsText" dxfId="28" priority="9" operator="containsText" text="Returned">
      <formula>NOT(ISERROR(SEARCH("Returned",F1)))</formula>
    </cfRule>
    <cfRule type="containsText" dxfId="27" priority="10" operator="containsText" text="Not in the system">
      <formula>NOT(ISERROR(SEARCH("Not in the system",F1)))</formula>
    </cfRule>
    <cfRule type="containsText" dxfId="26" priority="11" operator="containsText" text="Pending">
      <formula>NOT(ISERROR(SEARCH("Pending",F1)))</formula>
    </cfRule>
    <cfRule type="containsText" dxfId="25" priority="12" operator="containsText" text="In process">
      <formula>NOT(ISERROR(SEARCH("In process",F1)))</formula>
    </cfRule>
  </conditionalFormatting>
  <conditionalFormatting sqref="H1:H1048576">
    <cfRule type="containsText" dxfId="24" priority="6" operator="containsText" text="No product impact">
      <formula>NOT(ISERROR(SEARCH("No product impact",H1)))</formula>
    </cfRule>
    <cfRule type="containsText" dxfId="23" priority="7" operator="containsText" text="Pending">
      <formula>NOT(ISERROR(SEARCH("Pending",H1)))</formula>
    </cfRule>
    <cfRule type="containsText" dxfId="22" priority="8" operator="containsText" text="Completed">
      <formula>NOT(ISERROR(SEARCH("Completed",H1)))</formula>
    </cfRule>
  </conditionalFormatting>
  <conditionalFormatting sqref="I86:I90">
    <cfRule type="containsText" dxfId="21" priority="3" operator="containsText" text="in process">
      <formula>NOT(ISERROR(SEARCH("in process",I86)))</formula>
    </cfRule>
    <cfRule type="containsText" dxfId="20" priority="4" operator="containsText" text="Closed">
      <formula>NOT(ISERROR(SEARCH("Closed",I86)))</formula>
    </cfRule>
  </conditionalFormatting>
  <conditionalFormatting sqref="O2:O1048576 L178:L204">
    <cfRule type="cellIs" dxfId="19" priority="2" operator="greaterThan">
      <formula>0</formula>
    </cfRule>
  </conditionalFormatting>
  <conditionalFormatting sqref="L2:L204">
    <cfRule type="cellIs" dxfId="18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8668-2EAE-4A24-91EE-5062493D6A9B}">
  <dimension ref="A1:H23"/>
  <sheetViews>
    <sheetView workbookViewId="0">
      <selection activeCell="B32" sqref="B32"/>
    </sheetView>
  </sheetViews>
  <sheetFormatPr defaultRowHeight="15" x14ac:dyDescent="0.25"/>
  <cols>
    <col min="1" max="1" width="24.5703125" bestFit="1" customWidth="1"/>
    <col min="2" max="2" width="35.140625" bestFit="1" customWidth="1"/>
    <col min="3" max="3" width="8.85546875" style="14"/>
    <col min="4" max="4" width="16.7109375" style="14" customWidth="1"/>
    <col min="5" max="5" width="8.85546875" style="14"/>
    <col min="6" max="6" width="15.7109375" style="4" bestFit="1" customWidth="1"/>
    <col min="7" max="7" width="12.85546875" style="15" bestFit="1" customWidth="1"/>
  </cols>
  <sheetData>
    <row r="1" spans="1:8" x14ac:dyDescent="0.25">
      <c r="A1" s="27"/>
      <c r="B1" s="23" t="s">
        <v>146</v>
      </c>
      <c r="C1" s="24"/>
      <c r="D1" s="25" t="s">
        <v>147</v>
      </c>
      <c r="E1" s="26"/>
      <c r="F1" s="28"/>
      <c r="G1" s="29"/>
      <c r="H1" s="27"/>
    </row>
    <row r="2" spans="1:8" x14ac:dyDescent="0.25">
      <c r="A2" s="16" t="s">
        <v>143</v>
      </c>
      <c r="B2" s="16" t="s">
        <v>145</v>
      </c>
      <c r="C2" s="16" t="s">
        <v>130</v>
      </c>
      <c r="D2" s="17" t="s">
        <v>133</v>
      </c>
      <c r="E2" s="16" t="s">
        <v>131</v>
      </c>
      <c r="F2" s="16" t="s">
        <v>136</v>
      </c>
      <c r="G2" s="18" t="s">
        <v>137</v>
      </c>
      <c r="H2" s="27"/>
    </row>
    <row r="3" spans="1:8" x14ac:dyDescent="0.25">
      <c r="A3" s="41" t="s">
        <v>144</v>
      </c>
      <c r="B3" s="19" t="s">
        <v>123</v>
      </c>
      <c r="C3" s="20">
        <v>8</v>
      </c>
      <c r="D3" s="20" t="s">
        <v>134</v>
      </c>
      <c r="E3" s="20">
        <v>0.25</v>
      </c>
      <c r="F3" s="21">
        <v>500</v>
      </c>
      <c r="G3" s="22" t="s">
        <v>138</v>
      </c>
      <c r="H3" s="27"/>
    </row>
    <row r="4" spans="1:8" x14ac:dyDescent="0.25">
      <c r="A4" s="41"/>
      <c r="B4" s="19" t="s">
        <v>124</v>
      </c>
      <c r="C4" s="20">
        <v>6</v>
      </c>
      <c r="D4" s="20" t="s">
        <v>134</v>
      </c>
      <c r="E4" s="20">
        <v>0.4</v>
      </c>
      <c r="F4" s="21">
        <v>500</v>
      </c>
      <c r="G4" s="22" t="s">
        <v>139</v>
      </c>
      <c r="H4" s="27"/>
    </row>
    <row r="5" spans="1:8" x14ac:dyDescent="0.25">
      <c r="A5" s="41"/>
      <c r="B5" s="19" t="s">
        <v>125</v>
      </c>
      <c r="C5" s="20">
        <v>3</v>
      </c>
      <c r="D5" s="20" t="s">
        <v>134</v>
      </c>
      <c r="E5" s="20">
        <v>1.5</v>
      </c>
      <c r="F5" s="21">
        <v>500</v>
      </c>
      <c r="G5" s="22" t="s">
        <v>140</v>
      </c>
      <c r="H5" s="27"/>
    </row>
    <row r="6" spans="1:8" x14ac:dyDescent="0.25">
      <c r="A6" s="41"/>
      <c r="B6" s="19" t="s">
        <v>126</v>
      </c>
      <c r="C6" s="20">
        <v>6</v>
      </c>
      <c r="D6" s="20" t="s">
        <v>134</v>
      </c>
      <c r="E6" s="20">
        <v>0.4</v>
      </c>
      <c r="F6" s="21">
        <v>500</v>
      </c>
      <c r="G6" s="22" t="s">
        <v>139</v>
      </c>
      <c r="H6" s="27"/>
    </row>
    <row r="7" spans="1:8" x14ac:dyDescent="0.25">
      <c r="A7" s="41"/>
      <c r="B7" s="19" t="s">
        <v>127</v>
      </c>
      <c r="C7" s="20">
        <v>4</v>
      </c>
      <c r="D7" s="20" t="s">
        <v>134</v>
      </c>
      <c r="E7" s="20">
        <v>1.5</v>
      </c>
      <c r="F7" s="21">
        <v>500</v>
      </c>
      <c r="G7" s="22" t="s">
        <v>140</v>
      </c>
      <c r="H7" s="27"/>
    </row>
    <row r="8" spans="1:8" x14ac:dyDescent="0.25">
      <c r="A8" s="41"/>
      <c r="B8" s="19" t="s">
        <v>128</v>
      </c>
      <c r="C8" s="20">
        <v>4</v>
      </c>
      <c r="D8" s="20" t="s">
        <v>134</v>
      </c>
      <c r="E8" s="20">
        <v>1.5</v>
      </c>
      <c r="F8" s="21">
        <v>500</v>
      </c>
      <c r="G8" s="22" t="s">
        <v>140</v>
      </c>
      <c r="H8" s="27"/>
    </row>
    <row r="9" spans="1:8" x14ac:dyDescent="0.25">
      <c r="A9" s="41"/>
      <c r="B9" s="19" t="s">
        <v>129</v>
      </c>
      <c r="C9" s="20">
        <v>8</v>
      </c>
      <c r="D9" s="20" t="s">
        <v>135</v>
      </c>
      <c r="E9" s="20" t="s">
        <v>132</v>
      </c>
      <c r="F9" s="21" t="s">
        <v>141</v>
      </c>
      <c r="G9" s="22" t="s">
        <v>142</v>
      </c>
      <c r="H9" s="27"/>
    </row>
    <row r="10" spans="1:8" x14ac:dyDescent="0.25">
      <c r="A10" s="27"/>
      <c r="B10" s="27"/>
      <c r="C10" s="30"/>
      <c r="D10" s="30"/>
      <c r="E10" s="30"/>
      <c r="F10" s="28"/>
      <c r="G10" s="29"/>
      <c r="H10" s="27"/>
    </row>
    <row r="11" spans="1:8" x14ac:dyDescent="0.25">
      <c r="A11" s="27"/>
      <c r="B11" s="27"/>
      <c r="C11" s="30"/>
      <c r="D11" s="30"/>
      <c r="E11" s="30"/>
      <c r="F11" s="28"/>
      <c r="G11" s="29"/>
      <c r="H11" s="27"/>
    </row>
    <row r="13" spans="1:8" x14ac:dyDescent="0.25">
      <c r="A13" t="s">
        <v>152</v>
      </c>
      <c r="E13" s="14">
        <v>40</v>
      </c>
    </row>
    <row r="14" spans="1:8" x14ac:dyDescent="0.25">
      <c r="E14" s="14">
        <v>40</v>
      </c>
    </row>
    <row r="15" spans="1:8" x14ac:dyDescent="0.25">
      <c r="E15" s="14">
        <v>40</v>
      </c>
    </row>
    <row r="16" spans="1:8" x14ac:dyDescent="0.25">
      <c r="E16" s="14">
        <v>40</v>
      </c>
    </row>
    <row r="17" spans="5:5" x14ac:dyDescent="0.25">
      <c r="E17" s="14">
        <v>40</v>
      </c>
    </row>
    <row r="18" spans="5:5" x14ac:dyDescent="0.25">
      <c r="E18" s="14">
        <v>39</v>
      </c>
    </row>
    <row r="19" spans="5:5" x14ac:dyDescent="0.25">
      <c r="E19" s="14">
        <v>39</v>
      </c>
    </row>
    <row r="20" spans="5:5" x14ac:dyDescent="0.25">
      <c r="E20" s="14">
        <v>39</v>
      </c>
    </row>
    <row r="21" spans="5:5" x14ac:dyDescent="0.25">
      <c r="E21" s="14">
        <v>39</v>
      </c>
    </row>
    <row r="23" spans="5:5" x14ac:dyDescent="0.25">
      <c r="E23" s="14">
        <f>500-356</f>
        <v>144</v>
      </c>
    </row>
  </sheetData>
  <mergeCells count="1">
    <mergeCell ref="A3:A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ED3A1-452E-4ADB-A99C-C5E66BCFE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Grisko, Jaclyn</dc:creator>
  <cp:lastModifiedBy>Hansen, Steven</cp:lastModifiedBy>
  <dcterms:created xsi:type="dcterms:W3CDTF">2020-11-12T19:56:28Z</dcterms:created>
  <dcterms:modified xsi:type="dcterms:W3CDTF">2021-10-26T21:35:24Z</dcterms:modified>
</cp:coreProperties>
</file>