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eral\Downloads\"/>
    </mc:Choice>
  </mc:AlternateContent>
  <xr:revisionPtr revIDLastSave="0" documentId="13_ncr:1_{0FFACBE4-D43B-42BD-8570-EE6C9BC22A32}" xr6:coauthVersionLast="47" xr6:coauthVersionMax="47" xr10:uidLastSave="{00000000-0000-0000-0000-000000000000}"/>
  <bookViews>
    <workbookView xWindow="-120" yWindow="-120" windowWidth="20730" windowHeight="11040" firstSheet="1" activeTab="1" xr2:uid="{00000000-000D-0000-FFFF-FFFF00000000}"/>
  </bookViews>
  <sheets>
    <sheet name="Instruções" sheetId="5" r:id="rId1"/>
    <sheet name="Planlha 1" sheetId="2" r:id="rId2"/>
    <sheet name="Planilha2" sheetId="6" r:id="rId3"/>
    <sheet name="REF Planilha 2" sheetId="7" r:id="rId4"/>
  </sheets>
  <externalReferences>
    <externalReference r:id="rId5"/>
  </externalReferences>
  <definedNames>
    <definedName name="_xlnm._FilterDatabase" localSheetId="1" hidden="1">'Planlha 1'!$A$1:$O$37</definedName>
    <definedName name="Categories">[1]Inventory!$N$16:$N$19</definedName>
    <definedName name="Item_Codes">[1]!tbl_Inventory[Item Code]</definedName>
    <definedName name="Post_to">[1]Inventory!$O$15:$R$15</definedName>
    <definedName name="Postage">[1]Inventory!$O$16:$R$19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" i="6" l="1"/>
  <c r="E14" i="6"/>
  <c r="E15" i="6"/>
  <c r="E16" i="6"/>
  <c r="E17" i="6"/>
  <c r="E18" i="6"/>
  <c r="E19" i="6"/>
  <c r="E20" i="6"/>
  <c r="E21" i="6"/>
  <c r="E12" i="6"/>
  <c r="D14" i="6"/>
  <c r="D15" i="6"/>
  <c r="D16" i="6"/>
  <c r="D17" i="6"/>
  <c r="D18" i="6"/>
  <c r="D19" i="6"/>
  <c r="D20" i="6"/>
  <c r="D21" i="6"/>
  <c r="D13" i="6"/>
  <c r="D12" i="6"/>
  <c r="B12" i="6" a="1"/>
  <c r="B12" i="6" s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2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P6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2" i="2"/>
  <c r="P2" i="2"/>
  <c r="P3" i="2"/>
  <c r="P4" i="2"/>
  <c r="P5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B36" i="6"/>
  <c r="B35" i="6"/>
  <c r="B34" i="6"/>
  <c r="B33" i="6"/>
  <c r="B32" i="6"/>
  <c r="B31" i="6"/>
  <c r="B30" i="6"/>
  <c r="B29" i="6"/>
  <c r="B28" i="6"/>
  <c r="B27" i="6"/>
  <c r="B26" i="6"/>
  <c r="B25" i="6"/>
  <c r="B24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<sst xmlns="http://schemas.openxmlformats.org/spreadsheetml/2006/main" count="2119" uniqueCount="1376">
  <si>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</si>
  <si>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</si>
  <si>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</si>
  <si>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</si>
  <si>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</si>
  <si>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</si>
  <si>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</si>
  <si>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A</t>
  </si>
  <si>
    <t>B</t>
  </si>
  <si>
    <t>C</t>
  </si>
  <si>
    <t>D</t>
  </si>
  <si>
    <t>Mar 08</t>
  </si>
  <si>
    <t>Mar 03</t>
  </si>
  <si>
    <t>Mar 11</t>
  </si>
  <si>
    <t>Mar 07</t>
  </si>
  <si>
    <t>Mar 16</t>
  </si>
  <si>
    <t>Mar 19</t>
  </si>
  <si>
    <t>Mar 15</t>
  </si>
  <si>
    <t>Mar 22</t>
  </si>
  <si>
    <t>Mar 10</t>
  </si>
  <si>
    <t>Mar 29</t>
  </si>
  <si>
    <t>Mar 06</t>
  </si>
  <si>
    <t>Mar 31</t>
  </si>
  <si>
    <t>Mar 14</t>
  </si>
  <si>
    <t>Mar 17</t>
  </si>
  <si>
    <t>Mar 24</t>
  </si>
  <si>
    <t>Mar 02</t>
  </si>
  <si>
    <t>Mar 28</t>
  </si>
  <si>
    <t>Mar 25</t>
  </si>
  <si>
    <t>Mar 27</t>
  </si>
  <si>
    <t>Mar 23</t>
  </si>
  <si>
    <t>Mar 26</t>
  </si>
  <si>
    <t>PO-Sydney-223809</t>
  </si>
  <si>
    <t>PO-Melbourne-327600</t>
  </si>
  <si>
    <t>PO-Melbourne-332589</t>
  </si>
  <si>
    <t>PO-Melbourne-337131</t>
  </si>
  <si>
    <t>PO-Melbourne-319376</t>
  </si>
  <si>
    <t>PO-Melbourne-334724</t>
  </si>
  <si>
    <t>PO-Melbourne-310607</t>
  </si>
  <si>
    <t>PO-Sydney-226225</t>
  </si>
  <si>
    <t>PO-Sydney-223858</t>
  </si>
  <si>
    <t>Mar 09</t>
  </si>
  <si>
    <t>PO-Sydney-211781</t>
  </si>
  <si>
    <t>PO-Sydney-232805</t>
  </si>
  <si>
    <t>PO-Melbourne-312187</t>
  </si>
  <si>
    <t>PO-Melbourne-319790</t>
  </si>
  <si>
    <t>PO-Melbourne-327342</t>
  </si>
  <si>
    <t>PO-Melbourne-335460</t>
  </si>
  <si>
    <t>PO-Melbourne-323955</t>
  </si>
  <si>
    <t>PO-Melbourne-316515</t>
  </si>
  <si>
    <t>PO-Sydney-231320</t>
  </si>
  <si>
    <t>PO-Sydney-213670</t>
  </si>
  <si>
    <t>PO-Sydney-226166</t>
  </si>
  <si>
    <t>PO-Melbourne-316479</t>
  </si>
  <si>
    <t>PO-Sydney-230046</t>
  </si>
  <si>
    <t>PO-Sydney-224680</t>
  </si>
  <si>
    <t>PO-Sydney-238023</t>
  </si>
  <si>
    <t>PO-Sydney-224184</t>
  </si>
  <si>
    <t>PO-Sydney-216205</t>
  </si>
  <si>
    <t>Mar 21</t>
  </si>
  <si>
    <t>PO-Melbourne-331383</t>
  </si>
  <si>
    <t>PO-Melbourne-335282</t>
  </si>
  <si>
    <t>PO-Melbourne-330858</t>
  </si>
  <si>
    <t>PO-Sydney-238202</t>
  </si>
  <si>
    <t>PO-Sydney-217217</t>
  </si>
  <si>
    <t>PO-Sydney-234637</t>
  </si>
  <si>
    <t>PO-Melbourne-332725</t>
  </si>
  <si>
    <t>PO-Sydney-227351</t>
  </si>
  <si>
    <t>PO-Melbourne-336345</t>
  </si>
  <si>
    <t>PO-Melbourne-338595</t>
  </si>
  <si>
    <t>PO-Melbourne-325149</t>
  </si>
  <si>
    <t>PO-Sydney-227994</t>
  </si>
  <si>
    <t>PO-Sydney-222399</t>
  </si>
  <si>
    <t>PO-Melbourne-316436</t>
  </si>
  <si>
    <t>Mar 05</t>
  </si>
  <si>
    <t>PO-Melbourne-312603</t>
  </si>
  <si>
    <t>PO-Melbourne-339907</t>
  </si>
  <si>
    <t>Mar 18</t>
  </si>
  <si>
    <t>PO-Sydney-218463</t>
  </si>
  <si>
    <t>PO-Sydney-227664</t>
  </si>
  <si>
    <t>PO-Melbourne-331460</t>
  </si>
  <si>
    <t>PO-Melbourne-327740</t>
  </si>
  <si>
    <t>PO-Sydney-221183</t>
  </si>
  <si>
    <t>PO-Sydney-214234</t>
  </si>
  <si>
    <t>PO-Melbourne-321456</t>
  </si>
  <si>
    <t>PO-Sydney-233209</t>
  </si>
  <si>
    <t>PO-Sydney-222998</t>
  </si>
  <si>
    <t>PO-Sydney-228246</t>
  </si>
  <si>
    <t>PO-Melbourne-314876</t>
  </si>
  <si>
    <t>PO-Sydney-223602</t>
  </si>
  <si>
    <t>PO-Melbourne-319833</t>
  </si>
  <si>
    <t>PO-Melbourne-310345</t>
  </si>
  <si>
    <t>PO-Melbourne-317142</t>
  </si>
  <si>
    <t>PO-Melbourne-313747</t>
  </si>
  <si>
    <t>PO-Sydney-234966</t>
  </si>
  <si>
    <t>PO-Sydney-215639</t>
  </si>
  <si>
    <t>PO-Melbourne-328536</t>
  </si>
  <si>
    <t>PO-Sydney-210023</t>
  </si>
  <si>
    <t>PO-Melbourne-338938</t>
  </si>
  <si>
    <t>PO-Melbourne-320536</t>
  </si>
  <si>
    <t>PO-Melbourne-322800</t>
  </si>
  <si>
    <t>PO-Melbourne-321358</t>
  </si>
  <si>
    <t>PO-Melbourne-316190</t>
  </si>
  <si>
    <t>PO-Melbourne-327938</t>
  </si>
  <si>
    <t>PO-Sydney-234487</t>
  </si>
  <si>
    <t>PO-Sydney-231274</t>
  </si>
  <si>
    <t>PO-Sydney-224955</t>
  </si>
  <si>
    <t>PO-Sydney-217275</t>
  </si>
  <si>
    <t>PO-Sydney-226240</t>
  </si>
  <si>
    <t>PO-Melbourne-325643</t>
  </si>
  <si>
    <t>PO-Melbourne-312800</t>
  </si>
  <si>
    <t>PO-Melbourne-338807</t>
  </si>
  <si>
    <t>PO-Sydney-239476</t>
  </si>
  <si>
    <t>PO-Sydney-213693</t>
  </si>
  <si>
    <t>PO-Sydney-235040</t>
  </si>
  <si>
    <t>PO-Sydney-211771</t>
  </si>
  <si>
    <t>PO-Melbourne-326543</t>
  </si>
  <si>
    <t>PO-Melbourne-338553</t>
  </si>
  <si>
    <t>PO-Sydney-213342</t>
  </si>
  <si>
    <t>Abr 17</t>
  </si>
  <si>
    <t>Abr 20</t>
  </si>
  <si>
    <t>Abr 05</t>
  </si>
  <si>
    <t>Abr 10</t>
  </si>
  <si>
    <t>Abr 30</t>
  </si>
  <si>
    <t>Abr 14</t>
  </si>
  <si>
    <t>Abr 27</t>
  </si>
  <si>
    <t>Abr 11</t>
  </si>
  <si>
    <t>Abr 23</t>
  </si>
  <si>
    <t>Abr 06</t>
  </si>
  <si>
    <t>Abr 24</t>
  </si>
  <si>
    <t>Abr 28</t>
  </si>
  <si>
    <t>Abr 21</t>
  </si>
  <si>
    <t>Abr 07</t>
  </si>
  <si>
    <t>Abr 01</t>
  </si>
  <si>
    <t>Abr 08</t>
  </si>
  <si>
    <t>Abr 09</t>
  </si>
  <si>
    <t>Abr 04</t>
  </si>
  <si>
    <t>Abr 16</t>
  </si>
  <si>
    <t>Abr 02</t>
  </si>
  <si>
    <t>Abr 13</t>
  </si>
  <si>
    <t>Abr 12</t>
  </si>
  <si>
    <t>Abr 03</t>
  </si>
  <si>
    <t>Abr 18</t>
  </si>
  <si>
    <t>Abr 22</t>
  </si>
  <si>
    <t>Abr 19</t>
  </si>
  <si>
    <t>Abr 29</t>
  </si>
  <si>
    <t>Abr 15</t>
  </si>
  <si>
    <t>Fev 24</t>
  </si>
  <si>
    <t>Fev 29</t>
  </si>
  <si>
    <t>Fev 27</t>
  </si>
  <si>
    <t>Fev 25</t>
  </si>
  <si>
    <t>Fev 19</t>
  </si>
  <si>
    <t>Fev 20</t>
  </si>
  <si>
    <t>Fev 26</t>
  </si>
  <si>
    <t> 742.50</t>
  </si>
  <si>
    <t> 1021.02</t>
  </si>
  <si>
    <t> 409.53</t>
  </si>
  <si>
    <t> 234.96</t>
  </si>
  <si>
    <t> 450.12</t>
  </si>
  <si>
    <t> 114.18</t>
  </si>
  <si>
    <t> 930.93</t>
  </si>
  <si>
    <t> 466.29</t>
  </si>
  <si>
    <t> 222.42</t>
  </si>
  <si>
    <t> 679.80</t>
  </si>
  <si>
    <t> 171.93</t>
  </si>
  <si>
    <t> 623.70</t>
  </si>
  <si>
    <t> 221.10</t>
  </si>
  <si>
    <t> 393.36</t>
  </si>
  <si>
    <t> 642.18</t>
  </si>
  <si>
    <t> 499.95</t>
  </si>
  <si>
    <t> 299.64</t>
  </si>
  <si>
    <t> 312.84</t>
  </si>
  <si>
    <t> 993.63</t>
  </si>
  <si>
    <t> 1053.69</t>
  </si>
  <si>
    <t> 1047.75</t>
  </si>
  <si>
    <t> 1096.92</t>
  </si>
  <si>
    <t> 257.07</t>
  </si>
  <si>
    <t> 215.49</t>
  </si>
  <si>
    <t> 455.07</t>
  </si>
  <si>
    <t> 711.81</t>
  </si>
  <si>
    <t> 78.54</t>
  </si>
  <si>
    <t> 302.61</t>
  </si>
  <si>
    <t> 426.03</t>
  </si>
  <si>
    <t> 489.72</t>
  </si>
  <si>
    <t> 352.44</t>
  </si>
  <si>
    <t> 238.59</t>
  </si>
  <si>
    <t> 549.12</t>
  </si>
  <si>
    <t> 322.41</t>
  </si>
  <si>
    <t> 644.82</t>
  </si>
  <si>
    <t> 113.19</t>
  </si>
  <si>
    <t> 449.13</t>
  </si>
  <si>
    <t> 819.06</t>
  </si>
  <si>
    <t> 1019.04</t>
  </si>
  <si>
    <t> 736.23</t>
  </si>
  <si>
    <t> 600.27</t>
  </si>
  <si>
    <t> 480.81</t>
  </si>
  <si>
    <t> 253.77</t>
  </si>
  <si>
    <t> 442.86</t>
  </si>
  <si>
    <t> 630.96</t>
  </si>
  <si>
    <t> 821.37</t>
  </si>
  <si>
    <t> 950.73</t>
  </si>
  <si>
    <t> 956.34</t>
  </si>
  <si>
    <t> 1094.28</t>
  </si>
  <si>
    <t> 628.98</t>
  </si>
  <si>
    <t> 1058.31</t>
  </si>
  <si>
    <t> 705.54</t>
  </si>
  <si>
    <t> 138.60</t>
  </si>
  <si>
    <t> 417.12</t>
  </si>
  <si>
    <t> 422.73</t>
  </si>
  <si>
    <t> 1061.94</t>
  </si>
  <si>
    <t> 602.58</t>
  </si>
  <si>
    <t> 132.66</t>
  </si>
  <si>
    <t> 56.43</t>
  </si>
  <si>
    <t> 511.83</t>
  </si>
  <si>
    <t> 361.02</t>
  </si>
  <si>
    <t> 668.25</t>
  </si>
  <si>
    <t> 126.72</t>
  </si>
  <si>
    <t> 1000.23</t>
  </si>
  <si>
    <t> 948.75</t>
  </si>
  <si>
    <t> 446.49</t>
  </si>
  <si>
    <t> 242.22</t>
  </si>
  <si>
    <t> 600.60</t>
  </si>
  <si>
    <t> 546.81</t>
  </si>
  <si>
    <t> 840.51</t>
  </si>
  <si>
    <t> 603.57</t>
  </si>
  <si>
    <t> 816.75</t>
  </si>
  <si>
    <t> 1065.57</t>
  </si>
  <si>
    <t> 523.38</t>
  </si>
  <si>
    <t> 650.43</t>
  </si>
  <si>
    <t> 809.49</t>
  </si>
  <si>
    <t> 424.38</t>
  </si>
  <si>
    <t> 955.68</t>
  </si>
  <si>
    <t> 764.28</t>
  </si>
  <si>
    <t> 335.61</t>
  </si>
  <si>
    <t> 763.29</t>
  </si>
  <si>
    <t> 446.16</t>
  </si>
  <si>
    <t> 1032.24</t>
  </si>
  <si>
    <t> 533.28</t>
  </si>
  <si>
    <t>Número do Documento</t>
  </si>
  <si>
    <t>Número do Pagamento</t>
  </si>
  <si>
    <t>Pago</t>
  </si>
  <si>
    <t>Faturado</t>
  </si>
  <si>
    <t>Fatura/Crédito</t>
  </si>
  <si>
    <t>Valor Pago</t>
  </si>
  <si>
    <t>Ordem de Compra do Cliente</t>
  </si>
  <si>
    <t>Número de Registo da Empresa</t>
  </si>
  <si>
    <t>Número da conta</t>
  </si>
  <si>
    <t>Verificação</t>
  </si>
  <si>
    <t>Verdadeiro Número do Pagamento</t>
  </si>
  <si>
    <t>Detalhes Bancários</t>
  </si>
  <si>
    <t>Número da Ordem de Compra</t>
  </si>
  <si>
    <t>Localização</t>
  </si>
  <si>
    <t>Tipo</t>
  </si>
  <si>
    <t>Valor</t>
  </si>
  <si>
    <t>Mês da Fatura</t>
  </si>
  <si>
    <t>ZenCo Quote</t>
  </si>
  <si>
    <t>Customer</t>
  </si>
  <si>
    <t>Wiz Bank</t>
  </si>
  <si>
    <t>Job Description</t>
  </si>
  <si>
    <t>Core Network Upgrade</t>
  </si>
  <si>
    <t>ITEMS ORDERED</t>
  </si>
  <si>
    <t>Item No</t>
  </si>
  <si>
    <t>Item Code</t>
  </si>
  <si>
    <t>Details/Description</t>
  </si>
  <si>
    <t>Category</t>
  </si>
  <si>
    <t>10G-XF-24498</t>
  </si>
  <si>
    <t>SX--FI-90397</t>
  </si>
  <si>
    <t>SX--24-44965</t>
  </si>
  <si>
    <t>E1M-LX-62467</t>
  </si>
  <si>
    <t>E1M-SX-32123</t>
  </si>
  <si>
    <t>E1M-CW-78899</t>
  </si>
  <si>
    <t>SX--FI-70603</t>
  </si>
  <si>
    <t>10G-XF-60407</t>
  </si>
  <si>
    <t>FI--SX-40752</t>
  </si>
  <si>
    <t>IVI-LI-25984</t>
  </si>
  <si>
    <t>TOTAL COST</t>
  </si>
  <si>
    <t>Yung Zu Rayon</t>
  </si>
  <si>
    <t>Camo Cotton</t>
  </si>
  <si>
    <t>Pattern cut main</t>
  </si>
  <si>
    <t>Estoro Lining SX</t>
  </si>
  <si>
    <t>Pattern cut main &amp; lining</t>
  </si>
  <si>
    <t>Item Description</t>
  </si>
  <si>
    <t>007-12-51991</t>
  </si>
  <si>
    <t>Console Cable EIF</t>
  </si>
  <si>
    <t>014-00-68284</t>
  </si>
  <si>
    <t>Box: Uplink Multi-pack 5x</t>
  </si>
  <si>
    <t>100-00-41621</t>
  </si>
  <si>
    <t>Uplink Faceplate, 1-p Fiber</t>
  </si>
  <si>
    <t>100-00-69162</t>
  </si>
  <si>
    <t>Uplink Faceplate, 2-TX</t>
  </si>
  <si>
    <t>100-00-97359</t>
  </si>
  <si>
    <t>Uplink Faceplate, 2-p Fiber</t>
  </si>
  <si>
    <t>104-00-70258</t>
  </si>
  <si>
    <t>NEBS Air Filter</t>
  </si>
  <si>
    <t xml:space="preserve">10G-ZR DWDM, XFP, 80km, 1541.35 nm, Ch. 45, LC </t>
  </si>
  <si>
    <t>10G-CX4 XFP, 15m CX4</t>
  </si>
  <si>
    <t>10G-XF-60676</t>
  </si>
  <si>
    <t xml:space="preserve">10G-ZR DWDM, XFP, 80km, 1539.77 nm, Ch. 47, LC </t>
  </si>
  <si>
    <t>10G-XF-61147</t>
  </si>
  <si>
    <t xml:space="preserve">10G-ZR DWDM, XFP, 80km, 1534.25 nm, Ch. 54, LC </t>
  </si>
  <si>
    <t>10G-XF-61433</t>
  </si>
  <si>
    <t>Pluggable XFP transceiver (LC), 1310 nm, 200 meters MMF</t>
  </si>
  <si>
    <t xml:space="preserve">10G-ZR DWDM, XFP, 80km, 1533.47 nm, Ch. 55, LC </t>
  </si>
  <si>
    <t>10G-XF-65683</t>
  </si>
  <si>
    <t xml:space="preserve">10G-ZR DWDM, XFP, 80km, 1535.82 nm, Ch. 52, LC </t>
  </si>
  <si>
    <t>10G-XF-67861</t>
  </si>
  <si>
    <t xml:space="preserve">10G-ZR DWDM, XFP, 80km, 1532.68 nm, Ch. 56, LC </t>
  </si>
  <si>
    <t>10G-XF-71393</t>
  </si>
  <si>
    <t xml:space="preserve">10G-ZR DWDM, XFP, 80km, 1543.73 nm, Ch. 42, LC </t>
  </si>
  <si>
    <t>10G-XF-77871</t>
  </si>
  <si>
    <t xml:space="preserve">10G-ZR DWDM, XFP, 80km, 1540.56 nm, Ch. 46, LC </t>
  </si>
  <si>
    <t>10G-XF-78448</t>
  </si>
  <si>
    <t xml:space="preserve">10G-ZR DWDM, XFP, 80km, 1545.32 nm, Ch. 40, LC </t>
  </si>
  <si>
    <t>10G-XF-79177</t>
  </si>
  <si>
    <t>10GbE ER XFP optics, SMF, LC connector</t>
  </si>
  <si>
    <t>10G-XF-81033</t>
  </si>
  <si>
    <t xml:space="preserve">10G-ZR DWDM, XFP, 80km, 1538.98 nm, Ch. 48, LC </t>
  </si>
  <si>
    <t>10G-XF-88654</t>
  </si>
  <si>
    <t xml:space="preserve">10G-ZR DWDM, XFP, 80km, 1535.04 nm, Ch. 53, LC </t>
  </si>
  <si>
    <t>10G-XF-95499</t>
  </si>
  <si>
    <t xml:space="preserve">10G-ZR DWDM, XFP, 80km, 1542.94 nm, Ch. 43, LC </t>
  </si>
  <si>
    <t>10G-XF-96371</t>
  </si>
  <si>
    <t>10GbE LR XFP, SMF, LC</t>
  </si>
  <si>
    <t>10G-XF-98881</t>
  </si>
  <si>
    <t>10GbE SR XFP, MMF, LC</t>
  </si>
  <si>
    <t>10G-XN-23795</t>
  </si>
  <si>
    <t xml:space="preserve">10G-ZR DWDM, XENPAK, 80km, 1554.13 nm, Ch. 29, SC </t>
  </si>
  <si>
    <t>10G-XN-25417</t>
  </si>
  <si>
    <t xml:space="preserve">10G-ZR DWDM, XENPAK, 80km, 1547.72 nm, Ch. 37, SC </t>
  </si>
  <si>
    <t>10G-XN-28248</t>
  </si>
  <si>
    <t xml:space="preserve">10G-ZR DWDM, XENPAK, 80km, 1549.32 nm, Ch. 35, SC </t>
  </si>
  <si>
    <t>10G-XN-29374</t>
  </si>
  <si>
    <t xml:space="preserve">10G-ZR DWDM, XENPAK, 80km, 1552.52 nm, Ch. 31, SC </t>
  </si>
  <si>
    <t>10G-XN-29379</t>
  </si>
  <si>
    <t xml:space="preserve">10G-ZR DWDM, XENPAK, 80km, 1559.79 nm, Ch. 22, SC </t>
  </si>
  <si>
    <t>10G-XN-29518</t>
  </si>
  <si>
    <t xml:space="preserve">10G-ZR DWDM, XENPAK, 80km, 1546.92 nm, Ch. 38, SC </t>
  </si>
  <si>
    <t>10G-XN-30850</t>
  </si>
  <si>
    <t xml:space="preserve">10G-ZR DWDM, XENPAK, 80km, 1544.53 nm, Ch. 41, SC </t>
  </si>
  <si>
    <t>10G-XN-30883</t>
  </si>
  <si>
    <t xml:space="preserve">10G-ZR DWDM, XENPAK, 80km, 1539.77 nm, Ch. 47, SC </t>
  </si>
  <si>
    <t>10G-XN-33524</t>
  </si>
  <si>
    <t xml:space="preserve">10G-ZR DWDM, XENPAK, 80km, 1535.82 nm, Ch. 52, SC </t>
  </si>
  <si>
    <t>10G-XN-40336</t>
  </si>
  <si>
    <t xml:space="preserve">10G-ZR DWDM, XENPAK, 80km, 1551.72 nm, Ch. 32, SC </t>
  </si>
  <si>
    <t>10G-XN-41331</t>
  </si>
  <si>
    <t xml:space="preserve">10G-ZR DWDM, XENPAK, 80km, 1530.33 nm, Ch. 59, SC </t>
  </si>
  <si>
    <t>10G-XN-42341</t>
  </si>
  <si>
    <t>10GBASE-LW 1310nm XENPAK WAN PHY optic OC-192</t>
  </si>
  <si>
    <t>10G-XN-46049</t>
  </si>
  <si>
    <t xml:space="preserve">10G-ZR DWDM, XENPAK, 80km, 1554.94 nm, Ch. 28, SC </t>
  </si>
  <si>
    <t>10G-XN-47966</t>
  </si>
  <si>
    <t xml:space="preserve">10G-ZR DWDM, XENPAK, 80km, 1534.25 nm, Ch. 54, SC </t>
  </si>
  <si>
    <t>10G-XN-49414</t>
  </si>
  <si>
    <t xml:space="preserve">10G-ZR DWDM, XENPAK, 80km, 1560.61 nm, Ch. 21, SC </t>
  </si>
  <si>
    <t>10G-XN-49419</t>
  </si>
  <si>
    <t>850nm XENPAK optic</t>
  </si>
  <si>
    <t>10G-XN-49890</t>
  </si>
  <si>
    <t xml:space="preserve">10G-ZR DWDM, XENPAK, 80km, 1556.55 nm, Ch. 26, SC </t>
  </si>
  <si>
    <t>10G-XN-50201</t>
  </si>
  <si>
    <t>10GBASE-LX4 WWDM XENPAK LAN PHY 300m MMF 10km SMF</t>
  </si>
  <si>
    <t>10G-XN-50561</t>
  </si>
  <si>
    <t xml:space="preserve">10G-ZR DWDM, XENPAK, 80km, 1550.12 nm, Ch. 34, SC </t>
  </si>
  <si>
    <t>10G-XN-51154</t>
  </si>
  <si>
    <t xml:space="preserve">10G-ZR DWDM, XENPAK, 80km, 1536.61 nm, Ch. 51, SC </t>
  </si>
  <si>
    <t>10G-XN-54006</t>
  </si>
  <si>
    <t xml:space="preserve">10G-ZR DWDM, XENPAK, 80km, 1541.35 nm, Ch. 45, SC </t>
  </si>
  <si>
    <t>10G-XN-54920</t>
  </si>
  <si>
    <t xml:space="preserve">10G-ZR DWDM, XENPAK, 80km, 1535.04 nm, Ch. 53, SC </t>
  </si>
  <si>
    <t>10G-XN-57615</t>
  </si>
  <si>
    <t xml:space="preserve">10G-ZR DWDM, XENPAK, 80km, 1538.98 nm, Ch. 48, SC </t>
  </si>
  <si>
    <t>10G-XN-58052</t>
  </si>
  <si>
    <t xml:space="preserve">10G-ZR DWDM, XENPAK, 80km, 1546.12 nm, Ch. 39, SC </t>
  </si>
  <si>
    <t>10G-XN-58059</t>
  </si>
  <si>
    <t>850NM  XENPAK optic</t>
  </si>
  <si>
    <t>10G-XN-59612</t>
  </si>
  <si>
    <t xml:space="preserve">10G-ZR DWDM, XENPAK, 80km, 1532.68 nm, Ch. 56, SC </t>
  </si>
  <si>
    <t>10G-XN-60042</t>
  </si>
  <si>
    <t xml:space="preserve">10G-ZR DWDM, XENPAK, 80km, 1558.17 nm, Ch. 24, SC </t>
  </si>
  <si>
    <t>10G-XN-62723</t>
  </si>
  <si>
    <t xml:space="preserve">10G-ZR DWDM, XENPAK, 80km, 1557.36 nm, Ch. 25, SC </t>
  </si>
  <si>
    <t>10G-XN-63221</t>
  </si>
  <si>
    <t xml:space="preserve">10G-ZR DWDM, XENPAK, 80km, 1548.51 nm, Ch. 36, SC </t>
  </si>
  <si>
    <t>10G-XN-65751</t>
  </si>
  <si>
    <t xml:space="preserve">10G-ZR DWDM, XENPAK, 80km, 1555.75 nm, Ch. 27, SC </t>
  </si>
  <si>
    <t>10G-XN-70472</t>
  </si>
  <si>
    <t xml:space="preserve">10G-ZR DWDM, XENPAK, 80km, 1542.14 nm, Ch. 44, SC </t>
  </si>
  <si>
    <t>10G-XN-70648</t>
  </si>
  <si>
    <t xml:space="preserve">10G-ZR DWDM, XENPAK, 80km, 1537.40 nm, Ch. 50, SC </t>
  </si>
  <si>
    <t>10G-XN-73907</t>
  </si>
  <si>
    <t xml:space="preserve">10G-ZR DWDM, XENPAK, 80km, 1533.47 nm, Ch. 55, SC </t>
  </si>
  <si>
    <t>10G-XN-78158</t>
  </si>
  <si>
    <t xml:space="preserve">10G-ZR DWDM, XENPAK, 80km, 1543.73 nm, Ch. 42, SC </t>
  </si>
  <si>
    <t>10G-XN-79323</t>
  </si>
  <si>
    <t xml:space="preserve">10G-ZR DWDM, XENPAK, 80km, 1540.56 nm, Ch. 46, SC </t>
  </si>
  <si>
    <t>10G-XN-79377</t>
  </si>
  <si>
    <t xml:space="preserve">10G-ZR DWDM, XENPAK, 80km, 1545.32 nm, Ch. 40, SC </t>
  </si>
  <si>
    <t>10G-XN-81291</t>
  </si>
  <si>
    <t xml:space="preserve">10G-ZR DWDM, XENPAK, 80km, 1561.42 nm, Ch. 20, SC </t>
  </si>
  <si>
    <t>10G-XN-85053</t>
  </si>
  <si>
    <t xml:space="preserve">10G-ZR DWDM, XENPAK, 80km, 1531.12 nm, Ch. 58, SC </t>
  </si>
  <si>
    <t>10G-XN-85916</t>
  </si>
  <si>
    <t xml:space="preserve">10G-ZR DWDM, XENPAK, 80km, 1550.92 nm, Ch. 33, SC </t>
  </si>
  <si>
    <t>10G-XN-87229</t>
  </si>
  <si>
    <t xml:space="preserve">10G-ZR DWDM, XENPAK, 80km, 1553.33 nm, Ch. 30, SC </t>
  </si>
  <si>
    <t>10G-XN-88383</t>
  </si>
  <si>
    <t xml:space="preserve">10G-ZR DWDM, XENPAK, 80km, 1558.98 nm, Ch. 23, SC </t>
  </si>
  <si>
    <t>10G-XN-95504</t>
  </si>
  <si>
    <t xml:space="preserve">10G-ZR DWDM, XENPAK, 80km, 1542.94 nm, Ch. 43, SC </t>
  </si>
  <si>
    <t>10G-XN-95639</t>
  </si>
  <si>
    <t xml:space="preserve">10G-ZR DWDM, XENPAK, 80km, 1538.19 nm, Ch. 49, SC </t>
  </si>
  <si>
    <t>10G-XN-97214</t>
  </si>
  <si>
    <t xml:space="preserve">10G-ZR DWDM, XENPAK, 80km, 1531.90 nm, Ch. 57, SC </t>
  </si>
  <si>
    <t>ACT-Co-37030</t>
  </si>
  <si>
    <t>MetaSolv IP Service Activator-- Policy Engine</t>
  </si>
  <si>
    <t>ACT-FO-33438</t>
  </si>
  <si>
    <t xml:space="preserve">MetaSolv IP Service Activator--Optional additional license bundles for 500 customer-facing interfaces </t>
  </si>
  <si>
    <t>ACT-FO-48853</t>
  </si>
  <si>
    <t>MetaSolv IP Service Activator-- Service activation package for both Layer 2 VPN (VPLS and VLL) and Layer 3 VPN (RFC2547bis) services</t>
  </si>
  <si>
    <t>ACT-FO-53433</t>
  </si>
  <si>
    <t>MetaSolv IP Service Activator-- Service activation package for Layer 2 VPN (VPLS and VLL) services</t>
  </si>
  <si>
    <t>ACT-FO-57548</t>
  </si>
  <si>
    <t xml:space="preserve">MetaSolv IP Service Activator--Service activation package for Ethernet VLAN networks </t>
  </si>
  <si>
    <t>ACT-FO-60454</t>
  </si>
  <si>
    <t xml:space="preserve">MetaSolv IP Service Activator--Optional additional license bundles for 5000 customer-facing interfaces </t>
  </si>
  <si>
    <t>ACT-FO-63266</t>
  </si>
  <si>
    <t xml:space="preserve">MetaSolv IP Service Activator--Optional additional license bundles for 100 customer-facing interfaces </t>
  </si>
  <si>
    <t>ACT-FO-72104</t>
  </si>
  <si>
    <t xml:space="preserve">MetaSolv IP Service Activator--Optional additional license bundles for 1000 customer-facing interfaces </t>
  </si>
  <si>
    <t>ACT-FO-81350</t>
  </si>
  <si>
    <t>MetaSolv IP Service Activator-- Service activation package for Layer 3 VPN (RFC2547bis) services</t>
  </si>
  <si>
    <t>B10-CZ-32084</t>
  </si>
  <si>
    <t>2-port 10GbE Base</t>
  </si>
  <si>
    <t>B10-CZ-71520</t>
  </si>
  <si>
    <t>1-port 10GbE Base</t>
  </si>
  <si>
    <t>B15-CZ-69525</t>
  </si>
  <si>
    <t>BI 15000 Chass.+2 AC PS</t>
  </si>
  <si>
    <t>B15-DC-97861</t>
  </si>
  <si>
    <t>BI 15000 Chass.+2 DC PS</t>
  </si>
  <si>
    <t>B40-CZ-53386</t>
  </si>
  <si>
    <t>BI 4000 Chass.+1 AC PS</t>
  </si>
  <si>
    <t>B40-DC-56217</t>
  </si>
  <si>
    <t>BI 4000 Chass.+1 DC PS</t>
  </si>
  <si>
    <t>B40-S-38545</t>
  </si>
  <si>
    <t>BI 4000 Chass, SPARE no PS</t>
  </si>
  <si>
    <t>B80-CZ-27563</t>
  </si>
  <si>
    <t xml:space="preserve">BI 8000 Chass.+1 AC PS </t>
  </si>
  <si>
    <t>B80-DC-36012</t>
  </si>
  <si>
    <t>BI 8000 Chass.+1 48vDC PS</t>
  </si>
  <si>
    <t>B80-S-67181</t>
  </si>
  <si>
    <t>BI 8000 Chass. SPARE no PS</t>
  </si>
  <si>
    <t>BI--RX-29953</t>
  </si>
  <si>
    <t>Spare BigTRON RX-16 Chassis with fan assy, no PS, no switch fabric and no management modules</t>
  </si>
  <si>
    <t>BI--RX-31269</t>
  </si>
  <si>
    <t>BI RX-8 Fan Assy.</t>
  </si>
  <si>
    <t>BI--RX-34614</t>
  </si>
  <si>
    <t>BigTRON RX-4 Chassis 1 MR, 2 SFM1, 1 DC Power Supply and Fan assy</t>
  </si>
  <si>
    <t>BI--RX-35972</t>
  </si>
  <si>
    <t>BI RX-16 Int. Fan Assy</t>
  </si>
  <si>
    <t>BI--RX-38459</t>
  </si>
  <si>
    <t>BI RX-16 Exh. Fan Assy includes 2 fans</t>
  </si>
  <si>
    <t>BI--RX-42668</t>
  </si>
  <si>
    <t>BigTRON RX-8 Chassis 1 MR, 2 SFM3, 2 DC Power Supplies and Fan assy</t>
  </si>
  <si>
    <t>BI--RX-43530</t>
  </si>
  <si>
    <t>BI RX-8 Chassis 1 MR, 2 SWF3, 2 PS and Fan assy</t>
  </si>
  <si>
    <t>BI--RX-56607</t>
  </si>
  <si>
    <t>BigTRON RX-16 Chassis 1 MR, 3 SWF3, 4 DC PS and Fan assy</t>
  </si>
  <si>
    <t>BI--RX-68013</t>
  </si>
  <si>
    <t>BI RX-4 Fan Assy.</t>
  </si>
  <si>
    <t>BI--RX-71479</t>
  </si>
  <si>
    <t>Wooden shipping crate for BigTRON RX 16 chassis</t>
  </si>
  <si>
    <t>BI--RX-74105</t>
  </si>
  <si>
    <t>Spare BigTRON RX-8 Chassis with  fan assy, no PS, no switch fabric and no management modules</t>
  </si>
  <si>
    <t>BI--RX-80119</t>
  </si>
  <si>
    <t>BI RX-16Chassis 1 MR, 3 SWF3, 4 PS and Fan assy</t>
  </si>
  <si>
    <t>BI--RX-80785</t>
  </si>
  <si>
    <t>BI RX-4 Chassis 1 MR, 2 SWF1, 1 PS and Fan assy</t>
  </si>
  <si>
    <t>BI--RX-84007</t>
  </si>
  <si>
    <t>Spare BigTRON RX-4 Chassis with fan assy, no PS, no switch fabric and no management modules</t>
  </si>
  <si>
    <t>BMP-10-40325</t>
  </si>
  <si>
    <t>Chass blank module panel</t>
  </si>
  <si>
    <t>CAB-CX-65607</t>
  </si>
  <si>
    <t>50cm (0.5m) CX4 Cable</t>
  </si>
  <si>
    <t>CC-CZ-36469</t>
  </si>
  <si>
    <t>Console Cable, Strght-Thru</t>
  </si>
  <si>
    <t>CDD-CZ-84824</t>
  </si>
  <si>
    <t xml:space="preserve">Documentation on CD-ROM </t>
  </si>
  <si>
    <t>E1M-10-31986</t>
  </si>
  <si>
    <t>100BaseFX-LR, SMF, LC, 40Km</t>
  </si>
  <si>
    <t>E1M-10-49784</t>
  </si>
  <si>
    <t>100BaseFX-IR, SMF, LC, 15Km</t>
  </si>
  <si>
    <t>E1M-10-52624</t>
  </si>
  <si>
    <t>100Base-BXU SFP, 1310nm, SMF, &amp; LC. Connect only to an E1MG-100BXD.</t>
  </si>
  <si>
    <t>E1M-10-75822</t>
  </si>
  <si>
    <t>100Base-BXD SFP, 1490nm, SMF, &amp; LC. Connect only to an E1MG-100BXU.</t>
  </si>
  <si>
    <t>E1M-10-77189</t>
  </si>
  <si>
    <t>100Base-FX SFP, MMF &amp; LC.</t>
  </si>
  <si>
    <t>E1M-BX-79394</t>
  </si>
  <si>
    <t>1000Base-BXD SFP, 1490nm, SMF, &amp; LC. Connect only to an E1MG-BXU.</t>
  </si>
  <si>
    <t>E1M-CW-28783</t>
  </si>
  <si>
    <t>80Km, 1590nm, LC connector</t>
  </si>
  <si>
    <t>E1M-CW-28966</t>
  </si>
  <si>
    <t>80Km, 1530nm, LC connector</t>
  </si>
  <si>
    <t>E1M-CW-31995</t>
  </si>
  <si>
    <t>80Km, 1610nm, LC connector</t>
  </si>
  <si>
    <t>E1M-CW-32246</t>
  </si>
  <si>
    <t>80Km, 1470nm, LC connector</t>
  </si>
  <si>
    <t>E1M-CW-36738</t>
  </si>
  <si>
    <t>80Km, 1550nm, LC connector</t>
  </si>
  <si>
    <t>E1M-CW-40232</t>
  </si>
  <si>
    <t>80Km, 1570nm, LC connector</t>
  </si>
  <si>
    <t>E1M-CW-72258</t>
  </si>
  <si>
    <t>80Km, 1510nm, LC connector</t>
  </si>
  <si>
    <t>80Km, 1490nm, LC connector</t>
  </si>
  <si>
    <t>E1M-LH-56790</t>
  </si>
  <si>
    <t>LHB SMF SFP LC</t>
  </si>
  <si>
    <t>E1M-LH-64896</t>
  </si>
  <si>
    <t>LHA SMF SFP</t>
  </si>
  <si>
    <t>E1M-LH-78351</t>
  </si>
  <si>
    <t>1000Base-LX SMF SFP LC</t>
  </si>
  <si>
    <t>LX SMF SFP LC</t>
  </si>
  <si>
    <t>E1M-LX-85720</t>
  </si>
  <si>
    <t>LX SMF SFP</t>
  </si>
  <si>
    <t>SX MMF SFP MTRJ</t>
  </si>
  <si>
    <t>E1M-SX-53214</t>
  </si>
  <si>
    <t>1000Base-SX MMF SFP LC</t>
  </si>
  <si>
    <t>E1M-SX-57307</t>
  </si>
  <si>
    <t>SX MMF SFP LC</t>
  </si>
  <si>
    <t>E1M-SX-57975</t>
  </si>
  <si>
    <t>1000Base-SX MMF SFP MTRJ</t>
  </si>
  <si>
    <t>E1M-SX-82305</t>
  </si>
  <si>
    <t>1000Base-SX, SFP, MMF &amp; LC.</t>
  </si>
  <si>
    <t>E1M-SX-85914</t>
  </si>
  <si>
    <t>SX MMF SFP</t>
  </si>
  <si>
    <t>E1M-TX-48613</t>
  </si>
  <si>
    <t>1000BASE-TX Copper, RJ-45</t>
  </si>
  <si>
    <t>EIF-A-64872</t>
  </si>
  <si>
    <t>20 FE/1000 + 4 C/F GbE</t>
  </si>
  <si>
    <t>EIF-CZ-48270</t>
  </si>
  <si>
    <t>48-port 10/100/1000 with up to 4-port combo SFP slots</t>
  </si>
  <si>
    <t>EIF-CZ-66531</t>
  </si>
  <si>
    <t>EIF with 8-port XFP slots and complete L2 SW.</t>
  </si>
  <si>
    <t>EIF-CZ-73600</t>
  </si>
  <si>
    <t>EIF 24 10/100 + 2 Combo GbE</t>
  </si>
  <si>
    <t>EIF-CZ-97375</t>
  </si>
  <si>
    <t>EIF 48 10/100 + 2 Combo GbE</t>
  </si>
  <si>
    <t>F1G-CZ-71380</t>
  </si>
  <si>
    <t>1-p 1000Base-SX Uplink</t>
  </si>
  <si>
    <t>F2G-CZ-62213</t>
  </si>
  <si>
    <t>2-p 1000Base-SX Uplink</t>
  </si>
  <si>
    <t>FAN-B3-66271</t>
  </si>
  <si>
    <t>Replacement FAN for the 3-slot NetCore Chassis</t>
  </si>
  <si>
    <t>FCS-CZ-51130</t>
  </si>
  <si>
    <t xml:space="preserve">ServerTRONXL 24-p 10/100 </t>
  </si>
  <si>
    <t>FCS-CZ-63281</t>
  </si>
  <si>
    <t>ServerTRONXL 24-p 10/100 DC</t>
  </si>
  <si>
    <t>FCS-CZ-64730</t>
  </si>
  <si>
    <t xml:space="preserve">ServerTRONXL 16-p 10/100 </t>
  </si>
  <si>
    <t>FCS-CZ-76333</t>
  </si>
  <si>
    <t>ServerTRONXL 16-p 10/100 DC</t>
  </si>
  <si>
    <t>FCS-F2-77723</t>
  </si>
  <si>
    <t>16-port 10/100 switch with 2-port 1000Base-SX (SC) Gigabit uplink for 50 or 62.um MMF</t>
  </si>
  <si>
    <t>FCS-U2-86783</t>
  </si>
  <si>
    <t>16-port 10/100 switch with 2-port Gigabit Copper uplinks</t>
  </si>
  <si>
    <t>FES-2-59994</t>
  </si>
  <si>
    <t>L3 Upgrade</t>
  </si>
  <si>
    <t>FES-CZ-23915</t>
  </si>
  <si>
    <t>48p, 2 C/F &amp; 1 AC</t>
  </si>
  <si>
    <t>FES-CZ-24865</t>
  </si>
  <si>
    <t>FES-port 100/1000 SFP with 4-port Combo, 1-port XFP 10GbE &amp; 1 AC PS.</t>
  </si>
  <si>
    <t>FES-CZ-48879</t>
  </si>
  <si>
    <t>FES-45) with 4-port Combo GbE, 2-slot XFP, &amp; 1 AC PS.</t>
  </si>
  <si>
    <t>FES-CZ-51280</t>
  </si>
  <si>
    <t>24p 2 C/F w 1 AC</t>
  </si>
  <si>
    <t>FES-CZ-65136</t>
  </si>
  <si>
    <t>96p, 4 C/F &amp; AC</t>
  </si>
  <si>
    <t>FES-CZ-72188</t>
  </si>
  <si>
    <t>FES-45) with 4-port Combo GbE, 1-slot XFP, &amp; 1 AC PS.</t>
  </si>
  <si>
    <t>FES-CZ-74610</t>
  </si>
  <si>
    <t>FES-port 100/1000 SFP with 4-port Combo, 2-port XFP 10GbE, &amp; 1 AC PS.</t>
  </si>
  <si>
    <t>FES-CZ-77317</t>
  </si>
  <si>
    <t>FES-45), 4-port Combo GbE, &amp; 1 AC PS.</t>
  </si>
  <si>
    <t>FES-CZ-78088</t>
  </si>
  <si>
    <t>TRONPoint WLAN upgrade kit for FES Switch</t>
  </si>
  <si>
    <t>FES-CZ-84569</t>
  </si>
  <si>
    <t>FES-port 100/1000 SFP with 4-port Combo &amp; 1 AC PS.</t>
  </si>
  <si>
    <t>FES-CZ-96788</t>
  </si>
  <si>
    <t>FES-45), 4-port Combo GbE, 1-slot XFP, &amp; 1 AC PS.</t>
  </si>
  <si>
    <t>FES-DC-24055</t>
  </si>
  <si>
    <t>FES-port 100/1000 SFP with 4-port Combo &amp; 1 DC PS.</t>
  </si>
  <si>
    <t>FES-DC-25460</t>
  </si>
  <si>
    <t>48p, 2 C/F &amp; 1 DC</t>
  </si>
  <si>
    <t>FES-DC-26340</t>
  </si>
  <si>
    <t>FES-port 100/1000 SFP with 4-port Combo, 1-port XFP 10GbE, &amp; 1 DC PS.</t>
  </si>
  <si>
    <t>FES-DC-47890</t>
  </si>
  <si>
    <t>FES-45) with 4-port Combo GbE, 2-slot XFP, &amp; 1 DC PS.</t>
  </si>
  <si>
    <t>FES-DC-58445</t>
  </si>
  <si>
    <t>FES-port 10/100/1000 (RJ-45) with 4-port Combo, 1-port XFP 10GbE, &amp; 1 DC PS.</t>
  </si>
  <si>
    <t>FES-DC-59060</t>
  </si>
  <si>
    <t>96p, 4 C/F &amp; DC</t>
  </si>
  <si>
    <t>FES-DC-62571</t>
  </si>
  <si>
    <t>24p, 2 C/F &amp; 1 DC</t>
  </si>
  <si>
    <t>FES-DC-75802</t>
  </si>
  <si>
    <t>FES-port 100/1000 SFP with 4-port Combo, 2-port XFP 10GbE, &amp; 1 DC PS.</t>
  </si>
  <si>
    <t>FES-DC-76743</t>
  </si>
  <si>
    <t>FES-port 10/100/1000 (RJ-45) with 4-port Combo, 2-port XFP 10GbE, &amp; 1 DC PS.</t>
  </si>
  <si>
    <t>FES-DC-91416</t>
  </si>
  <si>
    <t>FES-45) with 4-port Combo, &amp; 1 DC PS.</t>
  </si>
  <si>
    <t>FES-DC-93858</t>
  </si>
  <si>
    <t>FES-45), 4-port Combo GbE, 1-slot XFP, &amp; 1 DC PS.</t>
  </si>
  <si>
    <t>FES-DC-98050</t>
  </si>
  <si>
    <t>FES-45) with 4-port Combo GbE, &amp; 1 DC PS.</t>
  </si>
  <si>
    <t>FES-L3-49697</t>
  </si>
  <si>
    <t xml:space="preserve">L3 Upgrade </t>
  </si>
  <si>
    <t>FES-L3-80005</t>
  </si>
  <si>
    <t>L3 upgrade for the FES X448</t>
  </si>
  <si>
    <t>FES-L3-82943</t>
  </si>
  <si>
    <t>Layer 3 software upgrade for the FESX424 and the FESX424HF.</t>
  </si>
  <si>
    <t>FES-PO-24400</t>
  </si>
  <si>
    <t>FES-PO with integrated TRONPoint WLAN/L2 SW and 48-port 10/100Base-T with 2 Combo GbE ports that supports copper and fiber connectivity. For fiber, SX (MMF), LX (SMF), and LHA (SMF) SFP optics are supported. Includes one (1) AC PS.</t>
  </si>
  <si>
    <t>FES-PO-30227</t>
  </si>
  <si>
    <t>FES-PO-DC with Base L3 SW, 24-port 10/100/1000 802.3af with 4-port Combo &amp; 1 DC PS.</t>
  </si>
  <si>
    <t>FES-PO-31559</t>
  </si>
  <si>
    <t>FES-PO+1XG with Base L3 SW, 24-port 10/100/1000 802.3af with 4-port Combo, 1-port XFP 10GbE &amp; 1 AC PS.</t>
  </si>
  <si>
    <t>FES-PO-31560</t>
  </si>
  <si>
    <t>48 10/100B PoE, 2 SFP, 1 AC PS.</t>
  </si>
  <si>
    <t>FES-PO-32835</t>
  </si>
  <si>
    <t>FES-PO+2XG with Base L3 SW, 24-port 10/100/1000 802.3af with 4-port Combo, 2-port XFP 10GbE, &amp; 1 AC PS.</t>
  </si>
  <si>
    <t>FES-PO-35178</t>
  </si>
  <si>
    <t>FES-PO-PREM with full L3 SW, 24-port 10/100/1000 802.3af with 4-port Combo &amp; 1 AC PS.</t>
  </si>
  <si>
    <t>FES-PO-48160</t>
  </si>
  <si>
    <t>POE L3 Prem</t>
  </si>
  <si>
    <t>FES-PO-49423</t>
  </si>
  <si>
    <t>FES-PO+1XG-PREM with full L3 SW, 24-port 10/100/1000 802.3af with 4-port Combo, 1-port XFP 10GbE, &amp; 1 AC PS.</t>
  </si>
  <si>
    <t>FES-PO-54145</t>
  </si>
  <si>
    <t>FES-PO+1XG-DC with Base L3 SW, 24-port 10/100/1000 802.3af with 4-port Combo, 1-port XFP 10GbE, &amp; 1 DC PS.</t>
  </si>
  <si>
    <t>FES-PO-55523</t>
  </si>
  <si>
    <t>POE 24p 2-GCF</t>
  </si>
  <si>
    <t>FES-PO-60693</t>
  </si>
  <si>
    <t>FES-PO-PREM-DC with full L3 SW, 24-port 10/100/1000 802.3af with 4-port Combo &amp; 1 DC PS.</t>
  </si>
  <si>
    <t>FES-PO-68961</t>
  </si>
  <si>
    <t>FES-PO+2XG-PREM with full L3 SW, 24-port 10/100/1000 802.3af with 4-port Combo, 2-port XFP, &amp; 1 AC PS.</t>
  </si>
  <si>
    <t>FES-PO-69985</t>
  </si>
  <si>
    <t>FES-PO+2XG-DC with Base L3 SW, 24-port 10/100/1000 802.3af with 4-port Combo, 2-port XFP 10GbE, &amp; 1 DC PS.</t>
  </si>
  <si>
    <t>FES-PO-81088</t>
  </si>
  <si>
    <t>FES-PO with integrated TRONPoint WLAN/L2 SW and 24-port 10/100Base-T with 2 Combo GbE ports that supports copper and fiber connectivity. For fiber, SX (MMF), LX (SMF), and LHA (SMF) SFP optics are supported. Includes one (1) AC PS.</t>
  </si>
  <si>
    <t>FES-PO-81878</t>
  </si>
  <si>
    <t>L3 48 10/100B PoE, 2 SFP,  1 AC PS</t>
  </si>
  <si>
    <t>FES-PO-95786</t>
  </si>
  <si>
    <t>FES-PO with Base L3 SW, 24-port 10/100/1000 802.3af with 4-port Combo &amp; 1 AC PS.</t>
  </si>
  <si>
    <t>FES-PO-96020</t>
  </si>
  <si>
    <t>FES-PO+2XG-PREM-DC with full L3 SW, 24-port 10/100/1000 802.3af with 4-port Combo, 2-port XFP 10GbE, &amp; 1 DC PS.</t>
  </si>
  <si>
    <t>FES-PO-96105</t>
  </si>
  <si>
    <t>FES-PO+1XG-PREM-DC with full L3 SW, 24-port 10/100/1000 802.3af with 4-port Combo, 1-port XFP 10GbE, &amp; 1 DC PS.</t>
  </si>
  <si>
    <t>FES-PR-27658</t>
  </si>
  <si>
    <t>Prem 24p, 2 C/F &amp; 1 DC</t>
  </si>
  <si>
    <t>FES-PR-29019</t>
  </si>
  <si>
    <t>FES-port 100/1000 SFP with 4-port Combo, 2-port XFP, &amp; 1 AC PS.</t>
  </si>
  <si>
    <t>FES-PR-30464</t>
  </si>
  <si>
    <t>FES-port 10/100/1000 ports (RJ-45) with 4-port Combo, 2-port XFP 10GbE, &amp; 1 DC PS.</t>
  </si>
  <si>
    <t>FES-PR-31075</t>
  </si>
  <si>
    <t>FES-port 10/100/1000 (RJ-45) with 4-port Combo, &amp; 1 DC PS.</t>
  </si>
  <si>
    <t>FES-PR-63866</t>
  </si>
  <si>
    <t>FES-45) with 4-port Combo GbE, &amp; 1 AC PS.</t>
  </si>
  <si>
    <t>FES-PR-68068</t>
  </si>
  <si>
    <t>FES-45), 4-port Combo GbE, 2-slot XFP, &amp; 1 AC PS.</t>
  </si>
  <si>
    <t>FES-PR-77806</t>
  </si>
  <si>
    <t>Prem 24p, 2 C/F &amp; 1 AC</t>
  </si>
  <si>
    <t>FES-PR-78728</t>
  </si>
  <si>
    <t>Prem 96p, 4 C/F &amp; DC</t>
  </si>
  <si>
    <t>FES-PR-84308</t>
  </si>
  <si>
    <t>Prem 48p, 2 C/F &amp; 1 DC</t>
  </si>
  <si>
    <t>FES-PR-88772</t>
  </si>
  <si>
    <t>Prem 96p, 4 C/F &amp; AC</t>
  </si>
  <si>
    <t>FES-PR-89925</t>
  </si>
  <si>
    <t>FES-port 100/1000 SFP with 4-port Combo, 1-port XFP 10GbE, &amp; 1 AC PS.</t>
  </si>
  <si>
    <t>FES-PR-91368</t>
  </si>
  <si>
    <t>FES-45) with 4-port Combo GbE, 1-slot XFP, &amp; 1 DC PS.</t>
  </si>
  <si>
    <t>FES-PR-91987</t>
  </si>
  <si>
    <t>Prem 48p, 2 C/F &amp; 1 AC</t>
  </si>
  <si>
    <t>FES-PR-93670</t>
  </si>
  <si>
    <t>FES-45), 4-port Combo GbE, 2-slot XFP, &amp; 1 DC PS.</t>
  </si>
  <si>
    <t>FES-WL-42909</t>
  </si>
  <si>
    <t>FES-port 10/100Base-TX (RJ45) plus 2-port 1000Base-T and 1000Base-X (SFP) with AC power supply</t>
  </si>
  <si>
    <t>FES-WL-57764</t>
  </si>
  <si>
    <t>FES-port 10/100Base-TX (RJ45) plus 4-port 1000Base-T and 1000Base-X (SFP) with AC power supply</t>
  </si>
  <si>
    <t>FES-WL-69103</t>
  </si>
  <si>
    <t>FES-DC with integrated TRONPoint WLAN/L2 SW and 24-port 10/100Base-TX (RJ45) plus 2-port 1000Base-T and 1000Base-X (SFP) with -48vDC power supply</t>
  </si>
  <si>
    <t>FES-WL-84668</t>
  </si>
  <si>
    <t>FES-DC with integrated TRONPoint WLAN/L2 SW and 96-port 10/100Base-TX (RJ45) plus 4-port 1000Base-T and 1000Base-X (SFP) with -48vDC power supply</t>
  </si>
  <si>
    <t>FES-WL-85721</t>
  </si>
  <si>
    <t>FES-DC with integrated TRONPoint WLAN/L2 SW and 48-port 10/100Base-TX (RJ45) plus 2-port 1000Base-T and 1000Base-X (SFP) with -48vDC power supply</t>
  </si>
  <si>
    <t>FGS-1X-44518</t>
  </si>
  <si>
    <t xml:space="preserve">FastTRON GS installable 1-port CX4 10 Gigabit Ethernet and 1-port XFP 10 Gigabit Ethernet module. </t>
  </si>
  <si>
    <t>FGS-24-41813</t>
  </si>
  <si>
    <t>POE Add-in Card</t>
  </si>
  <si>
    <t>FGS-2X-33711</t>
  </si>
  <si>
    <t>2-port 10GbE XFP module</t>
  </si>
  <si>
    <t>FGS-2X-50345</t>
  </si>
  <si>
    <t>FastTRON GS installable 2-port CX4 10 Gigabit Ethernet module.  CX4 cable (0.5m) is included.</t>
  </si>
  <si>
    <t>FGS-CZ-41478</t>
  </si>
  <si>
    <t>FGS L2 SW, 48 10/100/1000 POE upgradeable ports (RJ-45), 4-port Combo 100/1000, &amp; 1 AC PS.</t>
  </si>
  <si>
    <t>FGS-CZ-59159</t>
  </si>
  <si>
    <t xml:space="preserve">FGS624XGP includes 24-port 10/100/1000 that are PoE upgradeable with 4-port 100/1000 Combo copper/fiber, 1-port XFP 10GbE and one RPS. </t>
  </si>
  <si>
    <t>FGS-CZ-89899</t>
  </si>
  <si>
    <t>FGS L2 SW, 24 10/100/1000 POE upgradeable ports (RJ-45), 4-port Combo 100/1000, &amp; 1 AC PS.</t>
  </si>
  <si>
    <t>FGS-DC-80987</t>
  </si>
  <si>
    <t>FGS L2 SW, 48 10/100/1000 POE upgradeable ports (RJ-45), 4-port Combo 100/1000, &amp; 1 DC PS.</t>
  </si>
  <si>
    <t>FGS-DC-83646</t>
  </si>
  <si>
    <t>FGS L2 SW, 24 10/100/1000 POE upgradeable ports (RJ-45), 4-port Combo 100/1000, &amp; 1 DC PS.</t>
  </si>
  <si>
    <t>FGS-LB-59518</t>
  </si>
  <si>
    <t>FGS 2 Label</t>
  </si>
  <si>
    <t>FGS-PO-25333</t>
  </si>
  <si>
    <t xml:space="preserve">FGS624XGP-POE includes 24-port 10/100/1000 PoE with 4-port 100/1000 Combo copper/fiber, 1-port XFP 10GbE and one RPS. </t>
  </si>
  <si>
    <t>FGS-PO-43720</t>
  </si>
  <si>
    <t>FGS L2 SW, 48 10/100/1000 POE ready ports (RJ-45), 4-port Combo 100/1000, &amp; 1 AC PS.</t>
  </si>
  <si>
    <t>FGS-PO-44567</t>
  </si>
  <si>
    <t>FGS L2 SW, 24 10/100/1000 POE ready ports (RJ-45), 4-port Combo 100/1000, &amp; 1 DC PS.</t>
  </si>
  <si>
    <t>FGS-PO-76847</t>
  </si>
  <si>
    <t>FGS L2 SW, 48 10/100/1000 POE ready ports (RJ-45), 4-port Combo 100/1000, &amp; 1DC PS.</t>
  </si>
  <si>
    <t>FGS-PO-78490</t>
  </si>
  <si>
    <t>FGS L2 SW, 24 10/100/1000 POE ready ports (RJ-45), 4-port Combo 100/1000, &amp; 1 AC PS.</t>
  </si>
  <si>
    <t>FIP-10-58337</t>
  </si>
  <si>
    <t>FIP-100 Single Port Power Injector</t>
  </si>
  <si>
    <t>FIP-60-30344</t>
  </si>
  <si>
    <t>TRON TRONPower 600-19" rack installation kit</t>
  </si>
  <si>
    <t>FIP-60-62607</t>
  </si>
  <si>
    <t>FIP-600 Six Port Power Injector</t>
  </si>
  <si>
    <t>FI--SX-30407</t>
  </si>
  <si>
    <t xml:space="preserve">FSX 1600 chassis bundle </t>
  </si>
  <si>
    <t>FI--SX-31526</t>
  </si>
  <si>
    <t>FSX L3 chassis bundle - DC PS, 3x24-port modules and an M1.</t>
  </si>
  <si>
    <t>FI--SX-34896</t>
  </si>
  <si>
    <t>FSX 800 chassis bundle</t>
  </si>
  <si>
    <t>FSX L3 chassis bundle - AC PS, 3x24-port modules and an M1.</t>
  </si>
  <si>
    <t>FI--SX-60716</t>
  </si>
  <si>
    <t>FastTRON SX 800 spare chassis.</t>
  </si>
  <si>
    <t>FI--SX-67300</t>
  </si>
  <si>
    <t>FISX Chassis with DC PS</t>
  </si>
  <si>
    <t>FI--SX-68236</t>
  </si>
  <si>
    <t>FSX L2/Base L3 chassis bundle - AC PS, 3x24-port modules and an M1.</t>
  </si>
  <si>
    <t>FI--SX-83557</t>
  </si>
  <si>
    <t>FSX L2/Base L3 chassis bundle - DC PS, 3x24-port modules and an M1.</t>
  </si>
  <si>
    <t>FI--SX-95252</t>
  </si>
  <si>
    <t>FastTRON SX 1600 spare chassis.</t>
  </si>
  <si>
    <t>FI--SX-97698</t>
  </si>
  <si>
    <t>FastTRON SX includes Fan and 1 AC PS</t>
  </si>
  <si>
    <t>FLS-1X-89837</t>
  </si>
  <si>
    <t xml:space="preserve">1-port XFP 10 Gigabit Ethernet module for the FLS 624 and the FLS 648. </t>
  </si>
  <si>
    <t>FLS-CZ-46572</t>
  </si>
  <si>
    <t>The FastTRON LS 648 supports forty-eight 10/100/1000 Mbps RJ-45 Ethernet ports.  Four ports are implemented as combination RJ45-SFP ports in which the port may be used as either a copper 10/100/1000 Mbps Ethernet or as a fiber 100/1000 Mbps when using an SFP transceiver in the corresponding SFP port.   The FastTRON LS 648 includes two 10-Gigabit Ethernet slots each configurable with a single-port XFP-based 10-Gigabit Ethernet module (part # FLS-1XG).</t>
  </si>
  <si>
    <t>FLS-CZ-80908</t>
  </si>
  <si>
    <t>The FastTRON LS 624 supports twenty-four 10/100/1000 Mbps RJ-45 Ethernet ports.  Four ports are implemented as combination RJ45-SFP ports in which the port may be used as either a copper 10/100/1000 Mbps Ethernet or as a fiber 100/1000 Mbps when using an SFP transceiver in the corresponding SFP port.   The FastTRON LS 624 includes three 10-Gigabit Ethernet slots each configurable with a single-port XFP-based 10-Gigabit Ethernet module (part # FLS-1XG).</t>
  </si>
  <si>
    <t>FTA-30-70832</t>
  </si>
  <si>
    <t>Uplink Faceplt, Serial Port</t>
  </si>
  <si>
    <t>FTA-30-85564</t>
  </si>
  <si>
    <t>15-slot NEBS Fan Tray</t>
  </si>
  <si>
    <t>FWS-CZ-40464</t>
  </si>
  <si>
    <t>FWSX448 L2 SW 48 10/100/1000 ports (RJ-45) with 4-port SFP, &amp; 1 AC PS.</t>
  </si>
  <si>
    <t>FWS-CZ-50334</t>
  </si>
  <si>
    <t>FWSX424 L2 SW, 24 10/100/1000 ports (RJ-45) with 4-port SFP, &amp; 1 AC PS.</t>
  </si>
  <si>
    <t>FWS-CZ-57157</t>
  </si>
  <si>
    <t>FWSX424 L2 SW, 24 10/100/1000 ports (RJ-45) with 4-port SFP, 2-slot XFP, &amp; 1 AC PS.</t>
  </si>
  <si>
    <t>FWS-CZ-66910</t>
  </si>
  <si>
    <t>FWSX448 L2 SW, 48 10/100/1000 ports (RJ-45) with 4-port SFP, 1-slot XFP &amp; 1 AC PS.</t>
  </si>
  <si>
    <t>FWS-CZ-78644</t>
  </si>
  <si>
    <t>FWSX448 L2 SW, 48 10/100/1000 ports (RJ-45) with 4-port SFP, 2-slot XFP, &amp; 1 AC PS.</t>
  </si>
  <si>
    <t>FWS-CZ-92019</t>
  </si>
  <si>
    <t>FWSX424 L2 SW, 24 10/100/1000 ports (RJ-45) with 4-port SFP, 1-slot XFP, &amp; 1 AC PS.</t>
  </si>
  <si>
    <t>FWS-DC-25572</t>
  </si>
  <si>
    <t>FWSX424 L2 SW, 24 10/100/1000 ports (RJ-45), 4-port SFP, 2-slot XFP, &amp; 1 DC PS.</t>
  </si>
  <si>
    <t>FWS-DC-39889</t>
  </si>
  <si>
    <t>FWSX448 Base L3 SW, 48-port 10/100/1000 (RJ-45) with 4-port Combo, 1-port XFP 10GbE, &amp; 1 DC PS.</t>
  </si>
  <si>
    <t>FWS-DC-40691</t>
  </si>
  <si>
    <t>FWSX424 L2 SW, 24 10/100/1000 ports (RJ-45), 4-port SFP, &amp; 1 DC PS.</t>
  </si>
  <si>
    <t>FWS-DC-58292</t>
  </si>
  <si>
    <t>FWSX448 Base L3 SW, 48-port 10/100/1000 (RJ-45) with 4-port Combo, 2-port XFP 10GbE, &amp; 1 DC PS.</t>
  </si>
  <si>
    <t>FWS-DC-84745</t>
  </si>
  <si>
    <t>FWSX448 Base L3 SW, 24 10/100/1000 ports (RJ-45) with 4-port Combo, &amp; 1 DC PS.</t>
  </si>
  <si>
    <t>FWS-DC-85106</t>
  </si>
  <si>
    <t>FWSX424 L2 SW, 24 10/100/1000 ports (RJ-45), 4-port SFP, 1-slot XFP, &amp; 1 DC PS.</t>
  </si>
  <si>
    <t>IP2-US-53768</t>
  </si>
  <si>
    <t>FULL FEATURED ACCESS POINT</t>
  </si>
  <si>
    <t>IP--AC-24288</t>
  </si>
  <si>
    <t>2.4 GHz 802.11 b/g Ceiling Mount Bi-directional Antenna (4 dBi) for TRONPoint Mobility Series AP200 Access Point - 0.5 foot pigtail and mounting hardware included</t>
  </si>
  <si>
    <t>IP--AC-31038</t>
  </si>
  <si>
    <t>2.4 GHz 802.11 b/g Directional Panel Antenna (13 dBi) for TRONPoint Mobility Series AP200 Access Point - 1 foot pigtail and mounting hardware is sold seperately</t>
  </si>
  <si>
    <t>IP--AC-51853</t>
  </si>
  <si>
    <t>2.4 GHz 802.11 b/g Ceiling Mount Omindirectional Antenna (5.5 dBi) for TRONPoint Mobility Series AP200 Access Point - 3 foot pigtail and mounting hardware included</t>
  </si>
  <si>
    <t>IP--AC-63954</t>
  </si>
  <si>
    <t>3 Foot RF Extension Cable: RP-SMA-MALE to RP-SMA-FEMALE for TRONPoint Mobility Series AP200 Access Point - Plenum rated</t>
  </si>
  <si>
    <t>IP--AC-66785</t>
  </si>
  <si>
    <t>Mounting hardware for IP-ACC-ANT3-130P antenna</t>
  </si>
  <si>
    <t>IP--AC-78904</t>
  </si>
  <si>
    <t>2.4 GHz 802.11 b/g Ceiling Mount Omindirectional Diversity Antenna (2.5 dBi) for TRONPoint Mobility Series AP200 Access Point - 3 foot pigtail and mounting hardware included</t>
  </si>
  <si>
    <t>IP--AP-40785</t>
  </si>
  <si>
    <t>Above Suspended Ceiling Mounting Kit (T-Bar Hanger) for TRONPoint Mobility Series AP200 Access Point</t>
  </si>
  <si>
    <t>IP--AP-72617</t>
  </si>
  <si>
    <t>Suspended Ceiling Rail Mounting Kit for TRONPoint Mobility Series AP200 Access Point</t>
  </si>
  <si>
    <t>IP--DP-28496</t>
  </si>
  <si>
    <t>TRON TRONPoint Directional Panel Antenna - 802.11 B/G (2.4 GHZ)</t>
  </si>
  <si>
    <t>IP--MA-57070</t>
  </si>
  <si>
    <t>TRONPoint Mobility Series AP 200 single radio wireless Access Point</t>
  </si>
  <si>
    <t>IP--MA-78598</t>
  </si>
  <si>
    <t>TRONPoint Mobility Series AP150 Access Point. For use with TRONPoint Mobility Series MC500, MC1000 and MC3000 Mobility Controllers (sold separately). Dual wireless interfaces, one for 802.11a and one for 802.11g/b. Includes wall mounting bracket and screws. Ceiling mounting bracket sold separately. Two dual-band 802.11a/b/g omni-directional antennas included: 2.4 Ghz (4dBi) and 5 Ghz (5 dBi). RP SMA Female connector for optional external antennas. Requires 802.3af power over Ethernet switches or inline power injectors (sold separately).</t>
  </si>
  <si>
    <t>IP--MA-85086</t>
  </si>
  <si>
    <t>TRONPoint Mobility Series AP 200 dual radio wireless Access Point</t>
  </si>
  <si>
    <t>IP--MC-27945</t>
  </si>
  <si>
    <t>TRONPoint Mobility Series MC3000 Mobility Controller for 100 Mobility Series Access Points.Dual 10/100/1000 Mbps Gigabit Ethernet uplinks.</t>
  </si>
  <si>
    <t>IP--MC-31918</t>
  </si>
  <si>
    <t>TRONPoint Mobility Series MC1000 Mobility Controller for 15 Mobility Series Access Points. Dual 10/100/1000 Mbps Gigabit Ethernet uplinks.</t>
  </si>
  <si>
    <t>IP--MC-41102</t>
  </si>
  <si>
    <t>TRONPoint Mobility Series MC3000 Mobility Controller for 25 Mobility Series Access Points.Dual 10/100/1000 Mbps Gigabit Ethernet uplinks.</t>
  </si>
  <si>
    <t>IP--MC-59523</t>
  </si>
  <si>
    <t>TRONPoint Mobility Series MC500 Mobility Controller for 5 Mobility Series Access Points. Dual 10/100 Mbps Fast Ethernet uplinks.</t>
  </si>
  <si>
    <t>IP--MC-77986</t>
  </si>
  <si>
    <t>TRONPoint Mobility Series MC3000 Mobility Controller for 75 Mobility Series Access Points.Dual 10/100/1000 Mbps Gigabit Ethernet uplinks.</t>
  </si>
  <si>
    <t>IP--MC-79951</t>
  </si>
  <si>
    <t>TRONPoint Mobility Series MC3000 Mobility Controller for 150 Mobility Series Access Points.Dual 10/100/1000 Mbps Gigabit Ethernet uplinks.</t>
  </si>
  <si>
    <t>IP--MC-87986</t>
  </si>
  <si>
    <t>TRONPoint Mobility Series MC3000 Mobility Controller for 50 Mobility Series Access Points.Dual 10/100/1000 Mbps Gigabit Ethernet uplinks.</t>
  </si>
  <si>
    <t>IP--MC-93021</t>
  </si>
  <si>
    <t>TRONPoint Mobility Series MC1000 Mobility Controller for 30 Mobility Series Access Points. Dual 10/100/1000 Mbps Gigabit Ethernet uplinks.</t>
  </si>
  <si>
    <t>IP--OD-59928</t>
  </si>
  <si>
    <t>2.4 GHZ Omni-Directional Patch Antenna</t>
  </si>
  <si>
    <t>IP--RS-41669</t>
  </si>
  <si>
    <t>TRONPoint Mobility Series RS4000 Radio Switch with omni-directional antenna. For use with TRONPoint Mobility Series MC500, MC1000 and MC3000 Mobility Controllers (sold separately).  4 wireless interfaces, two for 802.11a and two for 802.11g/b. Includes 2.4GHz &amp; 5GHz 360 Degree Omni-Directional multi-channel antenna, 3ft Antenna Cables and wall/ceiling mounting accessories.</t>
  </si>
  <si>
    <t>IP--RS-70740</t>
  </si>
  <si>
    <t>TRONPoint Mobility Series RS4000 Radio Switch with 180 degree directional antenna. For use with TRONPoint Mobility Series MC500, MC1000 and MC3000 Mobility Controllers (sold separately).  4 wireless interfaces, two for 802.11a and two for 802.11g/b. Includes 2.4GHz &amp; 5GHz 180 degree Directional multi-channel antenna, 3ft Antenna Cables and wall/ceiling mounting accessories.</t>
  </si>
  <si>
    <t>IP--WL-34735</t>
  </si>
  <si>
    <t>TRONPoint Wireless Location Manager</t>
  </si>
  <si>
    <t>IVI-IP-91214</t>
  </si>
  <si>
    <t>TRONPOINT MANAGEMENT SOFTWARE</t>
  </si>
  <si>
    <t>INM LINUX</t>
  </si>
  <si>
    <t>IVI-LI-39361</t>
  </si>
  <si>
    <t>INM License</t>
  </si>
  <si>
    <t>IVI-NT-74555</t>
  </si>
  <si>
    <t>INM STANDALONE NT</t>
  </si>
  <si>
    <t>IVI-SO-87822</t>
  </si>
  <si>
    <t>INM SOLARIS</t>
  </si>
  <si>
    <t>IVI-SW-84106</t>
  </si>
  <si>
    <t>IVIEW-SW Sppt</t>
  </si>
  <si>
    <t>J-B-B1-44093</t>
  </si>
  <si>
    <t>BI Jcore 16GoC RJ-45</t>
  </si>
  <si>
    <t>J-B-B1-65928</t>
  </si>
  <si>
    <t>16-port 100/1000Base-T (RJ45) ServerTRON NetCore Module</t>
  </si>
  <si>
    <t>J-B-B1-88944</t>
  </si>
  <si>
    <t>16-port 1000Base-X (SFP) ServerTRON NetCore Module</t>
  </si>
  <si>
    <t>J-B-B1-94409</t>
  </si>
  <si>
    <t>BI Jcore 16-X SFP</t>
  </si>
  <si>
    <t>J-B-B2-33194</t>
  </si>
  <si>
    <t>BigTRON 24-port 10/100BASE-TX NetCore POE Module</t>
  </si>
  <si>
    <t>J-B-B2-36086</t>
  </si>
  <si>
    <t>Double-wide 24-port 10/100 and 4-port Gigabit (CF)</t>
  </si>
  <si>
    <t>J-B-B2-52067</t>
  </si>
  <si>
    <t>Jcore 24p FX multi</t>
  </si>
  <si>
    <t>J-B-B2-84131</t>
  </si>
  <si>
    <t>Double-wide 24-port 10/100 and 4-port Gigabit (CF).</t>
  </si>
  <si>
    <t>J-B-B2-95752</t>
  </si>
  <si>
    <t>BigTRON 2-port 1000BASE-X BigTRON NetCore Management Module</t>
  </si>
  <si>
    <t>J-B-B2-96547</t>
  </si>
  <si>
    <t>BI Jcore 24p FX 15km</t>
  </si>
  <si>
    <t>J-B-B2-98322</t>
  </si>
  <si>
    <t>2-Port Gigabit NetCore Line Module (SFP).</t>
  </si>
  <si>
    <t>J-B-B4-47888</t>
  </si>
  <si>
    <t>4-Port Gigabit NetCore Line Module (SFP).</t>
  </si>
  <si>
    <t>J-B-B4-52879</t>
  </si>
  <si>
    <t>NetCore 48 port 10/100Base-TX double-wide module for with RJ-45  Connectors.</t>
  </si>
  <si>
    <t>J-B-B4-58586</t>
  </si>
  <si>
    <t>NetCore 48 port 10/100Base-TX (RJ-21 Female) for BigTRON</t>
  </si>
  <si>
    <t>J-B-B4-60134</t>
  </si>
  <si>
    <t>NetCore 48 port 10/100Base-TX (RJ-45) double-wide</t>
  </si>
  <si>
    <t>J-B-Bx-27467</t>
  </si>
  <si>
    <t>BI Jcore MGMT4 8-X mGBIC</t>
  </si>
  <si>
    <t>J-B-Bx-39745</t>
  </si>
  <si>
    <t>BI Jcore 8-X SFP</t>
  </si>
  <si>
    <t>J-B-Bx-99285</t>
  </si>
  <si>
    <t>8-port SFP ServerTRON NetCore Module</t>
  </si>
  <si>
    <t>LS--SS-32809</t>
  </si>
  <si>
    <t>SecureTRONLS Security LAN Switch Management module (LS-SSM6) with 3 security processors. Use this module for dual-active LS-SSM6 in a SecureTRONLS, or for spares.</t>
  </si>
  <si>
    <t>LS--SS-35789</t>
  </si>
  <si>
    <t>SecureTRONLS Security LAN Switch Management module (LS-SSM6-1) with 1 security processors. Use this module for dual-active LS-SSM6-1 in a SecureTRONLS, or for spares.</t>
  </si>
  <si>
    <t>NI--M2-27121</t>
  </si>
  <si>
    <t>NetTRON M2404C Metro Access Switch with 1 DC power supply</t>
  </si>
  <si>
    <t>NI--M2-39628</t>
  </si>
  <si>
    <t>NetTRON M2404 Spare AC Power Supply</t>
  </si>
  <si>
    <t>NI--M2-49821</t>
  </si>
  <si>
    <t>NetTRON M2404C Metro Access Switch with 1 AC power supply</t>
  </si>
  <si>
    <t>NI--M2-74194</t>
  </si>
  <si>
    <t>NetTRON M2404F Metro Access Switch with 1 AC power supply</t>
  </si>
  <si>
    <t>NI--M2-86261</t>
  </si>
  <si>
    <t>NetTRON M2404F Metro Access Switch with 1 DC power supply</t>
  </si>
  <si>
    <t>NI--M2-96843</t>
  </si>
  <si>
    <t>NetTRON M2404 Spare DC Power Supply</t>
  </si>
  <si>
    <t>NI--ML-23468</t>
  </si>
  <si>
    <t>NI MLX 8-Slot Chassis 1 MR, 2 SF3, 2 DC PS and Fan assy</t>
  </si>
  <si>
    <t>NI--ML-26905</t>
  </si>
  <si>
    <t>NI MLX 16-Slot Chassis with fan assy</t>
  </si>
  <si>
    <t>NI--ML-38598</t>
  </si>
  <si>
    <t>NI MLX 16-Slot Chassis 1 MR, 3 SF3, 4 DC PS and Fan assy</t>
  </si>
  <si>
    <t>NI--ML-38715</t>
  </si>
  <si>
    <t>NI MLX 8-Slot Chassis with fan assy</t>
  </si>
  <si>
    <t>NI--ML-39232</t>
  </si>
  <si>
    <t>NI MLX 2-port 10GE</t>
  </si>
  <si>
    <t>NI--ML-39847</t>
  </si>
  <si>
    <t>NI MLX 8-Slot Chassis 1 MR, 2 SF3, 2 AC PS and Fan assy</t>
  </si>
  <si>
    <t>NI--ML-44714</t>
  </si>
  <si>
    <t>NI MLX 4-Slot Chassis 1 MR, 2 SF1, 1 DC PS and Fan assy</t>
  </si>
  <si>
    <t>NI--ML-48434</t>
  </si>
  <si>
    <t>NI MLX 16-Slot Chassis 1 MR, 3 SF3, 4 AC PS and Fan assy</t>
  </si>
  <si>
    <t>NI--ML-52531</t>
  </si>
  <si>
    <t>NI MLX 4-Slot Chassis 1 MR, 2 SF1, 1 AC PS and Fan assy</t>
  </si>
  <si>
    <t>NI--ML-57316</t>
  </si>
  <si>
    <t>NI MLX Management module</t>
  </si>
  <si>
    <t>NI--ML-59139</t>
  </si>
  <si>
    <t>NI MLX 4-port 10GE</t>
  </si>
  <si>
    <t>NI--ML-65106</t>
  </si>
  <si>
    <t>NI MLX 4-Slot Chassis with fan assy</t>
  </si>
  <si>
    <t>NI--ML-83572</t>
  </si>
  <si>
    <t>NI MLX 20-port 10/100/1000 copper</t>
  </si>
  <si>
    <t>NI--ML-91092</t>
  </si>
  <si>
    <t>NI MLX 20-port 100/1000 fiber</t>
  </si>
  <si>
    <t>NI--ML-93226</t>
  </si>
  <si>
    <t>Wooden shipping crate for NetTRON MLX 16 chassis</t>
  </si>
  <si>
    <t>NI--X--28691</t>
  </si>
  <si>
    <t>NI XMR/MLX Switch fabric for 4-slot chassis</t>
  </si>
  <si>
    <t>NI--X--35816</t>
  </si>
  <si>
    <t>NetTRON XMR/MLX power supply panel for 4-slot chassis</t>
  </si>
  <si>
    <t>NI--X--36368</t>
  </si>
  <si>
    <t>NI XMR/MLX 4-Slot air filter</t>
  </si>
  <si>
    <t>NI--X--43597</t>
  </si>
  <si>
    <t>NI XMR/MLX 16-Slot Chassis exhaust fan assembly (includes two fans)</t>
  </si>
  <si>
    <t>NI--X--44784</t>
  </si>
  <si>
    <t>NI XMR/MLX 16-Slot air filter</t>
  </si>
  <si>
    <t>NI--X--50117</t>
  </si>
  <si>
    <t>NetTRON XMR/MLX interface module panel</t>
  </si>
  <si>
    <t>NI--X--51457</t>
  </si>
  <si>
    <t>NI XMR/MLX 4-Slot chassis fan assembly</t>
  </si>
  <si>
    <t>NI--X--57549</t>
  </si>
  <si>
    <t>NI XMR/MLX Switch fabric for 16- and 8-slot chassis</t>
  </si>
  <si>
    <t>NI--X--59743</t>
  </si>
  <si>
    <t>NetTRON XMR/MLX 1-port OC-192 (STM-64) Packet over SONET/SDH module interface module with IPv4/IPv6/MPLS hardware support. Requires XFP optics.</t>
  </si>
  <si>
    <t>NI--X--62490</t>
  </si>
  <si>
    <t>NetTRON XMR/MLX management module panel</t>
  </si>
  <si>
    <t>NI--X--64154</t>
  </si>
  <si>
    <t>NI XMR/MLX 16-Slot Chassis intake fan assembly</t>
  </si>
  <si>
    <t>NI--X--64282</t>
  </si>
  <si>
    <t>NetTRON XMR/MLX 8-port OC-12/48 (STM-4/16) Packet over SONET/SDH module interface module with IPv4/IPv6/MPLS hardware support. Requires SFP optics.</t>
  </si>
  <si>
    <t>NI--X--64809</t>
  </si>
  <si>
    <t>NetTRON XMR/MLX switch fabric module panel for 4-slot chassis</t>
  </si>
  <si>
    <t>NI--X--67378</t>
  </si>
  <si>
    <t>NI XMR/MLX AC power supply for 16- and 8-slot chassis</t>
  </si>
  <si>
    <t>NI--X--71274</t>
  </si>
  <si>
    <t>NI XMR/MLX 8-Slot air filter</t>
  </si>
  <si>
    <t>NI--X--71781</t>
  </si>
  <si>
    <t>NI XMR/MLX DC power supply for 4-slot chassis</t>
  </si>
  <si>
    <t>NI--X--72892</t>
  </si>
  <si>
    <t>NetTRON XMR/MLX 4-port OC-12/48 (STM-4/16) Packet over SONET/SDH module interface module with IPv4/IPv6/MPLS hardware support. Requires SFP optics.</t>
  </si>
  <si>
    <t>NI--X--75597</t>
  </si>
  <si>
    <t>NI XMR/MLX AC power supply for 4-slot chassis</t>
  </si>
  <si>
    <t>NI--X--80878</t>
  </si>
  <si>
    <t>NetTRON XMR/MLX 2-port OC-12/48 (STM-4/16) Packet over SONET/SDH module interface module with IPv4/IPv6/MPLS hardware support. Requires SFP optics.</t>
  </si>
  <si>
    <t>NI--X--84531</t>
  </si>
  <si>
    <t>NI XMR/MLX DC power supply for 16- and 8-slot chassis</t>
  </si>
  <si>
    <t>NI--X--92801</t>
  </si>
  <si>
    <t>NetTRON XMR/MLX power supply panel for 16- and 8-slot chassis</t>
  </si>
  <si>
    <t>NI--X--93820</t>
  </si>
  <si>
    <t>NI XMR/MLX 8-Slot chassis fan assembly</t>
  </si>
  <si>
    <t>NI--X--94701</t>
  </si>
  <si>
    <t>NetTRON XMR/MLX 2-port OC-192 (STM-64) Packet over SONET/SDH module interface module with IPv4/IPv6/MPLS hardware support. Requires XFP optics.</t>
  </si>
  <si>
    <t>NI--X--97134</t>
  </si>
  <si>
    <t>NetTRON XMR/MLX switch fabric module panel for 16- and 8-slot chassis</t>
  </si>
  <si>
    <t>NI--XM-24354</t>
  </si>
  <si>
    <t>NI XMR 16-Slot Chassis with fan assy</t>
  </si>
  <si>
    <t>NI--XM-27896</t>
  </si>
  <si>
    <t>NI XMR 16-Slot Chassis 1 MR, 3 SF3, 4 DC PS and Fan assy</t>
  </si>
  <si>
    <t>NI--XM-29699</t>
  </si>
  <si>
    <t>NI XMR 4-Slot Chassis 1 MR, 2 SF1, 1 AC PS and Fan assy</t>
  </si>
  <si>
    <t>NI--XM-34036</t>
  </si>
  <si>
    <t>NI XMR 2-port 10GE</t>
  </si>
  <si>
    <t>NI--XM-44757</t>
  </si>
  <si>
    <t>NI XMR 4-Slot Chassis 1 MR, 2 SF1, 1 DC PS and Fan assy</t>
  </si>
  <si>
    <t>NI--XM-57745</t>
  </si>
  <si>
    <t>NI XMR 20-port 100/1000 fiber</t>
  </si>
  <si>
    <t>NI--XM-58288</t>
  </si>
  <si>
    <t>NI XMR 8-Slot Chassis 1 MR, 2 SF3, 2 AC PS and Fan assy</t>
  </si>
  <si>
    <t>NI--XM-66028</t>
  </si>
  <si>
    <t>NI XMR 8-Slot Chassis 1 MR, 2 SF3, 2 DC PS and Fan assy</t>
  </si>
  <si>
    <t>NI--XM-69175</t>
  </si>
  <si>
    <t>NI XMR 8-Slot Chassis with fan assy</t>
  </si>
  <si>
    <t>NI--XM-83972</t>
  </si>
  <si>
    <t>NI XMR 4-Slot Chassis with fan assy</t>
  </si>
  <si>
    <t>NI--XM-84918</t>
  </si>
  <si>
    <t>NI XMR Management module</t>
  </si>
  <si>
    <t>NI--XM-87953</t>
  </si>
  <si>
    <t>NI XMR 20-port 10/100/1000 copper</t>
  </si>
  <si>
    <t>NI--XM-96860</t>
  </si>
  <si>
    <t>NI XMR 16-Slot Chassis 1 MR, 3 SF3, 4 AC PS and Fan assy</t>
  </si>
  <si>
    <t>NI--XM-97159</t>
  </si>
  <si>
    <t>NI XMR 4-port 10GE</t>
  </si>
  <si>
    <t>OC1-SF-26845</t>
  </si>
  <si>
    <t>POS OC-12 (STM-4) LR-1 pluggable SFP optic (LC connector). Range up to 40 km over SMF.</t>
  </si>
  <si>
    <t>OC1-SF-31055</t>
  </si>
  <si>
    <t>POS OC-12 (STM-4) LR-2 pluggable SFP optic (LC connector). Range up to 80 km over SMF.</t>
  </si>
  <si>
    <t>OC1-SF-34498</t>
  </si>
  <si>
    <t>POS OC-12 (STM-4) SR-1/IR-1 pluggable SFP optic (LC connector). Range up to 15 km over SMF. No attenuator needed for SR-1 appliations.</t>
  </si>
  <si>
    <t>OC1-XF-32585</t>
  </si>
  <si>
    <t>POS OC-192 (STM-64) SR-1 pluggable XFP optic (LC connector). Range up to 2 km over SMF.</t>
  </si>
  <si>
    <t>OC1-XF-48593</t>
  </si>
  <si>
    <t>POS OC-192 (STM-64) IR-2 pluggable XFP optic (LC connector). Range up to 40 km over SMF.</t>
  </si>
  <si>
    <t>OC4-SF-33733</t>
  </si>
  <si>
    <t>POS OC-48 (STM-16) LR-1 pluggable SFP optic (LC connector). Range up to 40 km over SMF.</t>
  </si>
  <si>
    <t>OC4-SF-37343</t>
  </si>
  <si>
    <t>POS OC-48 (STM-16) IR-1 pluggable SFP optic (LC connector). Range up to 15 km over SMF.</t>
  </si>
  <si>
    <t>OC4-SF-43493</t>
  </si>
  <si>
    <t>POS OC-48 (STM-16) LR-2 pluggable SFP optic (LC connector). Range up to 80 km over SMF.</t>
  </si>
  <si>
    <t>OC4-SF-78343</t>
  </si>
  <si>
    <t>POS OC-48 (STM-16) SR-1 pluggable SFP optic (LC connector). Range up to 2 km over SMF.</t>
  </si>
  <si>
    <t>ON--SI-75748</t>
  </si>
  <si>
    <t>Onsite Install hourly rate</t>
  </si>
  <si>
    <t>PC1-CZ-27427</t>
  </si>
  <si>
    <t>Power Cord for India used on 1,000 to 1,250 Watt Power Supplies</t>
  </si>
  <si>
    <t>PC1-CZ-56184</t>
  </si>
  <si>
    <t>EU Power Cord (15-slot)</t>
  </si>
  <si>
    <t>PC1-CZ-72882</t>
  </si>
  <si>
    <t>UK Power Cord (15-slot)</t>
  </si>
  <si>
    <t>PC1-CZ-95361</t>
  </si>
  <si>
    <t>Power Cord for China used on 1,000 to 1,250 Watt Power Supplies</t>
  </si>
  <si>
    <t>PC1-CZ-99059</t>
  </si>
  <si>
    <t>USA Power Cord (15-slot)</t>
  </si>
  <si>
    <t>PC1-IE-39295</t>
  </si>
  <si>
    <t>PC, China IEC-309, 110/220v, 20Amp</t>
  </si>
  <si>
    <t>PC1-NE-75295</t>
  </si>
  <si>
    <t>USA Power Cord 250v</t>
  </si>
  <si>
    <t>PCA-CZ-79762</t>
  </si>
  <si>
    <t>AUS Power Cord for the EIF, the RPS5, the RPS8, the RPS-X424, &amp; the RPS-X448</t>
  </si>
  <si>
    <t>PCC-IE-69096</t>
  </si>
  <si>
    <t>Power Cord, China, IEC309 TO C13, 10A, 110V, 2.5M</t>
  </si>
  <si>
    <t>PCE-CZ-86045</t>
  </si>
  <si>
    <t xml:space="preserve">EU Power Cord </t>
  </si>
  <si>
    <t>PCJ-C1-35403</t>
  </si>
  <si>
    <t xml:space="preserve">Power Cord, IEC 320 C19 to NEMA 5-15 Japan PSE certified </t>
  </si>
  <si>
    <t>PCJ-CZ-87909</t>
  </si>
  <si>
    <t xml:space="preserve">Japan Power Cord </t>
  </si>
  <si>
    <t>PC--LC-47610</t>
  </si>
  <si>
    <t>3m SMF LC-SC Patch Cord</t>
  </si>
  <si>
    <t>PC--LC-96492</t>
  </si>
  <si>
    <t>3m MMF LC-SC Patch Cord</t>
  </si>
  <si>
    <t>PC--MT-40859</t>
  </si>
  <si>
    <t>3m MMF MTRJ-SC Patch Cord</t>
  </si>
  <si>
    <t>PCU-3M-64063</t>
  </si>
  <si>
    <t xml:space="preserve">USA Power Cord </t>
  </si>
  <si>
    <t>PCU-CZ-38599</t>
  </si>
  <si>
    <t xml:space="preserve">UK Power Cord </t>
  </si>
  <si>
    <t>PCU-NE-27024</t>
  </si>
  <si>
    <t>PC for SX-ACPWR-2500-POE</t>
  </si>
  <si>
    <t>RCU-CZ-57840</t>
  </si>
  <si>
    <t>Rtr SW Update, T/8, FI2, BI</t>
  </si>
  <si>
    <t>RMK-70-25610</t>
  </si>
  <si>
    <t>Rack Kit Stackable</t>
  </si>
  <si>
    <t>RMK-70-30529</t>
  </si>
  <si>
    <t>4-slot Rack Mount Kit</t>
  </si>
  <si>
    <t>RMK-70-31292</t>
  </si>
  <si>
    <t>FES9604 Rack Mount Kit</t>
  </si>
  <si>
    <t>RMK-70-41955</t>
  </si>
  <si>
    <t>FES/FWSX/FESX RACK EARS</t>
  </si>
  <si>
    <t>RMK-70-62185</t>
  </si>
  <si>
    <t>FastTRON stackable long rack ears. Applicable for the FES, the FWSX, the FESX, and the FGS.</t>
  </si>
  <si>
    <t>RMK-70-71963</t>
  </si>
  <si>
    <t xml:space="preserve">8-slot Rack Mount Kit </t>
  </si>
  <si>
    <t>RMK-70-72654</t>
  </si>
  <si>
    <t>Rack Kit 15-Slot</t>
  </si>
  <si>
    <t>RMK-BN-40814</t>
  </si>
  <si>
    <t>Mid-mount Rack Mount Kit for BigTRON RX-8 and NetTRON MLX-8 or XMR-8000 chassis</t>
  </si>
  <si>
    <t>RMK-BN-75161</t>
  </si>
  <si>
    <t>Mid-mount Rack Mount Kit for BigTRON RX-4 and NetTRON MLX-4 or XMR-4000 chassis</t>
  </si>
  <si>
    <t>RMK-BN-95614</t>
  </si>
  <si>
    <t>Mid-mount Rack Mount Kit for BigTRON RX-16 and NetTRON MLX-16 or XMR-16000 Chassis</t>
  </si>
  <si>
    <t>RPS-18-67088</t>
  </si>
  <si>
    <t>Power supply panel for the FES Switch family, FES X Series, FastTRON Workgroup X Series, and the FastTRON GS</t>
  </si>
  <si>
    <t>RPS-CZ-36179</t>
  </si>
  <si>
    <t>220W, DC PS for FES &amp; FWS4802</t>
  </si>
  <si>
    <t>RPS-CZ-41898</t>
  </si>
  <si>
    <t>BI 15000 AC PS</t>
  </si>
  <si>
    <t>RPS-CZ-43868</t>
  </si>
  <si>
    <t>220W, AC PS for FES</t>
  </si>
  <si>
    <t>RPS-CZ-50378</t>
  </si>
  <si>
    <t>220W, AC power supply for ServerTRON 4G</t>
  </si>
  <si>
    <t>RPS-CZ-57361</t>
  </si>
  <si>
    <t>600W,  AC PS FES-PO Only</t>
  </si>
  <si>
    <t>RPS-CZ-58833</t>
  </si>
  <si>
    <t>AC PS Stackables (not T/8)</t>
  </si>
  <si>
    <t>RPS-CZ-65004</t>
  </si>
  <si>
    <t>550W, -48vDC PS (BI)</t>
  </si>
  <si>
    <t>RPS-CZ-69263</t>
  </si>
  <si>
    <t>600W, AC power supply for 3-slot 2U high compact ServerTRON chassis only (GT-C and 350)</t>
  </si>
  <si>
    <t>RPS-CZ-78182</t>
  </si>
  <si>
    <t>BI 1500 -48vDC PS</t>
  </si>
  <si>
    <t>RPS-CZ-80504</t>
  </si>
  <si>
    <t>Auto-switching (90-220V) AC power supply for POE shelf</t>
  </si>
  <si>
    <t>RPS-CZ-88312</t>
  </si>
  <si>
    <t>AC PS (BI)</t>
  </si>
  <si>
    <t>RPS-CZ-88313</t>
  </si>
  <si>
    <t>220W, -48vDC power supply for ServerTRON 4G</t>
  </si>
  <si>
    <t>RPS-CZ-91669</t>
  </si>
  <si>
    <t>Redundant -48V DC Power Supply for the 3-slot 2RU Chassis</t>
  </si>
  <si>
    <t>RPS-EI-54268</t>
  </si>
  <si>
    <t>Redundant power supply for the FLS624, FLS648, EIF2402CF, EIF4802CF, EIF24GA, EIF24G-A, EIF48G, AND EIF8X10G</t>
  </si>
  <si>
    <t>RPS-FC-94638</t>
  </si>
  <si>
    <t>Factory DC Stck PS (no T/8)</t>
  </si>
  <si>
    <t>RPS-FE-30656</t>
  </si>
  <si>
    <t>600W, DC power supply for FES-PO only</t>
  </si>
  <si>
    <t>RPS-FG-33746</t>
  </si>
  <si>
    <t>600W,  DC PS FGS Only</t>
  </si>
  <si>
    <t>RPS-FG-63218</t>
  </si>
  <si>
    <t>600W,  AC PS FGS Only</t>
  </si>
  <si>
    <t>RPS-PO-54728</t>
  </si>
  <si>
    <t>BI/FI POE power supply shelf</t>
  </si>
  <si>
    <t>RPS-X4-26549</t>
  </si>
  <si>
    <t>RPS DC (600W) for the FES X448</t>
  </si>
  <si>
    <t>RPS-X4-45389</t>
  </si>
  <si>
    <t>RPS DC for the FES-PO</t>
  </si>
  <si>
    <t>RPS-X4-45786</t>
  </si>
  <si>
    <t>RPS (600W) for the FES X448</t>
  </si>
  <si>
    <t>RPS-X4-56884</t>
  </si>
  <si>
    <t>RPS DC PS (600W) FESX424 only</t>
  </si>
  <si>
    <t>RPS-X4-83939</t>
  </si>
  <si>
    <t>RPS (220W) FESX424 only</t>
  </si>
  <si>
    <t>RSK-30-99883</t>
  </si>
  <si>
    <t>4-Slot Center Mnt Rack Kit</t>
  </si>
  <si>
    <t>RSU-CZ-33443</t>
  </si>
  <si>
    <t>Rtr SW Update, NSR*, TSR4F</t>
  </si>
  <si>
    <t>RX--AC-64001</t>
  </si>
  <si>
    <t xml:space="preserve">RX-Series Chassis AC power supply for RX-8 and RX-16 </t>
  </si>
  <si>
    <t>RX--AC-82397</t>
  </si>
  <si>
    <t>RX-Series Chassis AC power supply for RX-4</t>
  </si>
  <si>
    <t>RX--BI-25868</t>
  </si>
  <si>
    <t>2 GB SIMM Upgrade Factory Configured.</t>
  </si>
  <si>
    <t>RX--BI-32280</t>
  </si>
  <si>
    <t>Switch Fabric for RX-4 Chassis</t>
  </si>
  <si>
    <t>RX--BI-32520</t>
  </si>
  <si>
    <t>BigTRON RX interface module blank panel</t>
  </si>
  <si>
    <t>RX--BI-44330</t>
  </si>
  <si>
    <t>BigTRON RX switch fabric module blank panel for BigTRON RX-4</t>
  </si>
  <si>
    <t>RX--BI-46203</t>
  </si>
  <si>
    <t>24-port 10/100/1000Base-T, RJ45 BigTRON RX-Series</t>
  </si>
  <si>
    <t>RX--BI-54209</t>
  </si>
  <si>
    <t>4-port 10GbE XFP BigTRON RX-Series</t>
  </si>
  <si>
    <t>RX--BI-59938</t>
  </si>
  <si>
    <t>BigTRON RX switch fabric module blank panel for BigTRON RX-16 and RX-8</t>
  </si>
  <si>
    <t>RX--BI-62687</t>
  </si>
  <si>
    <t>24-port 1-GE SFP BigTRON RX-Series</t>
  </si>
  <si>
    <t>RX--BI-63309</t>
  </si>
  <si>
    <t>48-port 10/100/1000Base-T, MRJ21 module for BigTRON RX-Series. Visit www.tycoelecTRONics.com/products/MRJ21 for information on available products, pricing and where to buy MRJ21 cabling and patch panels.</t>
  </si>
  <si>
    <t>RX--BI-63971</t>
  </si>
  <si>
    <t>2-port 10GbE XFP BigTRON RX-Series</t>
  </si>
  <si>
    <t>RX--BI-66560</t>
  </si>
  <si>
    <t>2 GB SIMM Memory Upgrade for RX-BI-MR Field Replacement Upgrade. This part is for upgrading RX-BI-MR modules in the field from 512MB to 2GB SIMM.</t>
  </si>
  <si>
    <t>RX--BI-68606</t>
  </si>
  <si>
    <t>Switch Fabric for RX-16 and RX-8 Chassis</t>
  </si>
  <si>
    <t>RX--BI-69034</t>
  </si>
  <si>
    <t>BigTRON RX management module blank panel</t>
  </si>
  <si>
    <t>RX--BI-75086</t>
  </si>
  <si>
    <t>24-port 100/1000 SFP module for BigTRON RX-Series</t>
  </si>
  <si>
    <t>RX--BI-76525</t>
  </si>
  <si>
    <t>Management Module with 2GB memory for BigTRON RX-Series</t>
  </si>
  <si>
    <t>RX--BI-99958</t>
  </si>
  <si>
    <t>Management Module BigTRON RX-Series</t>
  </si>
  <si>
    <t>RX--DC-62135</t>
  </si>
  <si>
    <t>DC PS, BI RX-4 Chassis</t>
  </si>
  <si>
    <t>RX--DC-76496</t>
  </si>
  <si>
    <t>DC PS, BI RX-8 and RX-16 Chassis</t>
  </si>
  <si>
    <t>RX--PW-32108</t>
  </si>
  <si>
    <t>BigTRON RX-16 and RX-8 power supply blank panel</t>
  </si>
  <si>
    <t>RX--PW-69474</t>
  </si>
  <si>
    <t>BirTRON RX-4 power supply blank panel</t>
  </si>
  <si>
    <t>S35-CZ-33904</t>
  </si>
  <si>
    <t>3-slot 2U High ServerTRON chassis equipped with one AC power supply (no management)</t>
  </si>
  <si>
    <t>S35-DC-25211</t>
  </si>
  <si>
    <t>3-slot 2U High ServerTRON chassis equipped with one -48V DC power supply (no management)</t>
  </si>
  <si>
    <t>S35-S-32412</t>
  </si>
  <si>
    <t>3-slot 2U High ServerTRON chassis (no power supply and no management)</t>
  </si>
  <si>
    <t>S45-CZ-54534</t>
  </si>
  <si>
    <t>4-slot ServerTRON chassis with single AC power supply</t>
  </si>
  <si>
    <t>S45-DC-91149</t>
  </si>
  <si>
    <t>4-slot ServerTRON chassis with single -48V DC power supply</t>
  </si>
  <si>
    <t>S45-S-71763</t>
  </si>
  <si>
    <t>4-slot ServerTRON SPARE chassis, NO Power supply</t>
  </si>
  <si>
    <t>S85-CZ-26210</t>
  </si>
  <si>
    <t>8-slot ServerTRON chassis with single AC power supply</t>
  </si>
  <si>
    <t>S85-DC-73591</t>
  </si>
  <si>
    <t>8-slot ServerTRON chassis with single -48V DC power supply</t>
  </si>
  <si>
    <t>S85-S-28330</t>
  </si>
  <si>
    <t>8-slot ServerTRON SPARE chassis, NO Power supply</t>
  </si>
  <si>
    <t>SCI-10-48863</t>
  </si>
  <si>
    <t>4-slot SecureTRONLS chassis equipped with one LS-SSM6-1 (1BP) management module, one AC power supply, one 48-port 10/100 RJ45 Module, and one 2-port SFP Gigabit NetCore line module</t>
  </si>
  <si>
    <t>SCI-10-61240</t>
  </si>
  <si>
    <t>4-slot SecureTRON chassis equipped with one SSM6-1 (1BP) management module and one AC power supply</t>
  </si>
  <si>
    <t>SCI-10-70917</t>
  </si>
  <si>
    <t>4-slot SecureTRON chassis equipped with one SSM6-1 (1BP) management module and one -48V DC power supply</t>
  </si>
  <si>
    <t>SCI-10-81329</t>
  </si>
  <si>
    <t>4-slot SecureTRONLS chassis equipped with one LS-SSM6-1 (1BP) management module, one AC power supply, two 16-port 100/1000 Mbps RJ45 Modules, and one 2-port SFP Gigabit NetCore line module</t>
  </si>
  <si>
    <t>SCI-30-91177</t>
  </si>
  <si>
    <t>4-slot SecureTRONLS chassis equipped with one SSM6 (3BP) management module, one AC power supply, two 16-port 100/1000 Mbps RJ45 Modules, and one 2-port 10 Gigabit XENPAK line module</t>
  </si>
  <si>
    <t>SCI-30-93248</t>
  </si>
  <si>
    <t>4-slot SecureTRONLS chassis equipped with one SSM6 (3BP) management module, one AC power supply, two 16-port 100/1000 Mbps RJ45 Modules, and one 2-port SFP Gigabit NetCore line module</t>
  </si>
  <si>
    <t>SCI-30-94150</t>
  </si>
  <si>
    <t>4-slot SecureTRON chassis equipped with one SSM6 (3BP) management module and one AC power supply</t>
  </si>
  <si>
    <t>SCI-30-97413</t>
  </si>
  <si>
    <t>4-slot SecureTRON chassis equipped with one SSM6 (3BP) management module and one -48V DC power supply</t>
  </si>
  <si>
    <t>SCI-CZ-46816</t>
  </si>
  <si>
    <t>4-slot SecureTRON chassis equipped with one AC power supply</t>
  </si>
  <si>
    <t>SCI-S-26854</t>
  </si>
  <si>
    <t>Empty 4-slot SecureTRON chassis (NO Power Supply)</t>
  </si>
  <si>
    <t>SCU-CZ-72317</t>
  </si>
  <si>
    <t>SW Update, Turbo/8, FI2, BigTRON</t>
  </si>
  <si>
    <t>SI3-CZ-85269</t>
  </si>
  <si>
    <t>3-slot 2U High ServerTRON chassis equipped with one WSM6 and one AC power supply</t>
  </si>
  <si>
    <t>SI3-DC-69312</t>
  </si>
  <si>
    <t>3-slot 2U High ServerTRON chassis equipped with one WSM6 and one -48V DC power supply</t>
  </si>
  <si>
    <t>SI3-PL-24983</t>
  </si>
  <si>
    <t>3-slot 2U High ServerTRON chassis equipped with one ultra high performance WSM7 and one AC power supply</t>
  </si>
  <si>
    <t>SI3-PL-98898</t>
  </si>
  <si>
    <t>3-slot 2U High ServerTRON chassis equipped with one ultra high performance WSM7 and one -48V DC power supply</t>
  </si>
  <si>
    <t>SI4-CZ-80367</t>
  </si>
  <si>
    <t>4-slot ServerTRON chassis with a WSM6 (Web Switching Management Module)</t>
  </si>
  <si>
    <t>SI4-DC-55919</t>
  </si>
  <si>
    <t>4-slot -48V DC ServerTRON chassis with a WSM6 (Web Switching Management Module)</t>
  </si>
  <si>
    <t>SI--4G-88561</t>
  </si>
  <si>
    <t>Premium Layer 3 Routing and Global Server Load Balancing (GSLB) TrafficWorks upgrade for ServerTRON 4G Series Systems</t>
  </si>
  <si>
    <t>SI4-PL-53518</t>
  </si>
  <si>
    <t>4-slot ServerTRON chassis equipped with one ultra high performance WSM7 and one AC power supply</t>
  </si>
  <si>
    <t>SI4-PL-55295</t>
  </si>
  <si>
    <t>4-slot ServerTRON chassis equipped with one ultra high performance WSM7 and one -48V DC power supply</t>
  </si>
  <si>
    <t>SI8-CZ-85980</t>
  </si>
  <si>
    <t>8-slot ServerTRON chassis with a WSM6 (Web Switching Management Module)</t>
  </si>
  <si>
    <t>SI8-DC-98556</t>
  </si>
  <si>
    <t>8-slot -48V DC ServerTRON chassis with a WSM6 (Web Switching Management Module)</t>
  </si>
  <si>
    <t>SI8-PL-53683</t>
  </si>
  <si>
    <t>8-slot ServerTRON chassis equipped with one ultra high performance WSM7 and one AC power supply</t>
  </si>
  <si>
    <t>SI8-PL-79485</t>
  </si>
  <si>
    <t>8-slot ServerTRON chassis equipped with one ultra high performance WSM7 and one -48V DC power supply</t>
  </si>
  <si>
    <t>SI--GT-23732</t>
  </si>
  <si>
    <t>2-Port 10 Gigabit ServerTRONGT E-Series with 3BP WSM6 (DC Power)</t>
  </si>
  <si>
    <t>SI--GT-27017</t>
  </si>
  <si>
    <t>2-Port 10 Gigabit ServerTRONGT E-Series with 3BP WSM6</t>
  </si>
  <si>
    <t>SI--GT-29989</t>
  </si>
  <si>
    <t>4-Port Gigabit ServerTRONGT E-Series with 2BP WSM6-2 (DC Power)</t>
  </si>
  <si>
    <t>SI--GT-38807</t>
  </si>
  <si>
    <t>3-slot 2U High ServerTRON chassis equipped with one WSM6-SSL-1 (Web Switching Management Module with ONE BP and integrated SSL acceleration), and one AC power supply</t>
  </si>
  <si>
    <t>SI--GT-40262</t>
  </si>
  <si>
    <t>3-slot 2U High ServerTRON chassis equipped with one WSM6-SSL-2 (Web Switching Management Module with TWO BP and integrated SSL acceleration), and one AC power supply</t>
  </si>
  <si>
    <t>SI--GT-46479</t>
  </si>
  <si>
    <t xml:space="preserve">ServerTRON GT-C10Gx2  </t>
  </si>
  <si>
    <t>SI--GT-57055</t>
  </si>
  <si>
    <t>2-port Gigabit (mini GBIC) ServerTRONGT C-Series 3-slot 2U Chassis with 1BP WSM6-SSL-1 integrated SSL management</t>
  </si>
  <si>
    <t>SI--GT-58024</t>
  </si>
  <si>
    <t>Premium Layer 3 Routing and Global Server Load Balancing (GSLB) TrafficWorks upgrade for ServerTRONGT C and E Series Systems</t>
  </si>
  <si>
    <t>SI--GT-58586</t>
  </si>
  <si>
    <t>16-Port 100/1000 Mbps Copper ServerTRONGT E-Series with 1BP WSM6-1</t>
  </si>
  <si>
    <t>SI--GT-60710</t>
  </si>
  <si>
    <t>16-Port 100/1000 Mbps Copper ServerTRONGT C-Series 3-slot 2U chassis with 1BP WSM6-1 management</t>
  </si>
  <si>
    <t>SI--GT-77216</t>
  </si>
  <si>
    <t>4-Port Gigabit ServerTRONGT E-Series with 2BP WSM6-2</t>
  </si>
  <si>
    <t>SI--GT-78231</t>
  </si>
  <si>
    <t>24-Port 10/100 and 4-port Gigabit (CF) ServerTRONGT C-Series 3-slot 2U Chassis with 1BP WSM6-1 management</t>
  </si>
  <si>
    <t>SI--GT-83881</t>
  </si>
  <si>
    <t>2-Port Gigabit ServerTRONGT E-Series with 1BP WSM6-1 (DC Power)</t>
  </si>
  <si>
    <t>SI--GT-85963</t>
  </si>
  <si>
    <t xml:space="preserve">ServerTRON GT-E10Gx2  </t>
  </si>
  <si>
    <t>SI--GT-90241</t>
  </si>
  <si>
    <t>2-Port Gigabit ServerTRONGT E-Series with 1BP WSM6-1</t>
  </si>
  <si>
    <t>SI--GT-92531</t>
  </si>
  <si>
    <t>2-port Gigabit (SFP) ServerTRONGT C-Series 3-slot 2U Chassis with 1BP WSM6-1 management</t>
  </si>
  <si>
    <t>SI--GT-96703</t>
  </si>
  <si>
    <t>4-slot chassis equipped with WSM6-SSL-2 (Web Switching Management Module with TWO BP and integrated SSL acceleration), and one AC Power Supply</t>
  </si>
  <si>
    <t>SI--GT-98112</t>
  </si>
  <si>
    <t>4-slot chassis equipped with WSM6-SSL-1 (Web Switching Management Module with ONE BP and integrated SSL acceleration), and one AC Power Supply</t>
  </si>
  <si>
    <t>SLB-CZ-47667</t>
  </si>
  <si>
    <t>L4 SLBXL/G SW Upd</t>
  </si>
  <si>
    <t>SLB-CZ-65958</t>
  </si>
  <si>
    <t xml:space="preserve">L4 SLB SW Upd </t>
  </si>
  <si>
    <t>SRV-SS-91513</t>
  </si>
  <si>
    <t>SSL Service module with 1BP integrated SSL (no MP)</t>
  </si>
  <si>
    <t>SRV-SS-98358</t>
  </si>
  <si>
    <t>SSL Service module with 2BP integrated SSL (no MP)</t>
  </si>
  <si>
    <t>SSM-1-88070</t>
  </si>
  <si>
    <t>SecureTRON Security Switch Management module (SSM6-1) with 1 security processor. Use this module for dual-active SSM6-1 in a SecureTRON, or for spares.</t>
  </si>
  <si>
    <t>SSM-CZ-88052</t>
  </si>
  <si>
    <t>SecureTRON Security Switch Management module (SSM6) with 3 security processors. Use this module for dual-active SSM6 in a SecureTRON, or for spares and performance upgrades.</t>
  </si>
  <si>
    <t>SSU-CZ-44650</t>
  </si>
  <si>
    <t>SW Upd FWS*, FBS*, TS4F</t>
  </si>
  <si>
    <t>POE Add-in Card for 24-port 10/100/1000 modules</t>
  </si>
  <si>
    <t>SX--AC-25737</t>
  </si>
  <si>
    <t xml:space="preserve">FSX 2500W 220V POE PS for FastTRON </t>
  </si>
  <si>
    <t>SX--AC-54182</t>
  </si>
  <si>
    <t xml:space="preserve">90-240 VAC power supply for FastTRON </t>
  </si>
  <si>
    <t>SX--DC-24139</t>
  </si>
  <si>
    <t xml:space="preserve">DC Power Supply for FastTRON </t>
  </si>
  <si>
    <t>SX--DC-36556</t>
  </si>
  <si>
    <t xml:space="preserve">DC POE power supply for FastTRON </t>
  </si>
  <si>
    <t>SX--FI-31780</t>
  </si>
  <si>
    <t>M3 with zero-port and Full Layer 3 for the FSX 800 and the FSX 1600</t>
  </si>
  <si>
    <t>SX--FI-36091</t>
  </si>
  <si>
    <t>M4 2-port 10GbE for the FSX 800 and the FSX 1600</t>
  </si>
  <si>
    <t>SX--FI-45323</t>
  </si>
  <si>
    <t>2-port CX4 FISX module bundle</t>
  </si>
  <si>
    <t>SX--FI-51870</t>
  </si>
  <si>
    <t>FastTRON  Management-1 module</t>
  </si>
  <si>
    <t>SX--FI-61149</t>
  </si>
  <si>
    <t>M4 with 2-port 10GbE and Full Layer 3 for the FSX 800 and the FSX 1600</t>
  </si>
  <si>
    <t>SX--FI-63921</t>
  </si>
  <si>
    <t>24-port 100FX bundle</t>
  </si>
  <si>
    <t xml:space="preserve">2-port LAN/WAN XFP 10 Gigabit Ethernet module for FastTRON </t>
  </si>
  <si>
    <t>SX--FI-72233</t>
  </si>
  <si>
    <t>SF Module for the FSX 800 and the FSX 1600</t>
  </si>
  <si>
    <t>SX--FI-74142</t>
  </si>
  <si>
    <t>FISX Fan</t>
  </si>
  <si>
    <t>SX--FI-76646</t>
  </si>
  <si>
    <t>Full Layer 3 Upgrade Kit for FastTRON</t>
  </si>
  <si>
    <t>SX--FI-85241</t>
  </si>
  <si>
    <t xml:space="preserve">24-port 10/100/1000 Gigabit Ethernet for FastTRON </t>
  </si>
  <si>
    <t>SX--FI-88478</t>
  </si>
  <si>
    <t>FISX 8-slot Chassis</t>
  </si>
  <si>
    <t xml:space="preserve">2-port XFP 10 Gigabit Ethernet module for FastTRON </t>
  </si>
  <si>
    <t>SX--FI-91956</t>
  </si>
  <si>
    <t xml:space="preserve">24-port 100/1000 SFP based Fiber Ethernet  module for FastTRON </t>
  </si>
  <si>
    <t>SX--FI-92529</t>
  </si>
  <si>
    <t xml:space="preserve">24-port SFP based Gigabit Ethernet  module for FastTRON </t>
  </si>
  <si>
    <t>SX--FI-94911</t>
  </si>
  <si>
    <t>FI /SX module blank panel (interface module slots for FI  and all module slots for FI SX 800/1600)</t>
  </si>
  <si>
    <t>SX--FI-95237</t>
  </si>
  <si>
    <t xml:space="preserve">24-port 10/100/1000 Gigabit Ethernet module for FastTRON </t>
  </si>
  <si>
    <t>SX--FI-96655</t>
  </si>
  <si>
    <t>M3 for the FSX 800 and the FSX 1600 with zero-port</t>
  </si>
  <si>
    <t>SX--PC-40508</t>
  </si>
  <si>
    <t xml:space="preserve">Australian Power Cord for FastTRON </t>
  </si>
  <si>
    <t>SX--PW-93274</t>
  </si>
  <si>
    <t>FI /SX power supply blank panel</t>
  </si>
  <si>
    <t>SX--SX-29743</t>
  </si>
  <si>
    <t>FI SX 800 Fan and Fan tray</t>
  </si>
  <si>
    <t>SX--SX-35018</t>
  </si>
  <si>
    <t>FI SX 1600 Filter</t>
  </si>
  <si>
    <t>SX--SX-70152</t>
  </si>
  <si>
    <t>FI SX 1600 Fan and Fan Tray</t>
  </si>
  <si>
    <t>TRF-PR-29546</t>
  </si>
  <si>
    <t>Premium Layer 3 Routing and Global Server Load Balancing (GSLB) TrafficWorks upgrade for ServerTRON 350/450/850 Systems</t>
  </si>
  <si>
    <t>TRF-S-91954</t>
  </si>
  <si>
    <t>TrafficWorks - Switch</t>
  </si>
  <si>
    <t>U1G-CZ-34197</t>
  </si>
  <si>
    <t>Spare: +1G Uplink +1G</t>
  </si>
  <si>
    <t>U2G-CZ-96119</t>
  </si>
  <si>
    <t>Spare: +2G Uplink +2G</t>
  </si>
  <si>
    <t>WMK-70-27394</t>
  </si>
  <si>
    <t>FES WALL MOUNT</t>
  </si>
  <si>
    <t>WSM-1-61562</t>
  </si>
  <si>
    <t>Web Switch Management Module with 1BP. Use for replacement and redundancy.</t>
  </si>
  <si>
    <t>WSM-2-95466</t>
  </si>
  <si>
    <t>Web Switch Management Module with 2BPs. Use for replacement, redundancy, and performance upgrade from WSM6-1.</t>
  </si>
  <si>
    <t>WSM-CZ-25209</t>
  </si>
  <si>
    <t>Ultra High performance WSM7 Web Switch Management Module with 3BPs. Use for replacement, redundancy, and performance upgrade.</t>
  </si>
  <si>
    <t>WSM-CZ-97327</t>
  </si>
  <si>
    <t>High performance Web Switch Management Module with 3BPs. Use for replacement, redundancy, and performance upgrade.</t>
  </si>
  <si>
    <t>WSM-SS-31593</t>
  </si>
  <si>
    <t>Web switch management module with 1BP integrated SSL and 1MP</t>
  </si>
  <si>
    <t>WSM-SS-98194</t>
  </si>
  <si>
    <t>Web switch management module with 2BP integrated SSL and 1MP</t>
  </si>
  <si>
    <t>X4--1X-30218</t>
  </si>
  <si>
    <t>1-port 10GbE XFP module</t>
  </si>
  <si>
    <t>E veja o que acontece com a coluna  Item Code e Details/Description</t>
  </si>
  <si>
    <t>PLANILHA 1 FINAL:</t>
  </si>
  <si>
    <t>Olá galera, último desafio de Excel</t>
  </si>
  <si>
    <t>Quase tudo vimos no desafio de Excel, tem algumas funções a mais mas são bestas, é literamenta parar para ler direito os seus argumentos e pronto. Elas estão descritas como devem ser feitas, caso de dúvida entrar em contato comigo. Boa sorte! Vocês são show!</t>
  </si>
  <si>
    <t>ABAIXO ESTÃO AS IMAGENS DAS TABELAS DE COMO ELAS DEVEM FICAR</t>
  </si>
  <si>
    <t>OPCIONAL: Depois que terminar tudo na PLANILHA 2. Experimente Clicar na Seta e mudar o nome do item:</t>
  </si>
  <si>
    <t>10G--XF-63068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</si>
</sst>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&quot;$&quot;#,##0.00"/>
    <numFmt numFmtId="166" formatCode="&quot;$&quot;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 Light"/>
      <family val="2"/>
      <scheme val="major"/>
    </font>
    <font>
      <sz val="18"/>
      <color theme="0"/>
      <name val="Calibri Light"/>
      <family val="2"/>
      <scheme val="major"/>
    </font>
    <font>
      <i/>
      <sz val="11"/>
      <color theme="0"/>
      <name val="Calibri"/>
      <family val="2"/>
      <scheme val="minor"/>
    </font>
    <font>
      <sz val="11"/>
      <color indexed="9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Arial"/>
      <family val="2"/>
    </font>
    <font>
      <sz val="11"/>
      <color theme="3"/>
      <name val="Calibri Light"/>
      <family val="2"/>
      <scheme val="major"/>
    </font>
    <font>
      <b/>
      <sz val="11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2"/>
      <color theme="5" tint="-0.249977111117893"/>
      <name val="Calibri"/>
      <family val="2"/>
      <scheme val="minor"/>
    </font>
    <font>
      <b/>
      <sz val="15"/>
      <color theme="5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theme="3"/>
      </top>
      <bottom/>
      <diagonal/>
    </border>
    <border>
      <left/>
      <right/>
      <top/>
      <bottom style="medium">
        <color theme="3"/>
      </bottom>
      <diagonal/>
    </border>
    <border>
      <left/>
      <right/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1" fillId="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3" fillId="0" borderId="0"/>
  </cellStyleXfs>
  <cellXfs count="65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/>
    <xf numFmtId="0" fontId="0" fillId="7" borderId="0" xfId="0" applyFill="1"/>
    <xf numFmtId="0" fontId="6" fillId="0" borderId="0" xfId="13" applyFont="1"/>
    <xf numFmtId="0" fontId="6" fillId="0" borderId="1" xfId="13" applyFont="1" applyBorder="1"/>
    <xf numFmtId="0" fontId="6" fillId="0" borderId="1" xfId="13" applyFont="1" applyBorder="1" applyAlignment="1">
      <alignment horizontal="left"/>
    </xf>
    <xf numFmtId="0" fontId="6" fillId="0" borderId="1" xfId="13" applyFont="1" applyBorder="1" applyAlignment="1">
      <alignment horizontal="center"/>
    </xf>
    <xf numFmtId="0" fontId="9" fillId="8" borderId="0" xfId="9" applyFont="1" applyFill="1" applyBorder="1" applyAlignment="1" applyProtection="1">
      <alignment horizontal="left"/>
    </xf>
    <xf numFmtId="0" fontId="4" fillId="8" borderId="0" xfId="13" applyFont="1" applyFill="1"/>
    <xf numFmtId="0" fontId="4" fillId="8" borderId="0" xfId="13" applyFont="1" applyFill="1" applyAlignment="1">
      <alignment horizontal="left"/>
    </xf>
    <xf numFmtId="0" fontId="4" fillId="8" borderId="0" xfId="13" applyFont="1" applyFill="1" applyAlignment="1">
      <alignment horizontal="center"/>
    </xf>
    <xf numFmtId="0" fontId="4" fillId="8" borderId="0" xfId="13" applyFont="1" applyFill="1" applyAlignment="1">
      <alignment horizontal="right"/>
    </xf>
    <xf numFmtId="0" fontId="1" fillId="7" borderId="0" xfId="10" applyFill="1" applyBorder="1" applyAlignment="1" applyProtection="1">
      <alignment horizontal="left"/>
    </xf>
    <xf numFmtId="0" fontId="10" fillId="8" borderId="0" xfId="13" applyFont="1" applyFill="1" applyAlignment="1">
      <alignment horizontal="right"/>
    </xf>
    <xf numFmtId="0" fontId="6" fillId="0" borderId="0" xfId="13" applyFont="1" applyAlignment="1">
      <alignment horizontal="right"/>
    </xf>
    <xf numFmtId="0" fontId="6" fillId="0" borderId="0" xfId="13" applyFont="1" applyAlignment="1">
      <alignment horizontal="left"/>
    </xf>
    <xf numFmtId="0" fontId="6" fillId="0" borderId="0" xfId="13" applyFont="1" applyAlignment="1">
      <alignment horizontal="center"/>
    </xf>
    <xf numFmtId="0" fontId="7" fillId="3" borderId="0" xfId="8" applyFont="1" applyBorder="1" applyAlignment="1" applyProtection="1">
      <alignment horizontal="left"/>
    </xf>
    <xf numFmtId="0" fontId="7" fillId="3" borderId="0" xfId="8" applyFont="1" applyBorder="1" applyAlignment="1" applyProtection="1"/>
    <xf numFmtId="0" fontId="7" fillId="3" borderId="0" xfId="8" applyFont="1" applyBorder="1" applyAlignment="1" applyProtection="1">
      <alignment horizontal="center"/>
    </xf>
    <xf numFmtId="0" fontId="4" fillId="6" borderId="0" xfId="12" applyAlignment="1">
      <alignment horizontal="left"/>
    </xf>
    <xf numFmtId="0" fontId="6" fillId="9" borderId="0" xfId="13" applyFont="1" applyFill="1" applyAlignment="1">
      <alignment horizontal="left"/>
    </xf>
    <xf numFmtId="0" fontId="1" fillId="5" borderId="0" xfId="11" applyBorder="1" applyAlignment="1" applyProtection="1">
      <alignment horizontal="left"/>
    </xf>
    <xf numFmtId="0" fontId="6" fillId="0" borderId="0" xfId="13" applyFont="1" applyAlignment="1">
      <alignment vertical="center"/>
    </xf>
    <xf numFmtId="0" fontId="4" fillId="6" borderId="0" xfId="12" applyNumberFormat="1" applyBorder="1" applyAlignment="1" applyProtection="1">
      <alignment horizontal="left" vertical="center"/>
    </xf>
    <xf numFmtId="0" fontId="4" fillId="6" borderId="0" xfId="12" applyBorder="1" applyAlignment="1" applyProtection="1">
      <alignment horizontal="left" vertical="center"/>
    </xf>
    <xf numFmtId="0" fontId="4" fillId="6" borderId="0" xfId="12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11" fillId="0" borderId="2" xfId="13" applyFont="1" applyBorder="1"/>
    <xf numFmtId="0" fontId="6" fillId="0" borderId="2" xfId="13" applyFont="1" applyBorder="1" applyAlignment="1">
      <alignment horizontal="left"/>
    </xf>
    <xf numFmtId="0" fontId="6" fillId="0" borderId="2" xfId="13" applyFont="1" applyBorder="1" applyAlignment="1">
      <alignment horizontal="center"/>
    </xf>
    <xf numFmtId="0" fontId="11" fillId="0" borderId="0" xfId="13" applyFont="1"/>
    <xf numFmtId="0" fontId="11" fillId="0" borderId="0" xfId="13" applyFont="1" applyAlignment="1">
      <alignment horizontal="left"/>
    </xf>
    <xf numFmtId="0" fontId="5" fillId="0" borderId="0" xfId="9" applyFill="1" applyBorder="1" applyAlignment="1"/>
    <xf numFmtId="0" fontId="12" fillId="0" borderId="0" xfId="0" applyFont="1"/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left"/>
    </xf>
    <xf numFmtId="0" fontId="13" fillId="0" borderId="0" xfId="0" applyFont="1"/>
    <xf numFmtId="0" fontId="0" fillId="10" borderId="3" xfId="0" applyFill="1" applyBorder="1"/>
    <xf numFmtId="0" fontId="0" fillId="0" borderId="3" xfId="0" applyBorder="1"/>
    <xf numFmtId="0" fontId="14" fillId="0" borderId="0" xfId="9" applyFont="1" applyFill="1" applyBorder="1" applyAlignment="1"/>
    <xf numFmtId="0" fontId="7" fillId="12" borderId="0" xfId="0" applyFont="1" applyFill="1" applyAlignment="1">
      <alignment horizontal="center" wrapText="1"/>
    </xf>
    <xf numFmtId="0" fontId="7" fillId="13" borderId="0" xfId="0" applyFont="1" applyFill="1" applyAlignment="1">
      <alignment horizontal="center" wrapText="1"/>
    </xf>
    <xf numFmtId="165" fontId="7" fillId="13" borderId="0" xfId="0" applyNumberFormat="1" applyFont="1" applyFill="1" applyAlignment="1">
      <alignment horizontal="center" wrapText="1"/>
    </xf>
    <xf numFmtId="0" fontId="16" fillId="0" borderId="0" xfId="0" applyFont="1"/>
    <xf numFmtId="0" fontId="2" fillId="7" borderId="0" xfId="0" applyFont="1" applyFill="1"/>
    <xf numFmtId="49" fontId="7" fillId="13" borderId="0" xfId="0" applyNumberFormat="1" applyFont="1" applyFill="1" applyAlignment="1">
      <alignment horizontal="center" wrapText="1"/>
    </xf>
    <xf numFmtId="49" fontId="0" fillId="0" borderId="0" xfId="0" applyNumberFormat="1"/>
    <xf numFmtId="0" fontId="15" fillId="7" borderId="0" xfId="0" applyFont="1" applyFill="1" applyAlignment="1">
      <alignment horizontal="left"/>
    </xf>
    <xf numFmtId="0" fontId="1" fillId="2" borderId="0" xfId="1" applyBorder="1" applyAlignment="1">
      <alignment horizontal="center" wrapText="1"/>
    </xf>
    <xf numFmtId="0" fontId="1" fillId="2" borderId="0" xfId="1" applyBorder="1" applyAlignment="1">
      <alignment horizontal="center"/>
    </xf>
    <xf numFmtId="0" fontId="1" fillId="2" borderId="0" xfId="1" applyNumberFormat="1" applyBorder="1" applyAlignment="1">
      <alignment horizontal="center"/>
    </xf>
    <xf numFmtId="0" fontId="17" fillId="0" borderId="0" xfId="0" applyFont="1"/>
    <xf numFmtId="0" fontId="7" fillId="11" borderId="0" xfId="0" applyFont="1" applyFill="1"/>
    <xf numFmtId="0" fontId="20" fillId="7" borderId="0" xfId="0" applyFont="1" applyFill="1" applyAlignment="1">
      <alignment horizontal="center"/>
    </xf>
    <xf numFmtId="0" fontId="18" fillId="7" borderId="0" xfId="0" applyFont="1" applyFill="1" applyAlignment="1">
      <alignment horizontal="center" wrapText="1"/>
    </xf>
    <xf numFmtId="0" fontId="15" fillId="7" borderId="0" xfId="0" applyFont="1" applyFill="1" applyAlignment="1">
      <alignment horizontal="left"/>
    </xf>
    <xf numFmtId="0" fontId="19" fillId="7" borderId="4" xfId="0" applyFont="1" applyFill="1" applyBorder="1" applyAlignment="1">
      <alignment horizontal="center" wrapText="1"/>
    </xf>
    <xf numFmtId="0" fontId="19" fillId="7" borderId="5" xfId="0" applyFont="1" applyFill="1" applyBorder="1" applyAlignment="1">
      <alignment horizontal="center" wrapText="1"/>
    </xf>
    <xf numFmtId="0" fontId="19" fillId="7" borderId="6" xfId="0" applyFont="1" applyFill="1" applyBorder="1" applyAlignment="1">
      <alignment horizontal="center" wrapText="1"/>
    </xf>
    <xf numFmtId="0" fontId="8" fillId="8" borderId="0" xfId="9" applyFont="1" applyFill="1" applyBorder="1" applyAlignment="1" applyProtection="1">
      <alignment horizontal="center"/>
    </xf>
    <xf numFmtId="0" fontId="0" fillId="0" borderId="0" xfId="0" applyNumberFormat="1"/>
  </cellXfs>
  <cellStyles count="14">
    <cellStyle name="20% - Ênfase1" xfId="10" builtinId="30"/>
    <cellStyle name="20% - Ênfase2" xfId="11" builtinId="34"/>
    <cellStyle name="20% - Ênfase3" xfId="1" builtinId="38"/>
    <cellStyle name="Comma 2" xfId="3" xr:uid="{00000000-0005-0000-0000-000002000000}"/>
    <cellStyle name="Currency 2" xfId="4" xr:uid="{00000000-0005-0000-0000-000004000000}"/>
    <cellStyle name="Ênfase1" xfId="8" builtinId="29"/>
    <cellStyle name="Ênfase3" xfId="12" builtinId="37"/>
    <cellStyle name="Normal" xfId="0" builtinId="0"/>
    <cellStyle name="Normal 2" xfId="2" xr:uid="{00000000-0005-0000-0000-000007000000}"/>
    <cellStyle name="Normal 37" xfId="5" xr:uid="{00000000-0005-0000-0000-000008000000}"/>
    <cellStyle name="Normal 38" xfId="6" xr:uid="{00000000-0005-0000-0000-000009000000}"/>
    <cellStyle name="Normal 43" xfId="7" xr:uid="{00000000-0005-0000-0000-00000A000000}"/>
    <cellStyle name="Normal_Q7-11 Job Card" xfId="13" xr:uid="{8842A36A-5142-473E-9FC7-D24C4F26D6C2}"/>
    <cellStyle name="Título" xfId="9" builtinId="15"/>
  </cellStyles>
  <dxfs count="6"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29</xdr:row>
      <xdr:rowOff>76200</xdr:rowOff>
    </xdr:from>
    <xdr:to>
      <xdr:col>2</xdr:col>
      <xdr:colOff>505052</xdr:colOff>
      <xdr:row>31</xdr:row>
      <xdr:rowOff>76253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5B4B22C-38DA-21E4-DB3F-421CF5B92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8181975"/>
          <a:ext cx="1629002" cy="381053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5</xdr:row>
      <xdr:rowOff>123825</xdr:rowOff>
    </xdr:from>
    <xdr:to>
      <xdr:col>14</xdr:col>
      <xdr:colOff>135108</xdr:colOff>
      <xdr:row>26</xdr:row>
      <xdr:rowOff>105331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7F9186F-5CCA-E447-655D-EDF2AEEB6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2295525"/>
          <a:ext cx="12593808" cy="3982006"/>
        </a:xfrm>
        <a:prstGeom prst="rect">
          <a:avLst/>
        </a:prstGeom>
      </xdr:spPr>
    </xdr:pic>
    <xdr:clientData/>
  </xdr:twoCellAnchor>
  <xdr:twoCellAnchor editAs="oneCell">
    <xdr:from>
      <xdr:col>0</xdr:col>
      <xdr:colOff>352425</xdr:colOff>
      <xdr:row>33</xdr:row>
      <xdr:rowOff>66675</xdr:rowOff>
    </xdr:from>
    <xdr:to>
      <xdr:col>10</xdr:col>
      <xdr:colOff>572516</xdr:colOff>
      <xdr:row>52</xdr:row>
      <xdr:rowOff>152917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59BA107-0EBD-2B47-0199-BB6DB8084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425" y="7572375"/>
          <a:ext cx="7278116" cy="370574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3d3f3ac2e43ab9a/&#193;rea%20de%20Trabalho/RoadMap%20-%20Data%20Analysis/Coursera/Excel%20MacQuarie/Excel%20Fundamentals/Week%205/Desavfio%205%20Respondido.xlsx" TargetMode="External"/><Relationship Id="rId1" Type="http://schemas.openxmlformats.org/officeDocument/2006/relationships/externalLinkPath" Target="https://d.docs.live.net/93d3f3ac2e43ab9a/&#193;rea%20de%20Trabalho/RoadMap%20-%20Data%20Analysis/Coursera/Excel%20MacQuarie/Excel%20Fundamentals/Week%205/Desavfio%205%20Respondi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Inventory"/>
      <sheetName val="Quote"/>
      <sheetName val="Desavfio 5 Respondido"/>
    </sheetNames>
    <sheetDataSet>
      <sheetData sheetId="0"/>
      <sheetData sheetId="1">
        <row r="15">
          <cell r="O15" t="str">
            <v>Sydney</v>
          </cell>
          <cell r="P15" t="str">
            <v>NSW</v>
          </cell>
          <cell r="Q15" t="str">
            <v>Inter-state</v>
          </cell>
          <cell r="R15" t="str">
            <v>Overseas</v>
          </cell>
        </row>
        <row r="16">
          <cell r="N16" t="str">
            <v>A</v>
          </cell>
          <cell r="O16">
            <v>0</v>
          </cell>
          <cell r="P16">
            <v>2.25</v>
          </cell>
          <cell r="Q16">
            <v>3.99</v>
          </cell>
          <cell r="R16">
            <v>12.5</v>
          </cell>
        </row>
        <row r="17">
          <cell r="N17" t="str">
            <v>B</v>
          </cell>
          <cell r="O17">
            <v>0</v>
          </cell>
          <cell r="P17">
            <v>3</v>
          </cell>
          <cell r="Q17">
            <v>5.99</v>
          </cell>
          <cell r="R17">
            <v>15.5</v>
          </cell>
        </row>
        <row r="18">
          <cell r="N18" t="str">
            <v>C</v>
          </cell>
          <cell r="O18">
            <v>2.5</v>
          </cell>
          <cell r="P18">
            <v>3.75</v>
          </cell>
          <cell r="Q18">
            <v>7.99</v>
          </cell>
          <cell r="R18">
            <v>18.5</v>
          </cell>
        </row>
        <row r="19">
          <cell r="N19" t="str">
            <v>D</v>
          </cell>
          <cell r="O19">
            <v>2.75</v>
          </cell>
          <cell r="P19">
            <v>4.5</v>
          </cell>
          <cell r="Q19">
            <v>9.99</v>
          </cell>
          <cell r="R19">
            <v>21.5</v>
          </cell>
        </row>
      </sheetData>
      <sheetData sheetId="2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B2189B-3FD6-428E-8EA3-16D9D5B184B3}" name="tb_Ref" displayName="tb_Ref" ref="A3:C552" totalsRowShown="0" headerRowDxfId="5" dataDxfId="4" tableBorderDxfId="3">
  <autoFilter ref="A3:C552" xr:uid="{E6B2189B-3FD6-428E-8EA3-16D9D5B184B3}"/>
  <tableColumns count="3">
    <tableColumn id="1" xr3:uid="{325A1C45-74B9-4974-86E8-CD7AAEBAAF61}" name="Item Code" dataDxfId="2"/>
    <tableColumn id="2" xr3:uid="{67E9D6A2-906F-41CB-B877-51B9FCF5A5AE}" name="Item Description" dataDxfId="1"/>
    <tableColumn id="3" xr3:uid="{EC58331F-F46B-401E-96E9-7690DCFE8355}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7916-E934-4978-9277-F2ED139914FA}">
  <dimension ref="B2:K39"/>
  <sheetViews>
    <sheetView topLeftCell="A36" zoomScaleNormal="100" workbookViewId="0">
      <selection activeCell="K3" sqref="K3"/>
    </sheetView>
  </sheetViews>
  <sheetFormatPr defaultRowHeight="15" x14ac:dyDescent="0.25"/>
  <cols>
    <col min="1" max="1" width="9.140625" style="5"/>
    <col min="2" max="2" width="17.5703125" style="5" bestFit="1" customWidth="1"/>
    <col min="3" max="8" width="9.140625" style="5"/>
    <col min="9" max="9" width="15.140625" style="5" customWidth="1"/>
    <col min="10" max="12" width="9.140625" style="5"/>
    <col min="13" max="13" width="58.7109375" style="5" customWidth="1"/>
    <col min="14" max="16384" width="9.140625" style="5"/>
  </cols>
  <sheetData>
    <row r="2" spans="2:11" ht="45" customHeight="1" thickBot="1" x14ac:dyDescent="0.5">
      <c r="B2" s="58" t="s">
        <v>1371</v>
      </c>
      <c r="C2" s="58"/>
      <c r="D2" s="58"/>
      <c r="E2" s="58"/>
      <c r="F2" s="58"/>
      <c r="G2" s="58"/>
      <c r="H2" s="58"/>
      <c r="I2" s="58"/>
    </row>
    <row r="3" spans="2:11" ht="81" customHeight="1" thickBot="1" x14ac:dyDescent="0.35">
      <c r="B3" s="60" t="s">
        <v>1372</v>
      </c>
      <c r="C3" s="61"/>
      <c r="D3" s="61"/>
      <c r="E3" s="61"/>
      <c r="F3" s="61"/>
      <c r="G3" s="61"/>
      <c r="H3" s="61"/>
      <c r="I3" s="62"/>
    </row>
    <row r="4" spans="2:11" x14ac:dyDescent="0.25">
      <c r="B4" s="47"/>
      <c r="C4" s="48"/>
      <c r="D4" s="48"/>
      <c r="E4" s="48"/>
      <c r="F4" s="48"/>
      <c r="G4" s="48"/>
      <c r="H4" s="48"/>
      <c r="I4" s="48"/>
      <c r="J4" s="48"/>
      <c r="K4" s="48"/>
    </row>
    <row r="5" spans="2:11" x14ac:dyDescent="0.25">
      <c r="B5" s="57" t="s">
        <v>1373</v>
      </c>
      <c r="C5" s="57"/>
      <c r="D5" s="57"/>
      <c r="E5" s="57"/>
      <c r="F5" s="57"/>
      <c r="G5" s="57"/>
      <c r="H5" s="57"/>
    </row>
    <row r="29" spans="2:7" x14ac:dyDescent="0.25">
      <c r="B29" s="51" t="s">
        <v>1374</v>
      </c>
      <c r="C29" s="51"/>
      <c r="D29" s="51"/>
      <c r="E29" s="51"/>
      <c r="F29" s="51"/>
      <c r="G29" s="51"/>
    </row>
    <row r="33" spans="2:8" x14ac:dyDescent="0.25">
      <c r="B33" s="59" t="s">
        <v>1369</v>
      </c>
      <c r="C33" s="59"/>
      <c r="D33" s="59"/>
      <c r="E33" s="59"/>
      <c r="F33" s="59"/>
      <c r="G33" s="59"/>
      <c r="H33" s="59"/>
    </row>
    <row r="36" spans="2:8" x14ac:dyDescent="0.25">
      <c r="B36" s="51"/>
      <c r="C36" s="51"/>
      <c r="D36" s="51"/>
      <c r="E36" s="51"/>
      <c r="F36" s="51"/>
      <c r="G36" s="51"/>
      <c r="H36" s="51"/>
    </row>
    <row r="39" spans="2:8" x14ac:dyDescent="0.25">
      <c r="B39" s="48" t="s">
        <v>1370</v>
      </c>
    </row>
  </sheetData>
  <mergeCells count="4">
    <mergeCell ref="B5:H5"/>
    <mergeCell ref="B2:I2"/>
    <mergeCell ref="B33:H33"/>
    <mergeCell ref="B3:I3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85"/>
  <sheetViews>
    <sheetView tabSelected="1" topLeftCell="H1" zoomScale="80" zoomScaleNormal="80" workbookViewId="0">
      <selection activeCell="Q2" sqref="Q2"/>
    </sheetView>
  </sheetViews>
  <sheetFormatPr defaultRowHeight="15" x14ac:dyDescent="0.25"/>
  <cols>
    <col min="1" max="1" width="13.85546875" style="2" customWidth="1"/>
    <col min="2" max="2" width="13.140625" style="2" customWidth="1"/>
    <col min="3" max="3" width="11.7109375" style="2" customWidth="1"/>
    <col min="4" max="4" width="13.140625" style="2" customWidth="1"/>
    <col min="5" max="5" width="14.28515625" style="2" customWidth="1"/>
    <col min="6" max="6" width="12.28515625" style="2" customWidth="1"/>
    <col min="7" max="7" width="21.42578125" style="2" bestFit="1" customWidth="1"/>
    <col min="8" max="8" width="18.28515625" style="2" customWidth="1"/>
    <col min="9" max="9" width="9.42578125" style="2" customWidth="1"/>
    <col min="10" max="10" width="11" style="2" customWidth="1"/>
    <col min="11" max="11" width="20.7109375" style="50" customWidth="1"/>
    <col min="12" max="12" width="17.5703125" style="1" customWidth="1"/>
    <col min="13" max="13" width="17.5703125" customWidth="1"/>
    <col min="14" max="14" width="18.140625" bestFit="1" customWidth="1"/>
    <col min="15" max="15" width="12" bestFit="1" customWidth="1"/>
    <col min="17" max="17" width="11.140625" style="1" customWidth="1"/>
    <col min="18" max="18" width="9" style="1" customWidth="1"/>
  </cols>
  <sheetData>
    <row r="1" spans="1:18" s="2" customFormat="1" ht="30" x14ac:dyDescent="0.25">
      <c r="A1" s="44" t="s">
        <v>238</v>
      </c>
      <c r="B1" s="44" t="s">
        <v>239</v>
      </c>
      <c r="C1" s="44" t="s">
        <v>240</v>
      </c>
      <c r="D1" s="44" t="s">
        <v>241</v>
      </c>
      <c r="E1" s="44" t="s">
        <v>242</v>
      </c>
      <c r="F1" s="44" t="s">
        <v>243</v>
      </c>
      <c r="G1" s="44" t="s">
        <v>244</v>
      </c>
      <c r="H1" s="44" t="s">
        <v>245</v>
      </c>
      <c r="I1" s="44" t="s">
        <v>246</v>
      </c>
      <c r="J1" s="44" t="s">
        <v>247</v>
      </c>
      <c r="K1" s="49" t="s">
        <v>248</v>
      </c>
      <c r="L1" s="46" t="s">
        <v>249</v>
      </c>
      <c r="M1" s="45" t="s">
        <v>254</v>
      </c>
      <c r="N1" s="45" t="s">
        <v>250</v>
      </c>
      <c r="O1" s="45" t="s">
        <v>251</v>
      </c>
      <c r="P1" s="45" t="s">
        <v>252</v>
      </c>
      <c r="Q1" s="46" t="s">
        <v>253</v>
      </c>
      <c r="R1" s="3"/>
    </row>
    <row r="2" spans="1:18" x14ac:dyDescent="0.25">
      <c r="A2" s="52">
        <v>24673</v>
      </c>
      <c r="B2" s="53">
        <v>1</v>
      </c>
      <c r="C2" s="53" t="s">
        <v>119</v>
      </c>
      <c r="D2" s="53" t="s">
        <v>30</v>
      </c>
      <c r="E2" s="53" t="s">
        <v>0</v>
      </c>
      <c r="F2" s="54" t="s">
        <v>154</v>
      </c>
      <c r="G2" s="53" t="s">
        <v>32</v>
      </c>
      <c r="H2" s="53">
        <v>1641</v>
      </c>
      <c r="I2" s="53">
        <v>7654320</v>
      </c>
      <c r="J2" s="53">
        <v>72</v>
      </c>
      <c r="K2" s="64" t="str">
        <f>_xlfn.TEXTJOIN("_",TRUE,A2,B2)</f>
        <v>24673_1</v>
      </c>
      <c r="L2" s="64" t="str">
        <f>_xlfn.TEXTJOIN("-",TRUE,H2,I2,J2)</f>
        <v>1641-7654320-72</v>
      </c>
      <c r="M2" t="str">
        <f>LEFT(D2,3)</f>
        <v>Mar</v>
      </c>
      <c r="N2" t="str">
        <f>RIGHT(G2,6)</f>
        <v>223809</v>
      </c>
      <c r="O2" t="str">
        <f>MID(G2,4,FIND("-",G2,4)-4)</f>
        <v>Sydney</v>
      </c>
      <c r="P2" t="str">
        <f>UPPER(TRIM(CLEAN(E2)))</f>
        <v>INV</v>
      </c>
      <c r="Q2" s="1" t="str">
        <f>_xlfn.TEXTJOIN("",TRUE,"$",MID(F2,1,8))</f>
        <v>$ 742.50</v>
      </c>
      <c r="R2" s="4"/>
    </row>
    <row r="3" spans="1:18" x14ac:dyDescent="0.25">
      <c r="A3" s="53">
        <v>24673</v>
      </c>
      <c r="B3" s="53">
        <v>1</v>
      </c>
      <c r="C3" s="53" t="s">
        <v>120</v>
      </c>
      <c r="D3" s="53" t="s">
        <v>133</v>
      </c>
      <c r="E3" s="53" t="s">
        <v>1</v>
      </c>
      <c r="F3" s="54" t="s">
        <v>155</v>
      </c>
      <c r="G3" s="53" t="s">
        <v>33</v>
      </c>
      <c r="H3" s="53">
        <v>2554</v>
      </c>
      <c r="I3" s="53">
        <v>4551221</v>
      </c>
      <c r="J3" s="53">
        <v>33</v>
      </c>
      <c r="K3" s="64" t="str">
        <f t="shared" ref="K3:K66" si="0">_xlfn.TEXTJOIN("_",TRUE,A3,B3)</f>
        <v>24673_1</v>
      </c>
      <c r="L3" s="64" t="str">
        <f t="shared" ref="L3:L66" si="1">_xlfn.TEXTJOIN("-",TRUE,H3,I3,J3)</f>
        <v>2554-4551221-33</v>
      </c>
      <c r="M3" t="str">
        <f t="shared" ref="M3:M66" si="2">LEFT(D3,3)</f>
        <v>Abr</v>
      </c>
      <c r="N3" t="str">
        <f t="shared" ref="N3:N66" si="3">RIGHT(G3,6)</f>
        <v>327600</v>
      </c>
      <c r="O3" t="str">
        <f>MID(G3,4,FIND("-",G3,4)-4)</f>
        <v>Melbourne</v>
      </c>
      <c r="P3" t="str">
        <f>UPPER(TRIM(CLEAN(E3)))</f>
        <v>INV</v>
      </c>
      <c r="Q3" s="1" t="str">
        <f t="shared" ref="Q3:Q66" si="4">_xlfn.TEXTJOIN("",TRUE,"$",MID(F3,1,8))</f>
        <v>$ 1021.02</v>
      </c>
      <c r="R3" s="4"/>
    </row>
    <row r="4" spans="1:18" x14ac:dyDescent="0.25">
      <c r="A4" s="53">
        <v>24675</v>
      </c>
      <c r="B4" s="53">
        <v>1</v>
      </c>
      <c r="C4" s="53" t="s">
        <v>121</v>
      </c>
      <c r="D4" s="53" t="s">
        <v>15</v>
      </c>
      <c r="E4" s="53" t="s">
        <v>0</v>
      </c>
      <c r="F4" s="54" t="s">
        <v>156</v>
      </c>
      <c r="G4" s="53" t="s">
        <v>34</v>
      </c>
      <c r="H4" s="53">
        <v>2554</v>
      </c>
      <c r="I4" s="53">
        <v>4551221</v>
      </c>
      <c r="J4" s="53">
        <v>33</v>
      </c>
      <c r="K4" s="64" t="str">
        <f t="shared" si="0"/>
        <v>24675_1</v>
      </c>
      <c r="L4" s="64" t="str">
        <f t="shared" si="1"/>
        <v>2554-4551221-33</v>
      </c>
      <c r="M4" t="str">
        <f t="shared" si="2"/>
        <v>Mar</v>
      </c>
      <c r="N4" t="str">
        <f t="shared" si="3"/>
        <v>332589</v>
      </c>
      <c r="O4" t="str">
        <f t="shared" ref="O4:O67" si="5">MID(G4,4,FIND("-",G4,4)-4)</f>
        <v>Melbourne</v>
      </c>
      <c r="P4" t="str">
        <f>UPPER(TRIM(CLEAN(E4)))</f>
        <v>INV</v>
      </c>
      <c r="Q4" s="1" t="str">
        <f t="shared" si="4"/>
        <v>$ 409.53</v>
      </c>
      <c r="R4" s="4"/>
    </row>
    <row r="5" spans="1:18" x14ac:dyDescent="0.25">
      <c r="A5" s="53">
        <v>24676</v>
      </c>
      <c r="B5" s="53">
        <v>1</v>
      </c>
      <c r="C5" s="53" t="s">
        <v>120</v>
      </c>
      <c r="D5" s="53" t="s">
        <v>28</v>
      </c>
      <c r="E5" s="53" t="s">
        <v>2</v>
      </c>
      <c r="F5" s="54" t="s">
        <v>157</v>
      </c>
      <c r="G5" s="53" t="s">
        <v>35</v>
      </c>
      <c r="H5" s="53">
        <v>2554</v>
      </c>
      <c r="I5" s="53">
        <v>4551221</v>
      </c>
      <c r="J5" s="53">
        <v>33</v>
      </c>
      <c r="K5" s="64" t="str">
        <f t="shared" si="0"/>
        <v>24676_1</v>
      </c>
      <c r="L5" s="64" t="str">
        <f t="shared" si="1"/>
        <v>2554-4551221-33</v>
      </c>
      <c r="M5" t="str">
        <f t="shared" si="2"/>
        <v>Mar</v>
      </c>
      <c r="N5" t="str">
        <f t="shared" si="3"/>
        <v>337131</v>
      </c>
      <c r="O5" t="str">
        <f t="shared" si="5"/>
        <v>Melbourne</v>
      </c>
      <c r="P5" t="str">
        <f>UPPER(TRIM(CLEAN(E5)))</f>
        <v>CR</v>
      </c>
      <c r="Q5" s="1" t="str">
        <f t="shared" si="4"/>
        <v>$ 234.96</v>
      </c>
      <c r="R5" s="4"/>
    </row>
    <row r="6" spans="1:18" x14ac:dyDescent="0.25">
      <c r="A6" s="53">
        <v>24677</v>
      </c>
      <c r="B6" s="53">
        <v>1</v>
      </c>
      <c r="C6" s="53" t="s">
        <v>122</v>
      </c>
      <c r="D6" s="53" t="s">
        <v>24</v>
      </c>
      <c r="E6" s="53" t="s">
        <v>3</v>
      </c>
      <c r="F6" s="54" t="s">
        <v>158</v>
      </c>
      <c r="G6" s="53" t="s">
        <v>36</v>
      </c>
      <c r="H6" s="53">
        <v>2554</v>
      </c>
      <c r="I6" s="53">
        <v>4551221</v>
      </c>
      <c r="J6" s="53">
        <v>33</v>
      </c>
      <c r="K6" s="64" t="str">
        <f t="shared" si="0"/>
        <v>24677_1</v>
      </c>
      <c r="L6" s="64" t="str">
        <f t="shared" si="1"/>
        <v>2554-4551221-33</v>
      </c>
      <c r="M6" t="str">
        <f t="shared" si="2"/>
        <v>Mar</v>
      </c>
      <c r="N6" t="str">
        <f t="shared" si="3"/>
        <v>319376</v>
      </c>
      <c r="O6" t="str">
        <f t="shared" si="5"/>
        <v>Melbourne</v>
      </c>
      <c r="P6" t="str">
        <f>UPPER(TRIM(CLEAN(E6)))</f>
        <v>CR</v>
      </c>
      <c r="Q6" s="1" t="str">
        <f t="shared" si="4"/>
        <v>$ 450.12</v>
      </c>
      <c r="R6" s="4"/>
    </row>
    <row r="7" spans="1:18" x14ac:dyDescent="0.25">
      <c r="A7" s="53">
        <v>24679</v>
      </c>
      <c r="B7" s="53">
        <v>1</v>
      </c>
      <c r="C7" s="53" t="s">
        <v>123</v>
      </c>
      <c r="D7" s="53" t="s">
        <v>135</v>
      </c>
      <c r="E7" s="53" t="s">
        <v>1</v>
      </c>
      <c r="F7" s="54" t="s">
        <v>159</v>
      </c>
      <c r="G7" s="53" t="s">
        <v>37</v>
      </c>
      <c r="H7" s="53">
        <v>2554</v>
      </c>
      <c r="I7" s="53">
        <v>4551221</v>
      </c>
      <c r="J7" s="53">
        <v>33</v>
      </c>
      <c r="K7" s="64" t="str">
        <f t="shared" si="0"/>
        <v>24679_1</v>
      </c>
      <c r="L7" s="64" t="str">
        <f t="shared" si="1"/>
        <v>2554-4551221-33</v>
      </c>
      <c r="M7" t="str">
        <f t="shared" si="2"/>
        <v>Abr</v>
      </c>
      <c r="N7" t="str">
        <f t="shared" si="3"/>
        <v>334724</v>
      </c>
      <c r="O7" t="str">
        <f t="shared" si="5"/>
        <v>Melbourne</v>
      </c>
      <c r="P7" t="str">
        <f>UPPER(TRIM(CLEAN(E7)))</f>
        <v>INV</v>
      </c>
      <c r="Q7" s="1" t="str">
        <f t="shared" si="4"/>
        <v>$ 114.18</v>
      </c>
      <c r="R7" s="4"/>
    </row>
    <row r="8" spans="1:18" x14ac:dyDescent="0.25">
      <c r="A8" s="53">
        <v>24679</v>
      </c>
      <c r="B8" s="53">
        <v>2</v>
      </c>
      <c r="C8" s="53" t="s">
        <v>123</v>
      </c>
      <c r="D8" s="53" t="s">
        <v>30</v>
      </c>
      <c r="E8" s="53" t="s">
        <v>4</v>
      </c>
      <c r="F8" s="54" t="s">
        <v>160</v>
      </c>
      <c r="G8" s="53" t="s">
        <v>38</v>
      </c>
      <c r="H8" s="53">
        <v>2554</v>
      </c>
      <c r="I8" s="53">
        <v>4551221</v>
      </c>
      <c r="J8" s="53">
        <v>33</v>
      </c>
      <c r="K8" s="64" t="str">
        <f t="shared" si="0"/>
        <v>24679_2</v>
      </c>
      <c r="L8" s="64" t="str">
        <f t="shared" si="1"/>
        <v>2554-4551221-33</v>
      </c>
      <c r="M8" t="str">
        <f t="shared" si="2"/>
        <v>Mar</v>
      </c>
      <c r="N8" t="str">
        <f t="shared" si="3"/>
        <v>310607</v>
      </c>
      <c r="O8" t="str">
        <f t="shared" si="5"/>
        <v>Melbourne</v>
      </c>
      <c r="P8" t="str">
        <f>UPPER(TRIM(CLEAN(E8)))</f>
        <v>INV</v>
      </c>
      <c r="Q8" s="1" t="str">
        <f t="shared" si="4"/>
        <v>$ 930.93</v>
      </c>
      <c r="R8" s="4"/>
    </row>
    <row r="9" spans="1:18" x14ac:dyDescent="0.25">
      <c r="A9" s="53">
        <v>24680</v>
      </c>
      <c r="B9" s="53">
        <v>1</v>
      </c>
      <c r="C9" s="53" t="s">
        <v>124</v>
      </c>
      <c r="D9" s="53" t="s">
        <v>29</v>
      </c>
      <c r="E9" s="53" t="s">
        <v>5</v>
      </c>
      <c r="F9" s="54" t="s">
        <v>161</v>
      </c>
      <c r="G9" s="53" t="s">
        <v>39</v>
      </c>
      <c r="H9" s="53">
        <v>1641</v>
      </c>
      <c r="I9" s="53">
        <v>7654320</v>
      </c>
      <c r="J9" s="53">
        <v>72</v>
      </c>
      <c r="K9" s="64" t="str">
        <f t="shared" si="0"/>
        <v>24680_1</v>
      </c>
      <c r="L9" s="64" t="str">
        <f t="shared" si="1"/>
        <v>1641-7654320-72</v>
      </c>
      <c r="M9" t="str">
        <f t="shared" si="2"/>
        <v>Mar</v>
      </c>
      <c r="N9" t="str">
        <f t="shared" si="3"/>
        <v>226225</v>
      </c>
      <c r="O9" t="str">
        <f t="shared" si="5"/>
        <v>Sydney</v>
      </c>
      <c r="P9" t="str">
        <f>UPPER(TRIM(CLEAN(E9)))</f>
        <v>INV</v>
      </c>
      <c r="Q9" s="1" t="str">
        <f t="shared" si="4"/>
        <v>$ 466.29</v>
      </c>
      <c r="R9" s="4"/>
    </row>
    <row r="10" spans="1:18" x14ac:dyDescent="0.25">
      <c r="A10" s="53">
        <v>24683</v>
      </c>
      <c r="B10" s="53">
        <v>1</v>
      </c>
      <c r="C10" s="53" t="s">
        <v>125</v>
      </c>
      <c r="D10" s="53" t="s">
        <v>18</v>
      </c>
      <c r="E10" s="53" t="s">
        <v>1</v>
      </c>
      <c r="F10" s="54" t="s">
        <v>162</v>
      </c>
      <c r="G10" s="53" t="s">
        <v>40</v>
      </c>
      <c r="H10" s="53">
        <v>1641</v>
      </c>
      <c r="I10" s="53">
        <v>7654320</v>
      </c>
      <c r="J10" s="53">
        <v>72</v>
      </c>
      <c r="K10" s="64" t="str">
        <f t="shared" si="0"/>
        <v>24683_1</v>
      </c>
      <c r="L10" s="64" t="str">
        <f t="shared" si="1"/>
        <v>1641-7654320-72</v>
      </c>
      <c r="M10" t="str">
        <f t="shared" si="2"/>
        <v>Mar</v>
      </c>
      <c r="N10" t="str">
        <f t="shared" si="3"/>
        <v>223858</v>
      </c>
      <c r="O10" t="str">
        <f t="shared" si="5"/>
        <v>Sydney</v>
      </c>
      <c r="P10" t="str">
        <f>UPPER(TRIM(CLEAN(E10)))</f>
        <v>INV</v>
      </c>
      <c r="Q10" s="1" t="str">
        <f t="shared" si="4"/>
        <v>$ 222.42</v>
      </c>
      <c r="R10" s="4"/>
    </row>
    <row r="11" spans="1:18" x14ac:dyDescent="0.25">
      <c r="A11" s="53">
        <v>24685</v>
      </c>
      <c r="B11" s="53">
        <v>1</v>
      </c>
      <c r="C11" s="53" t="s">
        <v>126</v>
      </c>
      <c r="D11" s="53" t="s">
        <v>41</v>
      </c>
      <c r="E11" s="53" t="s">
        <v>0</v>
      </c>
      <c r="F11" s="54" t="s">
        <v>163</v>
      </c>
      <c r="G11" s="53" t="s">
        <v>42</v>
      </c>
      <c r="H11" s="53">
        <v>1641</v>
      </c>
      <c r="I11" s="53">
        <v>7654320</v>
      </c>
      <c r="J11" s="53">
        <v>72</v>
      </c>
      <c r="K11" s="64" t="str">
        <f t="shared" si="0"/>
        <v>24685_1</v>
      </c>
      <c r="L11" s="64" t="str">
        <f t="shared" si="1"/>
        <v>1641-7654320-72</v>
      </c>
      <c r="M11" t="str">
        <f t="shared" si="2"/>
        <v>Mar</v>
      </c>
      <c r="N11" t="str">
        <f t="shared" si="3"/>
        <v>211781</v>
      </c>
      <c r="O11" t="str">
        <f t="shared" si="5"/>
        <v>Sydney</v>
      </c>
      <c r="P11" t="str">
        <f>UPPER(TRIM(CLEAN(E11)))</f>
        <v>INV</v>
      </c>
      <c r="Q11" s="1" t="str">
        <f t="shared" si="4"/>
        <v>$ 679.80</v>
      </c>
      <c r="R11" s="4"/>
    </row>
    <row r="12" spans="1:18" x14ac:dyDescent="0.25">
      <c r="A12" s="53">
        <v>24690</v>
      </c>
      <c r="B12" s="53">
        <v>1</v>
      </c>
      <c r="C12" s="53" t="s">
        <v>127</v>
      </c>
      <c r="D12" s="53" t="s">
        <v>136</v>
      </c>
      <c r="E12" s="53" t="s">
        <v>1</v>
      </c>
      <c r="F12" s="54" t="s">
        <v>164</v>
      </c>
      <c r="G12" s="53" t="s">
        <v>43</v>
      </c>
      <c r="H12" s="53">
        <v>1641</v>
      </c>
      <c r="I12" s="53">
        <v>7654320</v>
      </c>
      <c r="J12" s="53">
        <v>72</v>
      </c>
      <c r="K12" s="64" t="str">
        <f t="shared" si="0"/>
        <v>24690_1</v>
      </c>
      <c r="L12" s="64" t="str">
        <f t="shared" si="1"/>
        <v>1641-7654320-72</v>
      </c>
      <c r="M12" t="str">
        <f t="shared" si="2"/>
        <v>Abr</v>
      </c>
      <c r="N12" t="str">
        <f t="shared" si="3"/>
        <v>232805</v>
      </c>
      <c r="O12" t="str">
        <f t="shared" si="5"/>
        <v>Sydney</v>
      </c>
      <c r="P12" t="str">
        <f>UPPER(TRIM(CLEAN(E12)))</f>
        <v>INV</v>
      </c>
      <c r="Q12" s="1" t="str">
        <f t="shared" si="4"/>
        <v>$ 171.93</v>
      </c>
      <c r="R12" s="4"/>
    </row>
    <row r="13" spans="1:18" x14ac:dyDescent="0.25">
      <c r="A13" s="53">
        <v>24693</v>
      </c>
      <c r="B13" s="53">
        <v>1</v>
      </c>
      <c r="C13" s="53" t="s">
        <v>128</v>
      </c>
      <c r="D13" s="53" t="s">
        <v>147</v>
      </c>
      <c r="E13" s="53" t="s">
        <v>6</v>
      </c>
      <c r="F13" s="54" t="s">
        <v>165</v>
      </c>
      <c r="G13" s="53" t="s">
        <v>44</v>
      </c>
      <c r="H13" s="53">
        <v>2554</v>
      </c>
      <c r="I13" s="53">
        <v>4551221</v>
      </c>
      <c r="J13" s="53">
        <v>33</v>
      </c>
      <c r="K13" s="64" t="str">
        <f t="shared" si="0"/>
        <v>24693_1</v>
      </c>
      <c r="L13" s="64" t="str">
        <f t="shared" si="1"/>
        <v>2554-4551221-33</v>
      </c>
      <c r="M13" t="str">
        <f t="shared" si="2"/>
        <v>Fev</v>
      </c>
      <c r="N13" t="str">
        <f t="shared" si="3"/>
        <v>312187</v>
      </c>
      <c r="O13" t="str">
        <f t="shared" si="5"/>
        <v>Melbourne</v>
      </c>
      <c r="P13" t="str">
        <f>UPPER(TRIM(CLEAN(E13)))</f>
        <v>INV</v>
      </c>
      <c r="Q13" s="1" t="str">
        <f t="shared" si="4"/>
        <v>$ 623.70</v>
      </c>
      <c r="R13" s="4"/>
    </row>
    <row r="14" spans="1:18" x14ac:dyDescent="0.25">
      <c r="A14" s="53">
        <v>24697</v>
      </c>
      <c r="B14" s="53">
        <v>1</v>
      </c>
      <c r="C14" s="53" t="s">
        <v>129</v>
      </c>
      <c r="D14" s="53" t="s">
        <v>20</v>
      </c>
      <c r="E14" s="53" t="s">
        <v>1</v>
      </c>
      <c r="F14" s="54" t="s">
        <v>166</v>
      </c>
      <c r="G14" s="53" t="s">
        <v>45</v>
      </c>
      <c r="H14" s="53">
        <v>2554</v>
      </c>
      <c r="I14" s="53">
        <v>4551221</v>
      </c>
      <c r="J14" s="53">
        <v>33</v>
      </c>
      <c r="K14" s="64" t="str">
        <f t="shared" si="0"/>
        <v>24697_1</v>
      </c>
      <c r="L14" s="64" t="str">
        <f t="shared" si="1"/>
        <v>2554-4551221-33</v>
      </c>
      <c r="M14" t="str">
        <f t="shared" si="2"/>
        <v>Mar</v>
      </c>
      <c r="N14" t="str">
        <f t="shared" si="3"/>
        <v>319790</v>
      </c>
      <c r="O14" t="str">
        <f t="shared" si="5"/>
        <v>Melbourne</v>
      </c>
      <c r="P14" t="str">
        <f>UPPER(TRIM(CLEAN(E14)))</f>
        <v>INV</v>
      </c>
      <c r="Q14" s="1" t="str">
        <f t="shared" si="4"/>
        <v>$ 221.10</v>
      </c>
      <c r="R14" s="4"/>
    </row>
    <row r="15" spans="1:18" x14ac:dyDescent="0.25">
      <c r="A15" s="53">
        <v>24698</v>
      </c>
      <c r="B15" s="53">
        <v>1</v>
      </c>
      <c r="C15" s="53" t="s">
        <v>130</v>
      </c>
      <c r="D15" s="53" t="s">
        <v>135</v>
      </c>
      <c r="E15" s="53" t="s">
        <v>1</v>
      </c>
      <c r="F15" s="54" t="s">
        <v>167</v>
      </c>
      <c r="G15" s="53" t="s">
        <v>46</v>
      </c>
      <c r="H15" s="53">
        <v>2554</v>
      </c>
      <c r="I15" s="53">
        <v>4551221</v>
      </c>
      <c r="J15" s="53">
        <v>33</v>
      </c>
      <c r="K15" s="64" t="str">
        <f t="shared" si="0"/>
        <v>24698_1</v>
      </c>
      <c r="L15" s="64" t="str">
        <f t="shared" si="1"/>
        <v>2554-4551221-33</v>
      </c>
      <c r="M15" t="str">
        <f t="shared" si="2"/>
        <v>Abr</v>
      </c>
      <c r="N15" t="str">
        <f t="shared" si="3"/>
        <v>327342</v>
      </c>
      <c r="O15" t="str">
        <f t="shared" si="5"/>
        <v>Melbourne</v>
      </c>
      <c r="P15" t="str">
        <f>UPPER(TRIM(CLEAN(E15)))</f>
        <v>INV</v>
      </c>
      <c r="Q15" s="1" t="str">
        <f t="shared" si="4"/>
        <v>$ 393.36</v>
      </c>
      <c r="R15" s="4"/>
    </row>
    <row r="16" spans="1:18" x14ac:dyDescent="0.25">
      <c r="A16" s="53">
        <v>24699</v>
      </c>
      <c r="B16" s="53">
        <v>1</v>
      </c>
      <c r="C16" s="53" t="s">
        <v>131</v>
      </c>
      <c r="D16" s="53" t="s">
        <v>41</v>
      </c>
      <c r="E16" s="53" t="s">
        <v>1</v>
      </c>
      <c r="F16" s="54" t="s">
        <v>168</v>
      </c>
      <c r="G16" s="53" t="s">
        <v>47</v>
      </c>
      <c r="H16" s="53">
        <v>2554</v>
      </c>
      <c r="I16" s="53">
        <v>4551221</v>
      </c>
      <c r="J16" s="53">
        <v>33</v>
      </c>
      <c r="K16" s="64" t="str">
        <f t="shared" si="0"/>
        <v>24699_1</v>
      </c>
      <c r="L16" s="64" t="str">
        <f t="shared" si="1"/>
        <v>2554-4551221-33</v>
      </c>
      <c r="M16" t="str">
        <f t="shared" si="2"/>
        <v>Mar</v>
      </c>
      <c r="N16" t="str">
        <f t="shared" si="3"/>
        <v>335460</v>
      </c>
      <c r="O16" t="str">
        <f t="shared" si="5"/>
        <v>Melbourne</v>
      </c>
      <c r="P16" t="str">
        <f>UPPER(TRIM(CLEAN(E16)))</f>
        <v>INV</v>
      </c>
      <c r="Q16" s="1" t="str">
        <f t="shared" si="4"/>
        <v>$ 642.18</v>
      </c>
      <c r="R16" s="4"/>
    </row>
    <row r="17" spans="1:18" x14ac:dyDescent="0.25">
      <c r="A17" s="53">
        <v>24704</v>
      </c>
      <c r="B17" s="53">
        <v>1</v>
      </c>
      <c r="C17" s="53" t="s">
        <v>123</v>
      </c>
      <c r="D17" s="53" t="s">
        <v>16</v>
      </c>
      <c r="E17" s="53" t="s">
        <v>0</v>
      </c>
      <c r="F17" s="54" t="s">
        <v>169</v>
      </c>
      <c r="G17" s="53" t="s">
        <v>48</v>
      </c>
      <c r="H17" s="53">
        <v>2554</v>
      </c>
      <c r="I17" s="53">
        <v>4551221</v>
      </c>
      <c r="J17" s="53">
        <v>33</v>
      </c>
      <c r="K17" s="64" t="str">
        <f t="shared" si="0"/>
        <v>24704_1</v>
      </c>
      <c r="L17" s="64" t="str">
        <f t="shared" si="1"/>
        <v>2554-4551221-33</v>
      </c>
      <c r="M17" t="str">
        <f t="shared" si="2"/>
        <v>Mar</v>
      </c>
      <c r="N17" t="str">
        <f t="shared" si="3"/>
        <v>323955</v>
      </c>
      <c r="O17" t="str">
        <f t="shared" si="5"/>
        <v>Melbourne</v>
      </c>
      <c r="P17" t="str">
        <f>UPPER(TRIM(CLEAN(E17)))</f>
        <v>INV</v>
      </c>
      <c r="Q17" s="1" t="str">
        <f t="shared" si="4"/>
        <v>$ 499.95</v>
      </c>
      <c r="R17" s="4"/>
    </row>
    <row r="18" spans="1:18" x14ac:dyDescent="0.25">
      <c r="A18" s="53">
        <v>24707</v>
      </c>
      <c r="B18" s="53">
        <v>1</v>
      </c>
      <c r="C18" s="53" t="s">
        <v>132</v>
      </c>
      <c r="D18" s="53" t="s">
        <v>148</v>
      </c>
      <c r="E18" s="53" t="s">
        <v>0</v>
      </c>
      <c r="F18" s="54" t="s">
        <v>170</v>
      </c>
      <c r="G18" s="53" t="s">
        <v>49</v>
      </c>
      <c r="H18" s="53">
        <v>2554</v>
      </c>
      <c r="I18" s="53">
        <v>4551221</v>
      </c>
      <c r="J18" s="53">
        <v>33</v>
      </c>
      <c r="K18" s="64" t="str">
        <f t="shared" si="0"/>
        <v>24707_1</v>
      </c>
      <c r="L18" s="64" t="str">
        <f t="shared" si="1"/>
        <v>2554-4551221-33</v>
      </c>
      <c r="M18" t="str">
        <f t="shared" si="2"/>
        <v>Fev</v>
      </c>
      <c r="N18" t="str">
        <f t="shared" si="3"/>
        <v>316515</v>
      </c>
      <c r="O18" t="str">
        <f t="shared" si="5"/>
        <v>Melbourne</v>
      </c>
      <c r="P18" t="str">
        <f>UPPER(TRIM(CLEAN(E18)))</f>
        <v>INV</v>
      </c>
      <c r="Q18" s="1" t="str">
        <f t="shared" si="4"/>
        <v>$ 299.64</v>
      </c>
      <c r="R18" s="4"/>
    </row>
    <row r="19" spans="1:18" x14ac:dyDescent="0.25">
      <c r="A19" s="53">
        <v>24712</v>
      </c>
      <c r="B19" s="53">
        <v>1</v>
      </c>
      <c r="C19" s="53" t="s">
        <v>123</v>
      </c>
      <c r="D19" s="53" t="s">
        <v>18</v>
      </c>
      <c r="E19" s="53" t="s">
        <v>0</v>
      </c>
      <c r="F19" s="54" t="s">
        <v>171</v>
      </c>
      <c r="G19" s="53" t="s">
        <v>50</v>
      </c>
      <c r="H19" s="53">
        <v>1641</v>
      </c>
      <c r="I19" s="53">
        <v>7654320</v>
      </c>
      <c r="J19" s="53">
        <v>72</v>
      </c>
      <c r="K19" s="64" t="str">
        <f t="shared" si="0"/>
        <v>24712_1</v>
      </c>
      <c r="L19" s="64" t="str">
        <f t="shared" si="1"/>
        <v>1641-7654320-72</v>
      </c>
      <c r="M19" t="str">
        <f t="shared" si="2"/>
        <v>Mar</v>
      </c>
      <c r="N19" t="str">
        <f t="shared" si="3"/>
        <v>231320</v>
      </c>
      <c r="O19" t="str">
        <f t="shared" si="5"/>
        <v>Sydney</v>
      </c>
      <c r="P19" t="str">
        <f>UPPER(TRIM(CLEAN(E19)))</f>
        <v>INV</v>
      </c>
      <c r="Q19" s="1" t="str">
        <f t="shared" si="4"/>
        <v>$ 312.84</v>
      </c>
      <c r="R19" s="4"/>
    </row>
    <row r="20" spans="1:18" x14ac:dyDescent="0.25">
      <c r="A20" s="53">
        <v>24717</v>
      </c>
      <c r="B20" s="53">
        <v>1</v>
      </c>
      <c r="C20" s="53" t="s">
        <v>121</v>
      </c>
      <c r="D20" s="53" t="s">
        <v>23</v>
      </c>
      <c r="E20" s="53" t="s">
        <v>1</v>
      </c>
      <c r="F20" s="54" t="s">
        <v>172</v>
      </c>
      <c r="G20" s="53" t="s">
        <v>51</v>
      </c>
      <c r="H20" s="53">
        <v>1641</v>
      </c>
      <c r="I20" s="53">
        <v>7654320</v>
      </c>
      <c r="J20" s="53">
        <v>72</v>
      </c>
      <c r="K20" s="64" t="str">
        <f t="shared" si="0"/>
        <v>24717_1</v>
      </c>
      <c r="L20" s="64" t="str">
        <f t="shared" si="1"/>
        <v>1641-7654320-72</v>
      </c>
      <c r="M20" t="str">
        <f t="shared" si="2"/>
        <v>Mar</v>
      </c>
      <c r="N20" t="str">
        <f t="shared" si="3"/>
        <v>213670</v>
      </c>
      <c r="O20" t="str">
        <f t="shared" si="5"/>
        <v>Sydney</v>
      </c>
      <c r="P20" t="str">
        <f>UPPER(TRIM(CLEAN(E20)))</f>
        <v>INV</v>
      </c>
      <c r="Q20" s="1" t="str">
        <f t="shared" si="4"/>
        <v>$ 993.63</v>
      </c>
      <c r="R20" s="4"/>
    </row>
    <row r="21" spans="1:18" x14ac:dyDescent="0.25">
      <c r="A21" s="53">
        <v>24722</v>
      </c>
      <c r="B21" s="53">
        <v>1</v>
      </c>
      <c r="C21" s="53" t="s">
        <v>133</v>
      </c>
      <c r="D21" s="53" t="s">
        <v>29</v>
      </c>
      <c r="E21" s="53" t="s">
        <v>1</v>
      </c>
      <c r="F21" s="54" t="s">
        <v>173</v>
      </c>
      <c r="G21" s="53" t="s">
        <v>52</v>
      </c>
      <c r="H21" s="53">
        <v>1641</v>
      </c>
      <c r="I21" s="53">
        <v>7654320</v>
      </c>
      <c r="J21" s="53">
        <v>72</v>
      </c>
      <c r="K21" s="64" t="str">
        <f t="shared" si="0"/>
        <v>24722_1</v>
      </c>
      <c r="L21" s="64" t="str">
        <f t="shared" si="1"/>
        <v>1641-7654320-72</v>
      </c>
      <c r="M21" t="str">
        <f t="shared" si="2"/>
        <v>Mar</v>
      </c>
      <c r="N21" t="str">
        <f t="shared" si="3"/>
        <v>226166</v>
      </c>
      <c r="O21" t="str">
        <f t="shared" si="5"/>
        <v>Sydney</v>
      </c>
      <c r="P21" t="str">
        <f>UPPER(TRIM(CLEAN(E21)))</f>
        <v>INV</v>
      </c>
      <c r="Q21" s="1" t="str">
        <f t="shared" si="4"/>
        <v>$ 1053.69</v>
      </c>
      <c r="R21" s="4"/>
    </row>
    <row r="22" spans="1:18" x14ac:dyDescent="0.25">
      <c r="A22" s="53">
        <v>24727</v>
      </c>
      <c r="B22" s="53">
        <v>1</v>
      </c>
      <c r="C22" s="53" t="s">
        <v>123</v>
      </c>
      <c r="D22" s="53" t="s">
        <v>134</v>
      </c>
      <c r="E22" s="53" t="s">
        <v>1</v>
      </c>
      <c r="F22" s="54" t="s">
        <v>174</v>
      </c>
      <c r="G22" s="53" t="s">
        <v>53</v>
      </c>
      <c r="H22" s="53">
        <v>2554</v>
      </c>
      <c r="I22" s="53">
        <v>4551221</v>
      </c>
      <c r="J22" s="53">
        <v>33</v>
      </c>
      <c r="K22" s="64" t="str">
        <f t="shared" si="0"/>
        <v>24727_1</v>
      </c>
      <c r="L22" s="64" t="str">
        <f t="shared" si="1"/>
        <v>2554-4551221-33</v>
      </c>
      <c r="M22" t="str">
        <f t="shared" si="2"/>
        <v>Abr</v>
      </c>
      <c r="N22" t="str">
        <f t="shared" si="3"/>
        <v>316479</v>
      </c>
      <c r="O22" t="str">
        <f t="shared" si="5"/>
        <v>Melbourne</v>
      </c>
      <c r="P22" t="str">
        <f>UPPER(TRIM(CLEAN(E22)))</f>
        <v>INV</v>
      </c>
      <c r="Q22" s="1" t="str">
        <f t="shared" si="4"/>
        <v>$ 1047.75</v>
      </c>
      <c r="R22" s="4"/>
    </row>
    <row r="23" spans="1:18" x14ac:dyDescent="0.25">
      <c r="A23" s="53">
        <v>24730</v>
      </c>
      <c r="B23" s="53">
        <v>1</v>
      </c>
      <c r="C23" s="53" t="s">
        <v>134</v>
      </c>
      <c r="D23" s="53" t="s">
        <v>149</v>
      </c>
      <c r="E23" s="53" t="s">
        <v>1</v>
      </c>
      <c r="F23" s="54" t="s">
        <v>175</v>
      </c>
      <c r="G23" s="53" t="s">
        <v>54</v>
      </c>
      <c r="H23" s="53">
        <v>1641</v>
      </c>
      <c r="I23" s="53">
        <v>7654320</v>
      </c>
      <c r="J23" s="53">
        <v>72</v>
      </c>
      <c r="K23" s="64" t="str">
        <f t="shared" si="0"/>
        <v>24730_1</v>
      </c>
      <c r="L23" s="64" t="str">
        <f t="shared" si="1"/>
        <v>1641-7654320-72</v>
      </c>
      <c r="M23" t="str">
        <f t="shared" si="2"/>
        <v>Fev</v>
      </c>
      <c r="N23" t="str">
        <f t="shared" si="3"/>
        <v>230046</v>
      </c>
      <c r="O23" t="str">
        <f t="shared" si="5"/>
        <v>Sydney</v>
      </c>
      <c r="P23" t="str">
        <f>UPPER(TRIM(CLEAN(E23)))</f>
        <v>INV</v>
      </c>
      <c r="Q23" s="1" t="str">
        <f t="shared" si="4"/>
        <v>$ 1096.92</v>
      </c>
      <c r="R23" s="4"/>
    </row>
    <row r="24" spans="1:18" x14ac:dyDescent="0.25">
      <c r="A24" s="53">
        <v>24732</v>
      </c>
      <c r="B24" s="53">
        <v>1</v>
      </c>
      <c r="C24" s="53" t="s">
        <v>132</v>
      </c>
      <c r="D24" s="53" t="s">
        <v>150</v>
      </c>
      <c r="E24" s="53" t="s">
        <v>1</v>
      </c>
      <c r="F24" s="54" t="s">
        <v>176</v>
      </c>
      <c r="G24" s="53" t="s">
        <v>55</v>
      </c>
      <c r="H24" s="53">
        <v>1641</v>
      </c>
      <c r="I24" s="53">
        <v>7654320</v>
      </c>
      <c r="J24" s="53">
        <v>72</v>
      </c>
      <c r="K24" s="64" t="str">
        <f t="shared" si="0"/>
        <v>24732_1</v>
      </c>
      <c r="L24" s="64" t="str">
        <f t="shared" si="1"/>
        <v>1641-7654320-72</v>
      </c>
      <c r="M24" t="str">
        <f t="shared" si="2"/>
        <v>Fev</v>
      </c>
      <c r="N24" t="str">
        <f t="shared" si="3"/>
        <v>224680</v>
      </c>
      <c r="O24" t="str">
        <f t="shared" si="5"/>
        <v>Sydney</v>
      </c>
      <c r="P24" t="str">
        <f>UPPER(TRIM(CLEAN(E24)))</f>
        <v>INV</v>
      </c>
      <c r="Q24" s="1" t="str">
        <f t="shared" si="4"/>
        <v>$ 257.07</v>
      </c>
      <c r="R24" s="4"/>
    </row>
    <row r="25" spans="1:18" x14ac:dyDescent="0.25">
      <c r="A25" s="53">
        <v>24735</v>
      </c>
      <c r="B25" s="53">
        <v>2</v>
      </c>
      <c r="C25" s="53" t="s">
        <v>130</v>
      </c>
      <c r="D25" s="53" t="s">
        <v>129</v>
      </c>
      <c r="E25" s="53" t="s">
        <v>1</v>
      </c>
      <c r="F25" s="54" t="s">
        <v>177</v>
      </c>
      <c r="G25" s="53" t="s">
        <v>56</v>
      </c>
      <c r="H25" s="53">
        <v>1641</v>
      </c>
      <c r="I25" s="53">
        <v>7654320</v>
      </c>
      <c r="J25" s="53">
        <v>72</v>
      </c>
      <c r="K25" s="64" t="str">
        <f t="shared" si="0"/>
        <v>24735_2</v>
      </c>
      <c r="L25" s="64" t="str">
        <f t="shared" si="1"/>
        <v>1641-7654320-72</v>
      </c>
      <c r="M25" t="str">
        <f t="shared" si="2"/>
        <v>Abr</v>
      </c>
      <c r="N25" t="str">
        <f t="shared" si="3"/>
        <v>238023</v>
      </c>
      <c r="O25" t="str">
        <f t="shared" si="5"/>
        <v>Sydney</v>
      </c>
      <c r="P25" t="str">
        <f>UPPER(TRIM(CLEAN(E25)))</f>
        <v>INV</v>
      </c>
      <c r="Q25" s="1" t="str">
        <f t="shared" si="4"/>
        <v>$ 215.49</v>
      </c>
      <c r="R25" s="4"/>
    </row>
    <row r="26" spans="1:18" x14ac:dyDescent="0.25">
      <c r="A26" s="53">
        <v>24739</v>
      </c>
      <c r="B26" s="53">
        <v>1</v>
      </c>
      <c r="C26" s="53" t="s">
        <v>129</v>
      </c>
      <c r="D26" s="53" t="s">
        <v>121</v>
      </c>
      <c r="E26" s="53" t="s">
        <v>1</v>
      </c>
      <c r="F26" s="54" t="s">
        <v>178</v>
      </c>
      <c r="G26" s="53" t="s">
        <v>57</v>
      </c>
      <c r="H26" s="53">
        <v>1641</v>
      </c>
      <c r="I26" s="53">
        <v>7654320</v>
      </c>
      <c r="J26" s="53">
        <v>72</v>
      </c>
      <c r="K26" s="64" t="str">
        <f t="shared" si="0"/>
        <v>24739_1</v>
      </c>
      <c r="L26" s="64" t="str">
        <f t="shared" si="1"/>
        <v>1641-7654320-72</v>
      </c>
      <c r="M26" t="str">
        <f t="shared" si="2"/>
        <v>Abr</v>
      </c>
      <c r="N26" t="str">
        <f t="shared" si="3"/>
        <v>224184</v>
      </c>
      <c r="O26" t="str">
        <f t="shared" si="5"/>
        <v>Sydney</v>
      </c>
      <c r="P26" t="str">
        <f>UPPER(TRIM(CLEAN(E26)))</f>
        <v>INV</v>
      </c>
      <c r="Q26" s="1" t="str">
        <f t="shared" si="4"/>
        <v>$ 455.07</v>
      </c>
      <c r="R26" s="4"/>
    </row>
    <row r="27" spans="1:18" x14ac:dyDescent="0.25">
      <c r="A27" s="53">
        <v>24740</v>
      </c>
      <c r="B27" s="53">
        <v>1</v>
      </c>
      <c r="C27" s="53" t="s">
        <v>135</v>
      </c>
      <c r="D27" s="53" t="s">
        <v>138</v>
      </c>
      <c r="E27" s="53" t="s">
        <v>1</v>
      </c>
      <c r="F27" s="54" t="s">
        <v>179</v>
      </c>
      <c r="G27" s="53" t="s">
        <v>58</v>
      </c>
      <c r="H27" s="53">
        <v>1641</v>
      </c>
      <c r="I27" s="53">
        <v>7654320</v>
      </c>
      <c r="J27" s="53">
        <v>72</v>
      </c>
      <c r="K27" s="64" t="str">
        <f t="shared" si="0"/>
        <v>24740_1</v>
      </c>
      <c r="L27" s="64" t="str">
        <f t="shared" si="1"/>
        <v>1641-7654320-72</v>
      </c>
      <c r="M27" t="str">
        <f t="shared" si="2"/>
        <v>Abr</v>
      </c>
      <c r="N27" t="str">
        <f t="shared" si="3"/>
        <v>216205</v>
      </c>
      <c r="O27" t="str">
        <f t="shared" si="5"/>
        <v>Sydney</v>
      </c>
      <c r="P27" t="str">
        <f>UPPER(TRIM(CLEAN(E27)))</f>
        <v>INV</v>
      </c>
      <c r="Q27" s="1" t="str">
        <f t="shared" si="4"/>
        <v>$ 711.81</v>
      </c>
      <c r="R27" s="4"/>
    </row>
    <row r="28" spans="1:18" x14ac:dyDescent="0.25">
      <c r="A28" s="53">
        <v>24743</v>
      </c>
      <c r="B28" s="53">
        <v>1</v>
      </c>
      <c r="C28" s="53" t="s">
        <v>136</v>
      </c>
      <c r="D28" s="53" t="s">
        <v>59</v>
      </c>
      <c r="E28" s="53" t="s">
        <v>1</v>
      </c>
      <c r="F28" s="54" t="s">
        <v>180</v>
      </c>
      <c r="G28" s="53" t="s">
        <v>60</v>
      </c>
      <c r="H28" s="53">
        <v>2554</v>
      </c>
      <c r="I28" s="53">
        <v>4551221</v>
      </c>
      <c r="J28" s="53">
        <v>33</v>
      </c>
      <c r="K28" s="64" t="str">
        <f t="shared" si="0"/>
        <v>24743_1</v>
      </c>
      <c r="L28" s="64" t="str">
        <f t="shared" si="1"/>
        <v>2554-4551221-33</v>
      </c>
      <c r="M28" t="str">
        <f t="shared" si="2"/>
        <v>Mar</v>
      </c>
      <c r="N28" t="str">
        <f t="shared" si="3"/>
        <v>331383</v>
      </c>
      <c r="O28" t="str">
        <f t="shared" si="5"/>
        <v>Melbourne</v>
      </c>
      <c r="P28" t="str">
        <f>UPPER(TRIM(CLEAN(E28)))</f>
        <v>INV</v>
      </c>
      <c r="Q28" s="1" t="str">
        <f t="shared" si="4"/>
        <v>$ 78.54</v>
      </c>
      <c r="R28" s="4"/>
    </row>
    <row r="29" spans="1:18" x14ac:dyDescent="0.25">
      <c r="A29" s="53">
        <v>24746</v>
      </c>
      <c r="B29" s="53">
        <v>1</v>
      </c>
      <c r="C29" s="53" t="s">
        <v>128</v>
      </c>
      <c r="D29" s="53" t="s">
        <v>26</v>
      </c>
      <c r="E29" s="53" t="s">
        <v>1</v>
      </c>
      <c r="F29" s="54" t="s">
        <v>181</v>
      </c>
      <c r="G29" s="53" t="s">
        <v>61</v>
      </c>
      <c r="H29" s="53">
        <v>2554</v>
      </c>
      <c r="I29" s="53">
        <v>4551221</v>
      </c>
      <c r="J29" s="53">
        <v>33</v>
      </c>
      <c r="K29" s="64" t="str">
        <f t="shared" si="0"/>
        <v>24746_1</v>
      </c>
      <c r="L29" s="64" t="str">
        <f t="shared" si="1"/>
        <v>2554-4551221-33</v>
      </c>
      <c r="M29" t="str">
        <f t="shared" si="2"/>
        <v>Mar</v>
      </c>
      <c r="N29" t="str">
        <f t="shared" si="3"/>
        <v>335282</v>
      </c>
      <c r="O29" t="str">
        <f t="shared" si="5"/>
        <v>Melbourne</v>
      </c>
      <c r="P29" t="str">
        <f>UPPER(TRIM(CLEAN(E29)))</f>
        <v>INV</v>
      </c>
      <c r="Q29" s="1" t="str">
        <f t="shared" si="4"/>
        <v>$ 302.61</v>
      </c>
      <c r="R29" s="4"/>
    </row>
    <row r="30" spans="1:18" x14ac:dyDescent="0.25">
      <c r="A30" s="53">
        <v>24750</v>
      </c>
      <c r="B30" s="53">
        <v>1</v>
      </c>
      <c r="C30" s="53" t="s">
        <v>122</v>
      </c>
      <c r="D30" s="53" t="s">
        <v>150</v>
      </c>
      <c r="E30" s="53" t="s">
        <v>0</v>
      </c>
      <c r="F30" s="54" t="s">
        <v>182</v>
      </c>
      <c r="G30" s="53" t="s">
        <v>62</v>
      </c>
      <c r="H30" s="53">
        <v>2554</v>
      </c>
      <c r="I30" s="53">
        <v>4551221</v>
      </c>
      <c r="J30" s="53">
        <v>33</v>
      </c>
      <c r="K30" s="64" t="str">
        <f t="shared" si="0"/>
        <v>24750_1</v>
      </c>
      <c r="L30" s="64" t="str">
        <f t="shared" si="1"/>
        <v>2554-4551221-33</v>
      </c>
      <c r="M30" t="str">
        <f t="shared" si="2"/>
        <v>Fev</v>
      </c>
      <c r="N30" t="str">
        <f t="shared" si="3"/>
        <v>330858</v>
      </c>
      <c r="O30" t="str">
        <f t="shared" si="5"/>
        <v>Melbourne</v>
      </c>
      <c r="P30" t="str">
        <f>UPPER(TRIM(CLEAN(E30)))</f>
        <v>INV</v>
      </c>
      <c r="Q30" s="1" t="str">
        <f t="shared" si="4"/>
        <v>$ 426.03</v>
      </c>
      <c r="R30" s="4"/>
    </row>
    <row r="31" spans="1:18" x14ac:dyDescent="0.25">
      <c r="A31" s="53">
        <v>24753</v>
      </c>
      <c r="B31" s="53">
        <v>1</v>
      </c>
      <c r="C31" s="53" t="s">
        <v>126</v>
      </c>
      <c r="D31" s="53" t="s">
        <v>41</v>
      </c>
      <c r="E31" s="53" t="s">
        <v>1</v>
      </c>
      <c r="F31" s="54" t="s">
        <v>183</v>
      </c>
      <c r="G31" s="53" t="s">
        <v>63</v>
      </c>
      <c r="H31" s="53">
        <v>1641</v>
      </c>
      <c r="I31" s="53">
        <v>7654320</v>
      </c>
      <c r="J31" s="53">
        <v>72</v>
      </c>
      <c r="K31" s="64" t="str">
        <f t="shared" si="0"/>
        <v>24753_1</v>
      </c>
      <c r="L31" s="64" t="str">
        <f t="shared" si="1"/>
        <v>1641-7654320-72</v>
      </c>
      <c r="M31" t="str">
        <f t="shared" si="2"/>
        <v>Mar</v>
      </c>
      <c r="N31" t="str">
        <f t="shared" si="3"/>
        <v>238202</v>
      </c>
      <c r="O31" t="str">
        <f t="shared" si="5"/>
        <v>Sydney</v>
      </c>
      <c r="P31" t="str">
        <f>UPPER(TRIM(CLEAN(E31)))</f>
        <v>INV</v>
      </c>
      <c r="Q31" s="1" t="str">
        <f t="shared" si="4"/>
        <v>$ 489.72</v>
      </c>
      <c r="R31" s="4"/>
    </row>
    <row r="32" spans="1:18" x14ac:dyDescent="0.25">
      <c r="A32" s="53">
        <v>24754</v>
      </c>
      <c r="B32" s="53">
        <v>1</v>
      </c>
      <c r="C32" s="53" t="s">
        <v>130</v>
      </c>
      <c r="D32" s="53" t="s">
        <v>28</v>
      </c>
      <c r="E32" s="53" t="s">
        <v>1</v>
      </c>
      <c r="F32" s="54" t="s">
        <v>184</v>
      </c>
      <c r="G32" s="53" t="s">
        <v>64</v>
      </c>
      <c r="H32" s="53">
        <v>1641</v>
      </c>
      <c r="I32" s="53">
        <v>7654320</v>
      </c>
      <c r="J32" s="53">
        <v>72</v>
      </c>
      <c r="K32" s="64" t="str">
        <f t="shared" si="0"/>
        <v>24754_1</v>
      </c>
      <c r="L32" s="64" t="str">
        <f t="shared" si="1"/>
        <v>1641-7654320-72</v>
      </c>
      <c r="M32" t="str">
        <f t="shared" si="2"/>
        <v>Mar</v>
      </c>
      <c r="N32" t="str">
        <f t="shared" si="3"/>
        <v>217217</v>
      </c>
      <c r="O32" t="str">
        <f t="shared" si="5"/>
        <v>Sydney</v>
      </c>
      <c r="P32" t="str">
        <f>UPPER(TRIM(CLEAN(E32)))</f>
        <v>INV</v>
      </c>
      <c r="Q32" s="1" t="str">
        <f t="shared" si="4"/>
        <v>$ 352.44</v>
      </c>
      <c r="R32" s="4"/>
    </row>
    <row r="33" spans="1:18" x14ac:dyDescent="0.25">
      <c r="A33" s="53">
        <v>24756</v>
      </c>
      <c r="B33" s="53">
        <v>1</v>
      </c>
      <c r="C33" s="53" t="s">
        <v>137</v>
      </c>
      <c r="D33" s="53" t="s">
        <v>18</v>
      </c>
      <c r="E33" s="53" t="s">
        <v>1</v>
      </c>
      <c r="F33" s="54" t="s">
        <v>185</v>
      </c>
      <c r="G33" s="53" t="s">
        <v>65</v>
      </c>
      <c r="H33" s="53">
        <v>1641</v>
      </c>
      <c r="I33" s="53">
        <v>7654320</v>
      </c>
      <c r="J33" s="53">
        <v>72</v>
      </c>
      <c r="K33" s="64" t="str">
        <f t="shared" si="0"/>
        <v>24756_1</v>
      </c>
      <c r="L33" s="64" t="str">
        <f t="shared" si="1"/>
        <v>1641-7654320-72</v>
      </c>
      <c r="M33" t="str">
        <f t="shared" si="2"/>
        <v>Mar</v>
      </c>
      <c r="N33" t="str">
        <f t="shared" si="3"/>
        <v>234637</v>
      </c>
      <c r="O33" t="str">
        <f t="shared" si="5"/>
        <v>Sydney</v>
      </c>
      <c r="P33" t="str">
        <f>UPPER(TRIM(CLEAN(E33)))</f>
        <v>INV</v>
      </c>
      <c r="Q33" s="1" t="str">
        <f t="shared" si="4"/>
        <v>$ 238.59</v>
      </c>
      <c r="R33" s="4"/>
    </row>
    <row r="34" spans="1:18" x14ac:dyDescent="0.25">
      <c r="A34" s="53">
        <v>24757</v>
      </c>
      <c r="B34" s="53">
        <v>1</v>
      </c>
      <c r="C34" s="53" t="s">
        <v>120</v>
      </c>
      <c r="D34" s="53" t="s">
        <v>146</v>
      </c>
      <c r="E34" s="53" t="s">
        <v>1</v>
      </c>
      <c r="F34" s="54" t="s">
        <v>186</v>
      </c>
      <c r="G34" s="53" t="s">
        <v>66</v>
      </c>
      <c r="H34" s="53">
        <v>2554</v>
      </c>
      <c r="I34" s="53">
        <v>4551221</v>
      </c>
      <c r="J34" s="53">
        <v>33</v>
      </c>
      <c r="K34" s="64" t="str">
        <f t="shared" si="0"/>
        <v>24757_1</v>
      </c>
      <c r="L34" s="64" t="str">
        <f t="shared" si="1"/>
        <v>2554-4551221-33</v>
      </c>
      <c r="M34" t="str">
        <f t="shared" si="2"/>
        <v>Abr</v>
      </c>
      <c r="N34" t="str">
        <f t="shared" si="3"/>
        <v>332725</v>
      </c>
      <c r="O34" t="str">
        <f t="shared" si="5"/>
        <v>Melbourne</v>
      </c>
      <c r="P34" t="str">
        <f>UPPER(TRIM(CLEAN(E34)))</f>
        <v>INV</v>
      </c>
      <c r="Q34" s="1" t="str">
        <f t="shared" si="4"/>
        <v>$ 549.12</v>
      </c>
      <c r="R34" s="4"/>
    </row>
    <row r="35" spans="1:18" x14ac:dyDescent="0.25">
      <c r="A35" s="53">
        <v>24758</v>
      </c>
      <c r="B35" s="53">
        <v>1</v>
      </c>
      <c r="C35" s="53" t="s">
        <v>138</v>
      </c>
      <c r="D35" s="53" t="s">
        <v>12</v>
      </c>
      <c r="E35" s="53" t="s">
        <v>1</v>
      </c>
      <c r="F35" s="54" t="s">
        <v>187</v>
      </c>
      <c r="G35" s="53" t="s">
        <v>67</v>
      </c>
      <c r="H35" s="53">
        <v>1641</v>
      </c>
      <c r="I35" s="53">
        <v>7654320</v>
      </c>
      <c r="J35" s="53">
        <v>72</v>
      </c>
      <c r="K35" s="64" t="str">
        <f t="shared" si="0"/>
        <v>24758_1</v>
      </c>
      <c r="L35" s="64" t="str">
        <f t="shared" si="1"/>
        <v>1641-7654320-72</v>
      </c>
      <c r="M35" t="str">
        <f t="shared" si="2"/>
        <v>Mar</v>
      </c>
      <c r="N35" t="str">
        <f t="shared" si="3"/>
        <v>227351</v>
      </c>
      <c r="O35" t="str">
        <f t="shared" si="5"/>
        <v>Sydney</v>
      </c>
      <c r="P35" t="str">
        <f>UPPER(TRIM(CLEAN(E35)))</f>
        <v>INV</v>
      </c>
      <c r="Q35" s="1" t="str">
        <f t="shared" si="4"/>
        <v>$ 322.41</v>
      </c>
      <c r="R35" s="4"/>
    </row>
    <row r="36" spans="1:18" x14ac:dyDescent="0.25">
      <c r="A36" s="53">
        <v>24759</v>
      </c>
      <c r="B36" s="53">
        <v>1</v>
      </c>
      <c r="C36" s="53" t="s">
        <v>139</v>
      </c>
      <c r="D36" s="53" t="s">
        <v>26</v>
      </c>
      <c r="E36" s="53" t="s">
        <v>1</v>
      </c>
      <c r="F36" s="54" t="s">
        <v>188</v>
      </c>
      <c r="G36" s="53" t="s">
        <v>68</v>
      </c>
      <c r="H36" s="53">
        <v>2554</v>
      </c>
      <c r="I36" s="53">
        <v>4551221</v>
      </c>
      <c r="J36" s="53">
        <v>33</v>
      </c>
      <c r="K36" s="64" t="str">
        <f t="shared" si="0"/>
        <v>24759_1</v>
      </c>
      <c r="L36" s="64" t="str">
        <f t="shared" si="1"/>
        <v>2554-4551221-33</v>
      </c>
      <c r="M36" t="str">
        <f t="shared" si="2"/>
        <v>Mar</v>
      </c>
      <c r="N36" t="str">
        <f t="shared" si="3"/>
        <v>336345</v>
      </c>
      <c r="O36" t="str">
        <f t="shared" si="5"/>
        <v>Melbourne</v>
      </c>
      <c r="P36" t="str">
        <f>UPPER(TRIM(CLEAN(E36)))</f>
        <v>INV</v>
      </c>
      <c r="Q36" s="1" t="str">
        <f t="shared" si="4"/>
        <v>$ 644.82</v>
      </c>
      <c r="R36" s="4"/>
    </row>
    <row r="37" spans="1:18" x14ac:dyDescent="0.25">
      <c r="A37" s="53">
        <v>24760</v>
      </c>
      <c r="B37" s="53">
        <v>1</v>
      </c>
      <c r="C37" s="53" t="s">
        <v>127</v>
      </c>
      <c r="D37" s="53" t="s">
        <v>138</v>
      </c>
      <c r="E37" s="53" t="s">
        <v>1</v>
      </c>
      <c r="F37" s="54" t="s">
        <v>189</v>
      </c>
      <c r="G37" s="53" t="s">
        <v>69</v>
      </c>
      <c r="H37" s="53">
        <v>2554</v>
      </c>
      <c r="I37" s="53">
        <v>4551221</v>
      </c>
      <c r="J37" s="53">
        <v>33</v>
      </c>
      <c r="K37" s="64" t="str">
        <f t="shared" si="0"/>
        <v>24760_1</v>
      </c>
      <c r="L37" s="64" t="str">
        <f t="shared" si="1"/>
        <v>2554-4551221-33</v>
      </c>
      <c r="M37" t="str">
        <f t="shared" si="2"/>
        <v>Abr</v>
      </c>
      <c r="N37" t="str">
        <f t="shared" si="3"/>
        <v>338595</v>
      </c>
      <c r="O37" t="str">
        <f t="shared" si="5"/>
        <v>Melbourne</v>
      </c>
      <c r="P37" t="str">
        <f>UPPER(TRIM(CLEAN(E37)))</f>
        <v>INV</v>
      </c>
      <c r="Q37" s="1" t="str">
        <f t="shared" si="4"/>
        <v>$ 113.19</v>
      </c>
      <c r="R37" s="4"/>
    </row>
    <row r="38" spans="1:18" x14ac:dyDescent="0.25">
      <c r="A38" s="53">
        <v>24761</v>
      </c>
      <c r="B38" s="53">
        <v>1</v>
      </c>
      <c r="C38" s="53" t="s">
        <v>130</v>
      </c>
      <c r="D38" s="53" t="s">
        <v>120</v>
      </c>
      <c r="E38" s="53" t="s">
        <v>1</v>
      </c>
      <c r="F38" s="54" t="s">
        <v>190</v>
      </c>
      <c r="G38" s="53" t="s">
        <v>70</v>
      </c>
      <c r="H38" s="53">
        <v>2554</v>
      </c>
      <c r="I38" s="53">
        <v>4551221</v>
      </c>
      <c r="J38" s="53">
        <v>33</v>
      </c>
      <c r="K38" s="64" t="str">
        <f t="shared" si="0"/>
        <v>24761_1</v>
      </c>
      <c r="L38" s="64" t="str">
        <f t="shared" si="1"/>
        <v>2554-4551221-33</v>
      </c>
      <c r="M38" t="str">
        <f t="shared" si="2"/>
        <v>Abr</v>
      </c>
      <c r="N38" t="str">
        <f t="shared" si="3"/>
        <v>325149</v>
      </c>
      <c r="O38" t="str">
        <f t="shared" si="5"/>
        <v>Melbourne</v>
      </c>
      <c r="P38" t="str">
        <f>UPPER(TRIM(CLEAN(E38)))</f>
        <v>INV</v>
      </c>
      <c r="Q38" s="1" t="str">
        <f t="shared" si="4"/>
        <v>$ 449.13</v>
      </c>
      <c r="R38" s="4"/>
    </row>
    <row r="39" spans="1:18" x14ac:dyDescent="0.25">
      <c r="A39" s="53">
        <v>24764</v>
      </c>
      <c r="B39" s="53">
        <v>1</v>
      </c>
      <c r="C39" s="53" t="s">
        <v>140</v>
      </c>
      <c r="D39" s="53" t="s">
        <v>59</v>
      </c>
      <c r="E39" s="53" t="s">
        <v>1</v>
      </c>
      <c r="F39" s="54" t="s">
        <v>191</v>
      </c>
      <c r="G39" s="53" t="s">
        <v>71</v>
      </c>
      <c r="H39" s="53">
        <v>1641</v>
      </c>
      <c r="I39" s="53">
        <v>7654320</v>
      </c>
      <c r="J39" s="53">
        <v>72</v>
      </c>
      <c r="K39" s="64" t="str">
        <f t="shared" si="0"/>
        <v>24764_1</v>
      </c>
      <c r="L39" s="64" t="str">
        <f t="shared" si="1"/>
        <v>1641-7654320-72</v>
      </c>
      <c r="M39" t="str">
        <f t="shared" si="2"/>
        <v>Mar</v>
      </c>
      <c r="N39" t="str">
        <f t="shared" si="3"/>
        <v>227994</v>
      </c>
      <c r="O39" t="str">
        <f t="shared" si="5"/>
        <v>Sydney</v>
      </c>
      <c r="P39" t="str">
        <f>UPPER(TRIM(CLEAN(E39)))</f>
        <v>INV</v>
      </c>
      <c r="Q39" s="1" t="str">
        <f t="shared" si="4"/>
        <v>$ 819.06</v>
      </c>
      <c r="R39" s="4"/>
    </row>
    <row r="40" spans="1:18" x14ac:dyDescent="0.25">
      <c r="A40" s="53">
        <v>24767</v>
      </c>
      <c r="B40" s="53">
        <v>1</v>
      </c>
      <c r="C40" s="53" t="s">
        <v>141</v>
      </c>
      <c r="D40" s="53" t="s">
        <v>151</v>
      </c>
      <c r="E40" s="53" t="s">
        <v>1</v>
      </c>
      <c r="F40" s="54" t="s">
        <v>192</v>
      </c>
      <c r="G40" s="53" t="s">
        <v>72</v>
      </c>
      <c r="H40" s="53">
        <v>1641</v>
      </c>
      <c r="I40" s="53">
        <v>7654320</v>
      </c>
      <c r="J40" s="53">
        <v>72</v>
      </c>
      <c r="K40" s="64" t="str">
        <f t="shared" si="0"/>
        <v>24767_1</v>
      </c>
      <c r="L40" s="64" t="str">
        <f t="shared" si="1"/>
        <v>1641-7654320-72</v>
      </c>
      <c r="M40" t="str">
        <f t="shared" si="2"/>
        <v>Fev</v>
      </c>
      <c r="N40" t="str">
        <f t="shared" si="3"/>
        <v>222399</v>
      </c>
      <c r="O40" t="str">
        <f t="shared" si="5"/>
        <v>Sydney</v>
      </c>
      <c r="P40" t="str">
        <f>UPPER(TRIM(CLEAN(E40)))</f>
        <v>INV</v>
      </c>
      <c r="Q40" s="1" t="str">
        <f t="shared" si="4"/>
        <v>$ 1019.04</v>
      </c>
      <c r="R40" s="4"/>
    </row>
    <row r="41" spans="1:18" x14ac:dyDescent="0.25">
      <c r="A41" s="53">
        <v>24771</v>
      </c>
      <c r="B41" s="53">
        <v>1</v>
      </c>
      <c r="C41" s="53" t="s">
        <v>124</v>
      </c>
      <c r="D41" s="53" t="s">
        <v>20</v>
      </c>
      <c r="E41" s="53" t="s">
        <v>1</v>
      </c>
      <c r="F41" s="54" t="s">
        <v>193</v>
      </c>
      <c r="G41" s="53" t="s">
        <v>73</v>
      </c>
      <c r="H41" s="53">
        <v>2554</v>
      </c>
      <c r="I41" s="53">
        <v>4551221</v>
      </c>
      <c r="J41" s="53">
        <v>33</v>
      </c>
      <c r="K41" s="64" t="str">
        <f t="shared" si="0"/>
        <v>24771_1</v>
      </c>
      <c r="L41" s="64" t="str">
        <f t="shared" si="1"/>
        <v>2554-4551221-33</v>
      </c>
      <c r="M41" t="str">
        <f t="shared" si="2"/>
        <v>Mar</v>
      </c>
      <c r="N41" t="str">
        <f t="shared" si="3"/>
        <v>316436</v>
      </c>
      <c r="O41" t="str">
        <f t="shared" si="5"/>
        <v>Melbourne</v>
      </c>
      <c r="P41" t="str">
        <f>UPPER(TRIM(CLEAN(E41)))</f>
        <v>INV</v>
      </c>
      <c r="Q41" s="1" t="str">
        <f t="shared" si="4"/>
        <v>$ 736.23</v>
      </c>
      <c r="R41" s="4"/>
    </row>
    <row r="42" spans="1:18" x14ac:dyDescent="0.25">
      <c r="A42" s="53">
        <v>24775</v>
      </c>
      <c r="B42" s="53">
        <v>1</v>
      </c>
      <c r="C42" s="53" t="s">
        <v>137</v>
      </c>
      <c r="D42" s="53" t="s">
        <v>74</v>
      </c>
      <c r="E42" s="53" t="s">
        <v>3</v>
      </c>
      <c r="F42" s="54" t="s">
        <v>194</v>
      </c>
      <c r="G42" s="53" t="s">
        <v>75</v>
      </c>
      <c r="H42" s="53">
        <v>2554</v>
      </c>
      <c r="I42" s="53">
        <v>4551221</v>
      </c>
      <c r="J42" s="53">
        <v>33</v>
      </c>
      <c r="K42" s="64" t="str">
        <f t="shared" si="0"/>
        <v>24775_1</v>
      </c>
      <c r="L42" s="64" t="str">
        <f t="shared" si="1"/>
        <v>2554-4551221-33</v>
      </c>
      <c r="M42" t="str">
        <f t="shared" si="2"/>
        <v>Mar</v>
      </c>
      <c r="N42" t="str">
        <f t="shared" si="3"/>
        <v>312603</v>
      </c>
      <c r="O42" t="str">
        <f t="shared" si="5"/>
        <v>Melbourne</v>
      </c>
      <c r="P42" t="str">
        <f>UPPER(TRIM(CLEAN(E42)))</f>
        <v>CR</v>
      </c>
      <c r="Q42" s="1" t="str">
        <f t="shared" si="4"/>
        <v>$ 600.27</v>
      </c>
      <c r="R42" s="4"/>
    </row>
    <row r="43" spans="1:18" x14ac:dyDescent="0.25">
      <c r="A43" s="53">
        <v>24779</v>
      </c>
      <c r="B43" s="53">
        <v>1</v>
      </c>
      <c r="C43" s="53" t="s">
        <v>134</v>
      </c>
      <c r="D43" s="53" t="s">
        <v>24</v>
      </c>
      <c r="E43" s="53" t="s">
        <v>1</v>
      </c>
      <c r="F43" s="54" t="s">
        <v>195</v>
      </c>
      <c r="G43" s="53" t="s">
        <v>76</v>
      </c>
      <c r="H43" s="53">
        <v>2554</v>
      </c>
      <c r="I43" s="53">
        <v>4551221</v>
      </c>
      <c r="J43" s="53">
        <v>33</v>
      </c>
      <c r="K43" s="64" t="str">
        <f t="shared" si="0"/>
        <v>24779_1</v>
      </c>
      <c r="L43" s="64" t="str">
        <f t="shared" si="1"/>
        <v>2554-4551221-33</v>
      </c>
      <c r="M43" t="str">
        <f t="shared" si="2"/>
        <v>Mar</v>
      </c>
      <c r="N43" t="str">
        <f t="shared" si="3"/>
        <v>339907</v>
      </c>
      <c r="O43" t="str">
        <f t="shared" si="5"/>
        <v>Melbourne</v>
      </c>
      <c r="P43" t="str">
        <f>UPPER(TRIM(CLEAN(E43)))</f>
        <v>INV</v>
      </c>
      <c r="Q43" s="1" t="str">
        <f t="shared" si="4"/>
        <v>$ 480.81</v>
      </c>
      <c r="R43" s="4"/>
    </row>
    <row r="44" spans="1:18" x14ac:dyDescent="0.25">
      <c r="A44" s="53">
        <v>24784</v>
      </c>
      <c r="B44" s="53">
        <v>1</v>
      </c>
      <c r="C44" s="53" t="s">
        <v>125</v>
      </c>
      <c r="D44" s="53" t="s">
        <v>77</v>
      </c>
      <c r="E44" s="53" t="s">
        <v>1</v>
      </c>
      <c r="F44" s="54" t="s">
        <v>196</v>
      </c>
      <c r="G44" s="53" t="s">
        <v>78</v>
      </c>
      <c r="H44" s="53">
        <v>1641</v>
      </c>
      <c r="I44" s="53">
        <v>7654320</v>
      </c>
      <c r="J44" s="53">
        <v>72</v>
      </c>
      <c r="K44" s="64" t="str">
        <f t="shared" si="0"/>
        <v>24784_1</v>
      </c>
      <c r="L44" s="64" t="str">
        <f t="shared" si="1"/>
        <v>1641-7654320-72</v>
      </c>
      <c r="M44" t="str">
        <f t="shared" si="2"/>
        <v>Mar</v>
      </c>
      <c r="N44" t="str">
        <f t="shared" si="3"/>
        <v>218463</v>
      </c>
      <c r="O44" t="str">
        <f t="shared" si="5"/>
        <v>Sydney</v>
      </c>
      <c r="P44" t="str">
        <f>UPPER(TRIM(CLEAN(E44)))</f>
        <v>INV</v>
      </c>
      <c r="Q44" s="1" t="str">
        <f t="shared" si="4"/>
        <v>$ 253.77</v>
      </c>
      <c r="R44" s="4"/>
    </row>
    <row r="45" spans="1:18" x14ac:dyDescent="0.25">
      <c r="A45" s="53">
        <v>24788</v>
      </c>
      <c r="B45" s="53">
        <v>1</v>
      </c>
      <c r="C45" s="53" t="s">
        <v>130</v>
      </c>
      <c r="D45" s="53" t="s">
        <v>15</v>
      </c>
      <c r="E45" s="53" t="s">
        <v>1</v>
      </c>
      <c r="F45" s="54" t="s">
        <v>197</v>
      </c>
      <c r="G45" s="53" t="s">
        <v>68</v>
      </c>
      <c r="H45" s="53">
        <v>2554</v>
      </c>
      <c r="I45" s="53">
        <v>4551221</v>
      </c>
      <c r="J45" s="53">
        <v>33</v>
      </c>
      <c r="K45" s="64" t="str">
        <f t="shared" si="0"/>
        <v>24788_1</v>
      </c>
      <c r="L45" s="64" t="str">
        <f t="shared" si="1"/>
        <v>2554-4551221-33</v>
      </c>
      <c r="M45" t="str">
        <f t="shared" si="2"/>
        <v>Mar</v>
      </c>
      <c r="N45" t="str">
        <f t="shared" si="3"/>
        <v>336345</v>
      </c>
      <c r="O45" t="str">
        <f t="shared" si="5"/>
        <v>Melbourne</v>
      </c>
      <c r="P45" t="str">
        <f>UPPER(TRIM(CLEAN(E45)))</f>
        <v>INV</v>
      </c>
      <c r="Q45" s="1" t="str">
        <f t="shared" si="4"/>
        <v>$ 442.86</v>
      </c>
      <c r="R45" s="4"/>
    </row>
    <row r="46" spans="1:18" x14ac:dyDescent="0.25">
      <c r="A46" s="53">
        <v>24792</v>
      </c>
      <c r="B46" s="53">
        <v>1</v>
      </c>
      <c r="C46" s="53" t="s">
        <v>141</v>
      </c>
      <c r="D46" s="53" t="s">
        <v>13</v>
      </c>
      <c r="E46" s="53" t="s">
        <v>1</v>
      </c>
      <c r="F46" s="54" t="s">
        <v>198</v>
      </c>
      <c r="G46" s="53" t="s">
        <v>79</v>
      </c>
      <c r="H46" s="53">
        <v>1641</v>
      </c>
      <c r="I46" s="53">
        <v>7654320</v>
      </c>
      <c r="J46" s="53">
        <v>72</v>
      </c>
      <c r="K46" s="64" t="str">
        <f t="shared" si="0"/>
        <v>24792_1</v>
      </c>
      <c r="L46" s="64" t="str">
        <f t="shared" si="1"/>
        <v>1641-7654320-72</v>
      </c>
      <c r="M46" t="str">
        <f t="shared" si="2"/>
        <v>Mar</v>
      </c>
      <c r="N46" t="str">
        <f t="shared" si="3"/>
        <v>227664</v>
      </c>
      <c r="O46" t="str">
        <f t="shared" si="5"/>
        <v>Sydney</v>
      </c>
      <c r="P46" t="str">
        <f>UPPER(TRIM(CLEAN(E46)))</f>
        <v>INV</v>
      </c>
      <c r="Q46" s="1" t="str">
        <f t="shared" si="4"/>
        <v>$ 630.96</v>
      </c>
      <c r="R46" s="4"/>
    </row>
    <row r="47" spans="1:18" x14ac:dyDescent="0.25">
      <c r="A47" s="53">
        <v>24793</v>
      </c>
      <c r="B47" s="53">
        <v>1</v>
      </c>
      <c r="C47" s="53" t="s">
        <v>136</v>
      </c>
      <c r="D47" s="53" t="s">
        <v>74</v>
      </c>
      <c r="E47" s="53" t="s">
        <v>1</v>
      </c>
      <c r="F47" s="54" t="s">
        <v>199</v>
      </c>
      <c r="G47" s="53" t="s">
        <v>80</v>
      </c>
      <c r="H47" s="53">
        <v>2554</v>
      </c>
      <c r="I47" s="53">
        <v>4551221</v>
      </c>
      <c r="J47" s="53">
        <v>33</v>
      </c>
      <c r="K47" s="64" t="str">
        <f t="shared" si="0"/>
        <v>24793_1</v>
      </c>
      <c r="L47" s="64" t="str">
        <f t="shared" si="1"/>
        <v>2554-4551221-33</v>
      </c>
      <c r="M47" t="str">
        <f t="shared" si="2"/>
        <v>Mar</v>
      </c>
      <c r="N47" t="str">
        <f t="shared" si="3"/>
        <v>331460</v>
      </c>
      <c r="O47" t="str">
        <f t="shared" si="5"/>
        <v>Melbourne</v>
      </c>
      <c r="P47" t="str">
        <f>UPPER(TRIM(CLEAN(E47)))</f>
        <v>INV</v>
      </c>
      <c r="Q47" s="1" t="str">
        <f t="shared" si="4"/>
        <v>$ 821.37</v>
      </c>
      <c r="R47" s="4"/>
    </row>
    <row r="48" spans="1:18" x14ac:dyDescent="0.25">
      <c r="A48" s="53">
        <v>24795</v>
      </c>
      <c r="B48" s="53">
        <v>1</v>
      </c>
      <c r="C48" s="53" t="s">
        <v>132</v>
      </c>
      <c r="D48" s="53" t="s">
        <v>149</v>
      </c>
      <c r="E48" s="53" t="s">
        <v>1</v>
      </c>
      <c r="F48" s="54" t="s">
        <v>200</v>
      </c>
      <c r="G48" s="53" t="s">
        <v>81</v>
      </c>
      <c r="H48" s="53">
        <v>2554</v>
      </c>
      <c r="I48" s="53">
        <v>4551221</v>
      </c>
      <c r="J48" s="53">
        <v>33</v>
      </c>
      <c r="K48" s="64" t="str">
        <f t="shared" si="0"/>
        <v>24795_1</v>
      </c>
      <c r="L48" s="64" t="str">
        <f t="shared" si="1"/>
        <v>2554-4551221-33</v>
      </c>
      <c r="M48" t="str">
        <f t="shared" si="2"/>
        <v>Fev</v>
      </c>
      <c r="N48" t="str">
        <f t="shared" si="3"/>
        <v>327740</v>
      </c>
      <c r="O48" t="str">
        <f t="shared" si="5"/>
        <v>Melbourne</v>
      </c>
      <c r="P48" t="str">
        <f>UPPER(TRIM(CLEAN(E48)))</f>
        <v>INV</v>
      </c>
      <c r="Q48" s="1" t="str">
        <f t="shared" si="4"/>
        <v>$ 950.73</v>
      </c>
      <c r="R48" s="4"/>
    </row>
    <row r="49" spans="1:18" x14ac:dyDescent="0.25">
      <c r="A49" s="53">
        <v>24798</v>
      </c>
      <c r="B49" s="53">
        <v>1</v>
      </c>
      <c r="C49" s="53" t="s">
        <v>122</v>
      </c>
      <c r="D49" s="53" t="s">
        <v>22</v>
      </c>
      <c r="E49" s="53" t="s">
        <v>1</v>
      </c>
      <c r="F49" s="54" t="s">
        <v>201</v>
      </c>
      <c r="G49" s="53" t="s">
        <v>82</v>
      </c>
      <c r="H49" s="53">
        <v>1641</v>
      </c>
      <c r="I49" s="53">
        <v>7654320</v>
      </c>
      <c r="J49" s="53">
        <v>72</v>
      </c>
      <c r="K49" s="64" t="str">
        <f t="shared" si="0"/>
        <v>24798_1</v>
      </c>
      <c r="L49" s="64" t="str">
        <f t="shared" si="1"/>
        <v>1641-7654320-72</v>
      </c>
      <c r="M49" t="str">
        <f t="shared" si="2"/>
        <v>Mar</v>
      </c>
      <c r="N49" t="str">
        <f t="shared" si="3"/>
        <v>221183</v>
      </c>
      <c r="O49" t="str">
        <f t="shared" si="5"/>
        <v>Sydney</v>
      </c>
      <c r="P49" t="str">
        <f>UPPER(TRIM(CLEAN(E49)))</f>
        <v>INV</v>
      </c>
      <c r="Q49" s="1" t="str">
        <f t="shared" si="4"/>
        <v>$ 956.34</v>
      </c>
      <c r="R49" s="4"/>
    </row>
    <row r="50" spans="1:18" x14ac:dyDescent="0.25">
      <c r="A50" s="53">
        <v>24801</v>
      </c>
      <c r="B50" s="53">
        <v>1</v>
      </c>
      <c r="C50" s="53" t="s">
        <v>140</v>
      </c>
      <c r="D50" s="53" t="s">
        <v>29</v>
      </c>
      <c r="E50" s="53" t="s">
        <v>1</v>
      </c>
      <c r="F50" s="54" t="s">
        <v>202</v>
      </c>
      <c r="G50" s="53" t="s">
        <v>83</v>
      </c>
      <c r="H50" s="53">
        <v>1641</v>
      </c>
      <c r="I50" s="53">
        <v>7654320</v>
      </c>
      <c r="J50" s="53">
        <v>72</v>
      </c>
      <c r="K50" s="64" t="str">
        <f t="shared" si="0"/>
        <v>24801_1</v>
      </c>
      <c r="L50" s="64" t="str">
        <f t="shared" si="1"/>
        <v>1641-7654320-72</v>
      </c>
      <c r="M50" t="str">
        <f t="shared" si="2"/>
        <v>Mar</v>
      </c>
      <c r="N50" t="str">
        <f t="shared" si="3"/>
        <v>214234</v>
      </c>
      <c r="O50" t="str">
        <f t="shared" si="5"/>
        <v>Sydney</v>
      </c>
      <c r="P50" t="str">
        <f>UPPER(TRIM(CLEAN(E50)))</f>
        <v>INV</v>
      </c>
      <c r="Q50" s="1" t="str">
        <f t="shared" si="4"/>
        <v>$ 1094.28</v>
      </c>
      <c r="R50" s="4"/>
    </row>
    <row r="51" spans="1:18" x14ac:dyDescent="0.25">
      <c r="A51" s="53">
        <v>24803</v>
      </c>
      <c r="B51" s="53">
        <v>1</v>
      </c>
      <c r="C51" s="53" t="s">
        <v>121</v>
      </c>
      <c r="D51" s="53" t="s">
        <v>77</v>
      </c>
      <c r="E51" s="53" t="s">
        <v>1</v>
      </c>
      <c r="F51" s="54" t="s">
        <v>203</v>
      </c>
      <c r="G51" s="53" t="s">
        <v>84</v>
      </c>
      <c r="H51" s="53">
        <v>2554</v>
      </c>
      <c r="I51" s="53">
        <v>4551221</v>
      </c>
      <c r="J51" s="53">
        <v>33</v>
      </c>
      <c r="K51" s="64" t="str">
        <f t="shared" si="0"/>
        <v>24803_1</v>
      </c>
      <c r="L51" s="64" t="str">
        <f t="shared" si="1"/>
        <v>2554-4551221-33</v>
      </c>
      <c r="M51" t="str">
        <f t="shared" si="2"/>
        <v>Mar</v>
      </c>
      <c r="N51" t="str">
        <f t="shared" si="3"/>
        <v>321456</v>
      </c>
      <c r="O51" t="str">
        <f t="shared" si="5"/>
        <v>Melbourne</v>
      </c>
      <c r="P51" t="str">
        <f>UPPER(TRIM(CLEAN(E51)))</f>
        <v>INV</v>
      </c>
      <c r="Q51" s="1" t="str">
        <f t="shared" si="4"/>
        <v>$ 628.98</v>
      </c>
      <c r="R51" s="4"/>
    </row>
    <row r="52" spans="1:18" x14ac:dyDescent="0.25">
      <c r="A52" s="53">
        <v>24808</v>
      </c>
      <c r="B52" s="53">
        <v>1</v>
      </c>
      <c r="C52" s="53" t="s">
        <v>120</v>
      </c>
      <c r="D52" s="53" t="s">
        <v>134</v>
      </c>
      <c r="E52" s="53" t="s">
        <v>1</v>
      </c>
      <c r="F52" s="54" t="s">
        <v>204</v>
      </c>
      <c r="G52" s="53" t="s">
        <v>85</v>
      </c>
      <c r="H52" s="53">
        <v>1641</v>
      </c>
      <c r="I52" s="53">
        <v>7654320</v>
      </c>
      <c r="J52" s="53">
        <v>72</v>
      </c>
      <c r="K52" s="64" t="str">
        <f t="shared" si="0"/>
        <v>24808_1</v>
      </c>
      <c r="L52" s="64" t="str">
        <f t="shared" si="1"/>
        <v>1641-7654320-72</v>
      </c>
      <c r="M52" t="str">
        <f t="shared" si="2"/>
        <v>Abr</v>
      </c>
      <c r="N52" t="str">
        <f t="shared" si="3"/>
        <v>233209</v>
      </c>
      <c r="O52" t="str">
        <f t="shared" si="5"/>
        <v>Sydney</v>
      </c>
      <c r="P52" t="str">
        <f>UPPER(TRIM(CLEAN(E52)))</f>
        <v>INV</v>
      </c>
      <c r="Q52" s="1" t="str">
        <f t="shared" si="4"/>
        <v>$ 1058.31</v>
      </c>
      <c r="R52" s="4"/>
    </row>
    <row r="53" spans="1:18" x14ac:dyDescent="0.25">
      <c r="A53" s="53">
        <v>24813</v>
      </c>
      <c r="B53" s="53">
        <v>1</v>
      </c>
      <c r="C53" s="53" t="s">
        <v>134</v>
      </c>
      <c r="D53" s="53" t="s">
        <v>22</v>
      </c>
      <c r="E53" s="53" t="s">
        <v>1</v>
      </c>
      <c r="F53" s="54" t="s">
        <v>205</v>
      </c>
      <c r="G53" s="53" t="s">
        <v>86</v>
      </c>
      <c r="H53" s="53">
        <v>1641</v>
      </c>
      <c r="I53" s="53">
        <v>7654320</v>
      </c>
      <c r="J53" s="53">
        <v>72</v>
      </c>
      <c r="K53" s="64" t="str">
        <f t="shared" si="0"/>
        <v>24813_1</v>
      </c>
      <c r="L53" s="64" t="str">
        <f t="shared" si="1"/>
        <v>1641-7654320-72</v>
      </c>
      <c r="M53" t="str">
        <f t="shared" si="2"/>
        <v>Mar</v>
      </c>
      <c r="N53" t="str">
        <f t="shared" si="3"/>
        <v>222998</v>
      </c>
      <c r="O53" t="str">
        <f t="shared" si="5"/>
        <v>Sydney</v>
      </c>
      <c r="P53" t="str">
        <f>UPPER(TRIM(CLEAN(E53)))</f>
        <v>INV</v>
      </c>
      <c r="Q53" s="1" t="str">
        <f t="shared" si="4"/>
        <v>$ 705.54</v>
      </c>
      <c r="R53" s="4"/>
    </row>
    <row r="54" spans="1:18" x14ac:dyDescent="0.25">
      <c r="A54" s="53">
        <v>24815</v>
      </c>
      <c r="B54" s="53">
        <v>1</v>
      </c>
      <c r="C54" s="53" t="s">
        <v>125</v>
      </c>
      <c r="D54" s="53" t="s">
        <v>124</v>
      </c>
      <c r="E54" s="53" t="s">
        <v>1</v>
      </c>
      <c r="F54" s="54" t="s">
        <v>206</v>
      </c>
      <c r="G54" s="53" t="s">
        <v>87</v>
      </c>
      <c r="H54" s="53">
        <v>1641</v>
      </c>
      <c r="I54" s="53">
        <v>7654320</v>
      </c>
      <c r="J54" s="53">
        <v>72</v>
      </c>
      <c r="K54" s="64" t="str">
        <f t="shared" si="0"/>
        <v>24815_1</v>
      </c>
      <c r="L54" s="64" t="str">
        <f t="shared" si="1"/>
        <v>1641-7654320-72</v>
      </c>
      <c r="M54" t="str">
        <f t="shared" si="2"/>
        <v>Abr</v>
      </c>
      <c r="N54" t="str">
        <f t="shared" si="3"/>
        <v>228246</v>
      </c>
      <c r="O54" t="str">
        <f t="shared" si="5"/>
        <v>Sydney</v>
      </c>
      <c r="P54" t="str">
        <f>UPPER(TRIM(CLEAN(E54)))</f>
        <v>INV</v>
      </c>
      <c r="Q54" s="1" t="str">
        <f t="shared" si="4"/>
        <v>$ 138.60</v>
      </c>
      <c r="R54" s="4"/>
    </row>
    <row r="55" spans="1:18" x14ac:dyDescent="0.25">
      <c r="A55" s="53">
        <v>24819</v>
      </c>
      <c r="B55" s="53">
        <v>1</v>
      </c>
      <c r="C55" s="53" t="s">
        <v>132</v>
      </c>
      <c r="D55" s="53" t="s">
        <v>25</v>
      </c>
      <c r="E55" s="53" t="s">
        <v>1</v>
      </c>
      <c r="F55" s="54" t="s">
        <v>207</v>
      </c>
      <c r="G55" s="53" t="s">
        <v>88</v>
      </c>
      <c r="H55" s="53">
        <v>2554</v>
      </c>
      <c r="I55" s="53">
        <v>4551221</v>
      </c>
      <c r="J55" s="53">
        <v>33</v>
      </c>
      <c r="K55" s="64" t="str">
        <f t="shared" si="0"/>
        <v>24819_1</v>
      </c>
      <c r="L55" s="64" t="str">
        <f t="shared" si="1"/>
        <v>2554-4551221-33</v>
      </c>
      <c r="M55" t="str">
        <f t="shared" si="2"/>
        <v>Mar</v>
      </c>
      <c r="N55" t="str">
        <f t="shared" si="3"/>
        <v>314876</v>
      </c>
      <c r="O55" t="str">
        <f t="shared" si="5"/>
        <v>Melbourne</v>
      </c>
      <c r="P55" t="str">
        <f>UPPER(TRIM(CLEAN(E55)))</f>
        <v>INV</v>
      </c>
      <c r="Q55" s="1" t="str">
        <f t="shared" si="4"/>
        <v>$ 417.12</v>
      </c>
      <c r="R55" s="4"/>
    </row>
    <row r="56" spans="1:18" x14ac:dyDescent="0.25">
      <c r="A56" s="53">
        <v>24822</v>
      </c>
      <c r="B56" s="53">
        <v>1</v>
      </c>
      <c r="C56" s="53" t="s">
        <v>142</v>
      </c>
      <c r="D56" s="53" t="s">
        <v>30</v>
      </c>
      <c r="E56" s="53" t="s">
        <v>1</v>
      </c>
      <c r="F56" s="54" t="s">
        <v>208</v>
      </c>
      <c r="G56" s="53" t="s">
        <v>89</v>
      </c>
      <c r="H56" s="53">
        <v>1641</v>
      </c>
      <c r="I56" s="53">
        <v>7654320</v>
      </c>
      <c r="J56" s="53">
        <v>72</v>
      </c>
      <c r="K56" s="64" t="str">
        <f t="shared" si="0"/>
        <v>24822_1</v>
      </c>
      <c r="L56" s="64" t="str">
        <f t="shared" si="1"/>
        <v>1641-7654320-72</v>
      </c>
      <c r="M56" t="str">
        <f t="shared" si="2"/>
        <v>Mar</v>
      </c>
      <c r="N56" t="str">
        <f t="shared" si="3"/>
        <v>223602</v>
      </c>
      <c r="O56" t="str">
        <f t="shared" si="5"/>
        <v>Sydney</v>
      </c>
      <c r="P56" t="str">
        <f>UPPER(TRIM(CLEAN(E56)))</f>
        <v>INV</v>
      </c>
      <c r="Q56" s="1" t="str">
        <f t="shared" si="4"/>
        <v>$ 422.73</v>
      </c>
      <c r="R56" s="4"/>
    </row>
    <row r="57" spans="1:18" x14ac:dyDescent="0.25">
      <c r="A57" s="53">
        <v>24824</v>
      </c>
      <c r="B57" s="53">
        <v>1</v>
      </c>
      <c r="C57" s="53" t="s">
        <v>124</v>
      </c>
      <c r="D57" s="53" t="s">
        <v>77</v>
      </c>
      <c r="E57" s="53" t="s">
        <v>1</v>
      </c>
      <c r="F57" s="54" t="s">
        <v>209</v>
      </c>
      <c r="G57" s="53" t="s">
        <v>90</v>
      </c>
      <c r="H57" s="53">
        <v>2554</v>
      </c>
      <c r="I57" s="53">
        <v>4551221</v>
      </c>
      <c r="J57" s="53">
        <v>33</v>
      </c>
      <c r="K57" s="64" t="str">
        <f t="shared" si="0"/>
        <v>24824_1</v>
      </c>
      <c r="L57" s="64" t="str">
        <f t="shared" si="1"/>
        <v>2554-4551221-33</v>
      </c>
      <c r="M57" t="str">
        <f t="shared" si="2"/>
        <v>Mar</v>
      </c>
      <c r="N57" t="str">
        <f t="shared" si="3"/>
        <v>319833</v>
      </c>
      <c r="O57" t="str">
        <f t="shared" si="5"/>
        <v>Melbourne</v>
      </c>
      <c r="P57" t="str">
        <f>UPPER(TRIM(CLEAN(E57)))</f>
        <v>INV</v>
      </c>
      <c r="Q57" s="1" t="str">
        <f t="shared" si="4"/>
        <v>$ 1061.94</v>
      </c>
      <c r="R57" s="4"/>
    </row>
    <row r="58" spans="1:18" x14ac:dyDescent="0.25">
      <c r="A58" s="53">
        <v>24825</v>
      </c>
      <c r="B58" s="53">
        <v>1</v>
      </c>
      <c r="C58" s="53" t="s">
        <v>128</v>
      </c>
      <c r="D58" s="53" t="s">
        <v>18</v>
      </c>
      <c r="E58" s="53" t="s">
        <v>1</v>
      </c>
      <c r="F58" s="54" t="s">
        <v>210</v>
      </c>
      <c r="G58" s="53" t="s">
        <v>91</v>
      </c>
      <c r="H58" s="53">
        <v>2554</v>
      </c>
      <c r="I58" s="53">
        <v>4551221</v>
      </c>
      <c r="J58" s="53">
        <v>33</v>
      </c>
      <c r="K58" s="64" t="str">
        <f t="shared" si="0"/>
        <v>24825_1</v>
      </c>
      <c r="L58" s="64" t="str">
        <f t="shared" si="1"/>
        <v>2554-4551221-33</v>
      </c>
      <c r="M58" t="str">
        <f t="shared" si="2"/>
        <v>Mar</v>
      </c>
      <c r="N58" t="str">
        <f t="shared" si="3"/>
        <v>310345</v>
      </c>
      <c r="O58" t="str">
        <f t="shared" si="5"/>
        <v>Melbourne</v>
      </c>
      <c r="P58" t="str">
        <f>UPPER(TRIM(CLEAN(E58)))</f>
        <v>INV</v>
      </c>
      <c r="Q58" s="1" t="str">
        <f t="shared" si="4"/>
        <v>$ 602.58</v>
      </c>
      <c r="R58" s="4"/>
    </row>
    <row r="59" spans="1:18" x14ac:dyDescent="0.25">
      <c r="A59" s="53">
        <v>24830</v>
      </c>
      <c r="B59" s="53">
        <v>1</v>
      </c>
      <c r="C59" s="53" t="s">
        <v>123</v>
      </c>
      <c r="D59" s="53" t="s">
        <v>128</v>
      </c>
      <c r="E59" s="53" t="s">
        <v>1</v>
      </c>
      <c r="F59" s="54" t="s">
        <v>211</v>
      </c>
      <c r="G59" s="53" t="s">
        <v>92</v>
      </c>
      <c r="H59" s="53">
        <v>2554</v>
      </c>
      <c r="I59" s="53">
        <v>4551221</v>
      </c>
      <c r="J59" s="53">
        <v>33</v>
      </c>
      <c r="K59" s="64" t="str">
        <f t="shared" si="0"/>
        <v>24830_1</v>
      </c>
      <c r="L59" s="64" t="str">
        <f t="shared" si="1"/>
        <v>2554-4551221-33</v>
      </c>
      <c r="M59" t="str">
        <f t="shared" si="2"/>
        <v>Abr</v>
      </c>
      <c r="N59" t="str">
        <f t="shared" si="3"/>
        <v>317142</v>
      </c>
      <c r="O59" t="str">
        <f t="shared" si="5"/>
        <v>Melbourne</v>
      </c>
      <c r="P59" t="str">
        <f>UPPER(TRIM(CLEAN(E59)))</f>
        <v>INV</v>
      </c>
      <c r="Q59" s="1" t="str">
        <f t="shared" si="4"/>
        <v>$ 132.66</v>
      </c>
      <c r="R59" s="4"/>
    </row>
    <row r="60" spans="1:18" x14ac:dyDescent="0.25">
      <c r="A60" s="53">
        <v>24831</v>
      </c>
      <c r="B60" s="53">
        <v>1</v>
      </c>
      <c r="C60" s="53" t="s">
        <v>136</v>
      </c>
      <c r="D60" s="53" t="s">
        <v>21</v>
      </c>
      <c r="E60" s="53" t="s">
        <v>1</v>
      </c>
      <c r="F60" s="54" t="s">
        <v>212</v>
      </c>
      <c r="G60" s="53" t="s">
        <v>93</v>
      </c>
      <c r="H60" s="53">
        <v>2554</v>
      </c>
      <c r="I60" s="53">
        <v>4551221</v>
      </c>
      <c r="J60" s="53">
        <v>33</v>
      </c>
      <c r="K60" s="64" t="str">
        <f t="shared" si="0"/>
        <v>24831_1</v>
      </c>
      <c r="L60" s="64" t="str">
        <f t="shared" si="1"/>
        <v>2554-4551221-33</v>
      </c>
      <c r="M60" t="str">
        <f t="shared" si="2"/>
        <v>Mar</v>
      </c>
      <c r="N60" t="str">
        <f t="shared" si="3"/>
        <v>313747</v>
      </c>
      <c r="O60" t="str">
        <f t="shared" si="5"/>
        <v>Melbourne</v>
      </c>
      <c r="P60" t="str">
        <f>UPPER(TRIM(CLEAN(E60)))</f>
        <v>INV</v>
      </c>
      <c r="Q60" s="1" t="str">
        <f t="shared" si="4"/>
        <v>$ 56.43</v>
      </c>
      <c r="R60" s="4"/>
    </row>
    <row r="61" spans="1:18" x14ac:dyDescent="0.25">
      <c r="A61" s="53">
        <v>24833</v>
      </c>
      <c r="B61" s="53">
        <v>1</v>
      </c>
      <c r="C61" s="53" t="s">
        <v>121</v>
      </c>
      <c r="D61" s="53" t="s">
        <v>152</v>
      </c>
      <c r="E61" s="53" t="s">
        <v>1</v>
      </c>
      <c r="F61" s="54" t="s">
        <v>213</v>
      </c>
      <c r="G61" s="53" t="s">
        <v>94</v>
      </c>
      <c r="H61" s="53">
        <v>1641</v>
      </c>
      <c r="I61" s="53">
        <v>7654320</v>
      </c>
      <c r="J61" s="53">
        <v>72</v>
      </c>
      <c r="K61" s="64" t="str">
        <f t="shared" si="0"/>
        <v>24833_1</v>
      </c>
      <c r="L61" s="64" t="str">
        <f t="shared" si="1"/>
        <v>1641-7654320-72</v>
      </c>
      <c r="M61" t="str">
        <f t="shared" si="2"/>
        <v>Fev</v>
      </c>
      <c r="N61" t="str">
        <f t="shared" si="3"/>
        <v>234966</v>
      </c>
      <c r="O61" t="str">
        <f t="shared" si="5"/>
        <v>Sydney</v>
      </c>
      <c r="P61" t="str">
        <f>UPPER(TRIM(CLEAN(E61)))</f>
        <v>INV</v>
      </c>
      <c r="Q61" s="1" t="str">
        <f t="shared" si="4"/>
        <v>$ 511.83</v>
      </c>
      <c r="R61" s="4"/>
    </row>
    <row r="62" spans="1:18" x14ac:dyDescent="0.25">
      <c r="A62" s="53">
        <v>24837</v>
      </c>
      <c r="B62" s="53">
        <v>1</v>
      </c>
      <c r="C62" s="53" t="s">
        <v>134</v>
      </c>
      <c r="D62" s="53" t="s">
        <v>31</v>
      </c>
      <c r="E62" s="53" t="s">
        <v>1</v>
      </c>
      <c r="F62" s="54" t="s">
        <v>214</v>
      </c>
      <c r="G62" s="53" t="s">
        <v>95</v>
      </c>
      <c r="H62" s="53">
        <v>1641</v>
      </c>
      <c r="I62" s="53">
        <v>7654320</v>
      </c>
      <c r="J62" s="53">
        <v>72</v>
      </c>
      <c r="K62" s="64" t="str">
        <f t="shared" si="0"/>
        <v>24837_1</v>
      </c>
      <c r="L62" s="64" t="str">
        <f t="shared" si="1"/>
        <v>1641-7654320-72</v>
      </c>
      <c r="M62" t="str">
        <f t="shared" si="2"/>
        <v>Mar</v>
      </c>
      <c r="N62" t="str">
        <f t="shared" si="3"/>
        <v>215639</v>
      </c>
      <c r="O62" t="str">
        <f t="shared" si="5"/>
        <v>Sydney</v>
      </c>
      <c r="P62" t="str">
        <f>UPPER(TRIM(CLEAN(E62)))</f>
        <v>INV</v>
      </c>
      <c r="Q62" s="1" t="str">
        <f t="shared" si="4"/>
        <v>$ 361.02</v>
      </c>
      <c r="R62" s="4"/>
    </row>
    <row r="63" spans="1:18" x14ac:dyDescent="0.25">
      <c r="A63" s="53">
        <v>24838</v>
      </c>
      <c r="B63" s="53">
        <v>1</v>
      </c>
      <c r="C63" s="53" t="s">
        <v>125</v>
      </c>
      <c r="D63" s="53" t="s">
        <v>126</v>
      </c>
      <c r="E63" s="53" t="s">
        <v>1</v>
      </c>
      <c r="F63" s="54" t="s">
        <v>215</v>
      </c>
      <c r="G63" s="53" t="s">
        <v>96</v>
      </c>
      <c r="H63" s="53">
        <v>2554</v>
      </c>
      <c r="I63" s="53">
        <v>4551221</v>
      </c>
      <c r="J63" s="53">
        <v>33</v>
      </c>
      <c r="K63" s="64" t="str">
        <f t="shared" si="0"/>
        <v>24838_1</v>
      </c>
      <c r="L63" s="64" t="str">
        <f t="shared" si="1"/>
        <v>2554-4551221-33</v>
      </c>
      <c r="M63" t="str">
        <f t="shared" si="2"/>
        <v>Abr</v>
      </c>
      <c r="N63" t="str">
        <f t="shared" si="3"/>
        <v>328536</v>
      </c>
      <c r="O63" t="str">
        <f t="shared" si="5"/>
        <v>Melbourne</v>
      </c>
      <c r="P63" t="str">
        <f>UPPER(TRIM(CLEAN(E63)))</f>
        <v>INV</v>
      </c>
      <c r="Q63" s="1" t="str">
        <f t="shared" si="4"/>
        <v>$ 668.25</v>
      </c>
      <c r="R63" s="4"/>
    </row>
    <row r="64" spans="1:18" x14ac:dyDescent="0.25">
      <c r="A64" s="53">
        <v>24842</v>
      </c>
      <c r="B64" s="53">
        <v>1</v>
      </c>
      <c r="C64" s="53" t="s">
        <v>140</v>
      </c>
      <c r="D64" s="53" t="s">
        <v>25</v>
      </c>
      <c r="E64" s="53" t="s">
        <v>1</v>
      </c>
      <c r="F64" s="54" t="s">
        <v>216</v>
      </c>
      <c r="G64" s="53" t="s">
        <v>97</v>
      </c>
      <c r="H64" s="53">
        <v>1641</v>
      </c>
      <c r="I64" s="53">
        <v>7654320</v>
      </c>
      <c r="J64" s="53">
        <v>72</v>
      </c>
      <c r="K64" s="64" t="str">
        <f t="shared" si="0"/>
        <v>24842_1</v>
      </c>
      <c r="L64" s="64" t="str">
        <f t="shared" si="1"/>
        <v>1641-7654320-72</v>
      </c>
      <c r="M64" t="str">
        <f t="shared" si="2"/>
        <v>Mar</v>
      </c>
      <c r="N64" t="str">
        <f t="shared" si="3"/>
        <v>210023</v>
      </c>
      <c r="O64" t="str">
        <f t="shared" si="5"/>
        <v>Sydney</v>
      </c>
      <c r="P64" t="str">
        <f>UPPER(TRIM(CLEAN(E64)))</f>
        <v>INV</v>
      </c>
      <c r="Q64" s="1" t="str">
        <f t="shared" si="4"/>
        <v>$ 126.72</v>
      </c>
      <c r="R64" s="4"/>
    </row>
    <row r="65" spans="1:18" x14ac:dyDescent="0.25">
      <c r="A65" s="53">
        <v>24847</v>
      </c>
      <c r="B65" s="53">
        <v>1</v>
      </c>
      <c r="C65" s="53" t="s">
        <v>143</v>
      </c>
      <c r="D65" s="53" t="s">
        <v>17</v>
      </c>
      <c r="E65" s="53" t="s">
        <v>1</v>
      </c>
      <c r="F65" s="54" t="s">
        <v>217</v>
      </c>
      <c r="G65" s="53" t="s">
        <v>98</v>
      </c>
      <c r="H65" s="53">
        <v>2554</v>
      </c>
      <c r="I65" s="53">
        <v>4551221</v>
      </c>
      <c r="J65" s="53">
        <v>33</v>
      </c>
      <c r="K65" s="64" t="str">
        <f t="shared" si="0"/>
        <v>24847_1</v>
      </c>
      <c r="L65" s="64" t="str">
        <f t="shared" si="1"/>
        <v>2554-4551221-33</v>
      </c>
      <c r="M65" t="str">
        <f t="shared" si="2"/>
        <v>Mar</v>
      </c>
      <c r="N65" t="str">
        <f t="shared" si="3"/>
        <v>338938</v>
      </c>
      <c r="O65" t="str">
        <f t="shared" si="5"/>
        <v>Melbourne</v>
      </c>
      <c r="P65" t="str">
        <f>UPPER(TRIM(CLEAN(E65)))</f>
        <v>INV</v>
      </c>
      <c r="Q65" s="1" t="str">
        <f t="shared" si="4"/>
        <v>$ 1000.23</v>
      </c>
      <c r="R65" s="4"/>
    </row>
    <row r="66" spans="1:18" x14ac:dyDescent="0.25">
      <c r="A66" s="53">
        <v>24851</v>
      </c>
      <c r="B66" s="53">
        <v>1</v>
      </c>
      <c r="C66" s="53" t="s">
        <v>142</v>
      </c>
      <c r="D66" s="53" t="s">
        <v>27</v>
      </c>
      <c r="E66" s="53" t="s">
        <v>1</v>
      </c>
      <c r="F66" s="54" t="s">
        <v>218</v>
      </c>
      <c r="G66" s="53" t="s">
        <v>99</v>
      </c>
      <c r="H66" s="53">
        <v>2554</v>
      </c>
      <c r="I66" s="53">
        <v>4551221</v>
      </c>
      <c r="J66" s="53">
        <v>33</v>
      </c>
      <c r="K66" s="64" t="str">
        <f t="shared" si="0"/>
        <v>24851_1</v>
      </c>
      <c r="L66" s="64" t="str">
        <f t="shared" si="1"/>
        <v>2554-4551221-33</v>
      </c>
      <c r="M66" t="str">
        <f t="shared" si="2"/>
        <v>Mar</v>
      </c>
      <c r="N66" t="str">
        <f t="shared" si="3"/>
        <v>320536</v>
      </c>
      <c r="O66" t="str">
        <f t="shared" si="5"/>
        <v>Melbourne</v>
      </c>
      <c r="P66" t="str">
        <f>UPPER(TRIM(CLEAN(E66)))</f>
        <v>INV</v>
      </c>
      <c r="Q66" s="1" t="str">
        <f t="shared" si="4"/>
        <v>$ 948.75</v>
      </c>
      <c r="R66" s="4"/>
    </row>
    <row r="67" spans="1:18" x14ac:dyDescent="0.25">
      <c r="A67" s="53">
        <v>24854</v>
      </c>
      <c r="B67" s="53">
        <v>1</v>
      </c>
      <c r="C67" s="53" t="s">
        <v>137</v>
      </c>
      <c r="D67" s="53" t="s">
        <v>23</v>
      </c>
      <c r="E67" s="53" t="s">
        <v>1</v>
      </c>
      <c r="F67" s="54" t="s">
        <v>219</v>
      </c>
      <c r="G67" s="53" t="s">
        <v>100</v>
      </c>
      <c r="H67" s="53">
        <v>2554</v>
      </c>
      <c r="I67" s="53">
        <v>4551221</v>
      </c>
      <c r="J67" s="53">
        <v>33</v>
      </c>
      <c r="K67" s="64" t="str">
        <f t="shared" ref="K67:K85" si="6">_xlfn.TEXTJOIN("_",TRUE,A67,B67)</f>
        <v>24854_1</v>
      </c>
      <c r="L67" s="64" t="str">
        <f t="shared" ref="L67:L85" si="7">_xlfn.TEXTJOIN("-",TRUE,H67,I67,J67)</f>
        <v>2554-4551221-33</v>
      </c>
      <c r="M67" t="str">
        <f t="shared" ref="M67:M85" si="8">LEFT(D67,3)</f>
        <v>Mar</v>
      </c>
      <c r="N67" t="str">
        <f t="shared" ref="N67:N85" si="9">RIGHT(G67,6)</f>
        <v>322800</v>
      </c>
      <c r="O67" t="str">
        <f t="shared" si="5"/>
        <v>Melbourne</v>
      </c>
      <c r="P67" t="str">
        <f>UPPER(TRIM(CLEAN(E67)))</f>
        <v>INV</v>
      </c>
      <c r="Q67" s="1" t="str">
        <f t="shared" ref="Q67:Q85" si="10">_xlfn.TEXTJOIN("",TRUE,"$",MID(F67,1,8))</f>
        <v>$ 446.49</v>
      </c>
      <c r="R67" s="4"/>
    </row>
    <row r="68" spans="1:18" x14ac:dyDescent="0.25">
      <c r="A68" s="53">
        <v>24857</v>
      </c>
      <c r="B68" s="53">
        <v>1</v>
      </c>
      <c r="C68" s="53" t="s">
        <v>144</v>
      </c>
      <c r="D68" s="53" t="s">
        <v>140</v>
      </c>
      <c r="E68" s="53" t="s">
        <v>1</v>
      </c>
      <c r="F68" s="54" t="s">
        <v>220</v>
      </c>
      <c r="G68" s="53" t="s">
        <v>101</v>
      </c>
      <c r="H68" s="53">
        <v>2554</v>
      </c>
      <c r="I68" s="53">
        <v>4551221</v>
      </c>
      <c r="J68" s="53">
        <v>33</v>
      </c>
      <c r="K68" s="64" t="str">
        <f t="shared" si="6"/>
        <v>24857_1</v>
      </c>
      <c r="L68" s="64" t="str">
        <f t="shared" si="7"/>
        <v>2554-4551221-33</v>
      </c>
      <c r="M68" t="str">
        <f t="shared" si="8"/>
        <v>Abr</v>
      </c>
      <c r="N68" t="str">
        <f t="shared" si="9"/>
        <v>321358</v>
      </c>
      <c r="O68" t="str">
        <f t="shared" ref="O68:O85" si="11">MID(G68,4,FIND("-",G68,4)-4)</f>
        <v>Melbourne</v>
      </c>
      <c r="P68" t="str">
        <f>UPPER(TRIM(CLEAN(E68)))</f>
        <v>INV</v>
      </c>
      <c r="Q68" s="1" t="str">
        <f t="shared" si="10"/>
        <v>$ 242.22</v>
      </c>
      <c r="R68" s="4"/>
    </row>
    <row r="69" spans="1:18" x14ac:dyDescent="0.25">
      <c r="A69" s="53">
        <v>24861</v>
      </c>
      <c r="B69" s="53">
        <v>1</v>
      </c>
      <c r="C69" s="53" t="s">
        <v>134</v>
      </c>
      <c r="D69" s="53" t="s">
        <v>153</v>
      </c>
      <c r="E69" s="53" t="s">
        <v>1</v>
      </c>
      <c r="F69" s="54" t="s">
        <v>221</v>
      </c>
      <c r="G69" s="53" t="s">
        <v>102</v>
      </c>
      <c r="H69" s="53">
        <v>2554</v>
      </c>
      <c r="I69" s="53">
        <v>4551221</v>
      </c>
      <c r="J69" s="53">
        <v>33</v>
      </c>
      <c r="K69" s="64" t="str">
        <f t="shared" si="6"/>
        <v>24861_1</v>
      </c>
      <c r="L69" s="64" t="str">
        <f t="shared" si="7"/>
        <v>2554-4551221-33</v>
      </c>
      <c r="M69" t="str">
        <f t="shared" si="8"/>
        <v>Fev</v>
      </c>
      <c r="N69" t="str">
        <f t="shared" si="9"/>
        <v>316190</v>
      </c>
      <c r="O69" t="str">
        <f t="shared" si="11"/>
        <v>Melbourne</v>
      </c>
      <c r="P69" t="str">
        <f>UPPER(TRIM(CLEAN(E69)))</f>
        <v>INV</v>
      </c>
      <c r="Q69" s="1" t="str">
        <f t="shared" si="10"/>
        <v>$ 600.60</v>
      </c>
      <c r="R69" s="4"/>
    </row>
    <row r="70" spans="1:18" x14ac:dyDescent="0.25">
      <c r="A70" s="53">
        <v>24863</v>
      </c>
      <c r="B70" s="53">
        <v>1</v>
      </c>
      <c r="C70" s="53" t="s">
        <v>131</v>
      </c>
      <c r="D70" s="53" t="s">
        <v>17</v>
      </c>
      <c r="E70" s="53" t="s">
        <v>1</v>
      </c>
      <c r="F70" s="54" t="s">
        <v>222</v>
      </c>
      <c r="G70" s="53" t="s">
        <v>103</v>
      </c>
      <c r="H70" s="53">
        <v>2554</v>
      </c>
      <c r="I70" s="53">
        <v>4551221</v>
      </c>
      <c r="J70" s="53">
        <v>33</v>
      </c>
      <c r="K70" s="64" t="str">
        <f t="shared" si="6"/>
        <v>24863_1</v>
      </c>
      <c r="L70" s="64" t="str">
        <f t="shared" si="7"/>
        <v>2554-4551221-33</v>
      </c>
      <c r="M70" t="str">
        <f t="shared" si="8"/>
        <v>Mar</v>
      </c>
      <c r="N70" t="str">
        <f t="shared" si="9"/>
        <v>327938</v>
      </c>
      <c r="O70" t="str">
        <f t="shared" si="11"/>
        <v>Melbourne</v>
      </c>
      <c r="P70" t="str">
        <f>UPPER(TRIM(CLEAN(E70)))</f>
        <v>INV</v>
      </c>
      <c r="Q70" s="1" t="str">
        <f t="shared" si="10"/>
        <v>$ 546.81</v>
      </c>
      <c r="R70" s="4"/>
    </row>
    <row r="71" spans="1:18" x14ac:dyDescent="0.25">
      <c r="A71" s="53">
        <v>24866</v>
      </c>
      <c r="B71" s="53">
        <v>1</v>
      </c>
      <c r="C71" s="53" t="s">
        <v>122</v>
      </c>
      <c r="D71" s="53" t="s">
        <v>19</v>
      </c>
      <c r="E71" s="53" t="s">
        <v>1</v>
      </c>
      <c r="F71" s="54" t="s">
        <v>223</v>
      </c>
      <c r="G71" s="53" t="s">
        <v>104</v>
      </c>
      <c r="H71" s="53">
        <v>1641</v>
      </c>
      <c r="I71" s="53">
        <v>7654320</v>
      </c>
      <c r="J71" s="53">
        <v>72</v>
      </c>
      <c r="K71" s="64" t="str">
        <f t="shared" si="6"/>
        <v>24866_1</v>
      </c>
      <c r="L71" s="64" t="str">
        <f t="shared" si="7"/>
        <v>1641-7654320-72</v>
      </c>
      <c r="M71" t="str">
        <f t="shared" si="8"/>
        <v>Mar</v>
      </c>
      <c r="N71" t="str">
        <f t="shared" si="9"/>
        <v>234487</v>
      </c>
      <c r="O71" t="str">
        <f t="shared" si="11"/>
        <v>Sydney</v>
      </c>
      <c r="P71" t="str">
        <f>UPPER(TRIM(CLEAN(E71)))</f>
        <v>INV</v>
      </c>
      <c r="Q71" s="1" t="str">
        <f t="shared" si="10"/>
        <v>$ 840.51</v>
      </c>
      <c r="R71" s="4"/>
    </row>
    <row r="72" spans="1:18" x14ac:dyDescent="0.25">
      <c r="A72" s="53">
        <v>24870</v>
      </c>
      <c r="B72" s="53">
        <v>1</v>
      </c>
      <c r="C72" s="53" t="s">
        <v>123</v>
      </c>
      <c r="D72" s="53" t="s">
        <v>138</v>
      </c>
      <c r="E72" s="53" t="s">
        <v>1</v>
      </c>
      <c r="F72" s="54" t="s">
        <v>224</v>
      </c>
      <c r="G72" s="53" t="s">
        <v>105</v>
      </c>
      <c r="H72" s="53">
        <v>1641</v>
      </c>
      <c r="I72" s="53">
        <v>7654320</v>
      </c>
      <c r="J72" s="53">
        <v>72</v>
      </c>
      <c r="K72" s="64" t="str">
        <f t="shared" si="6"/>
        <v>24870_1</v>
      </c>
      <c r="L72" s="64" t="str">
        <f t="shared" si="7"/>
        <v>1641-7654320-72</v>
      </c>
      <c r="M72" t="str">
        <f t="shared" si="8"/>
        <v>Abr</v>
      </c>
      <c r="N72" t="str">
        <f t="shared" si="9"/>
        <v>231274</v>
      </c>
      <c r="O72" t="str">
        <f t="shared" si="11"/>
        <v>Sydney</v>
      </c>
      <c r="P72" t="str">
        <f>UPPER(TRIM(CLEAN(E72)))</f>
        <v>INV</v>
      </c>
      <c r="Q72" s="1" t="str">
        <f t="shared" si="10"/>
        <v>$ 603.57</v>
      </c>
      <c r="R72" s="4"/>
    </row>
    <row r="73" spans="1:18" x14ac:dyDescent="0.25">
      <c r="A73" s="53">
        <v>24873</v>
      </c>
      <c r="B73" s="53">
        <v>1</v>
      </c>
      <c r="C73" s="53" t="s">
        <v>127</v>
      </c>
      <c r="D73" s="53" t="s">
        <v>25</v>
      </c>
      <c r="E73" s="53" t="s">
        <v>1</v>
      </c>
      <c r="F73" s="54" t="s">
        <v>225</v>
      </c>
      <c r="G73" s="53" t="s">
        <v>106</v>
      </c>
      <c r="H73" s="53">
        <v>1641</v>
      </c>
      <c r="I73" s="53">
        <v>7654320</v>
      </c>
      <c r="J73" s="53">
        <v>72</v>
      </c>
      <c r="K73" s="64" t="str">
        <f t="shared" si="6"/>
        <v>24873_1</v>
      </c>
      <c r="L73" s="64" t="str">
        <f t="shared" si="7"/>
        <v>1641-7654320-72</v>
      </c>
      <c r="M73" t="str">
        <f t="shared" si="8"/>
        <v>Mar</v>
      </c>
      <c r="N73" t="str">
        <f t="shared" si="9"/>
        <v>224955</v>
      </c>
      <c r="O73" t="str">
        <f t="shared" si="11"/>
        <v>Sydney</v>
      </c>
      <c r="P73" t="str">
        <f>UPPER(TRIM(CLEAN(E73)))</f>
        <v>INV</v>
      </c>
      <c r="Q73" s="1" t="str">
        <f t="shared" si="10"/>
        <v>$ 816.75</v>
      </c>
      <c r="R73" s="4"/>
    </row>
    <row r="74" spans="1:18" x14ac:dyDescent="0.25">
      <c r="A74" s="53">
        <v>24875</v>
      </c>
      <c r="B74" s="53">
        <v>1</v>
      </c>
      <c r="C74" s="53" t="s">
        <v>123</v>
      </c>
      <c r="D74" s="53" t="s">
        <v>18</v>
      </c>
      <c r="E74" s="53" t="s">
        <v>1</v>
      </c>
      <c r="F74" s="54" t="s">
        <v>226</v>
      </c>
      <c r="G74" s="53" t="s">
        <v>107</v>
      </c>
      <c r="H74" s="53">
        <v>1641</v>
      </c>
      <c r="I74" s="53">
        <v>7654320</v>
      </c>
      <c r="J74" s="53">
        <v>72</v>
      </c>
      <c r="K74" s="64" t="str">
        <f t="shared" si="6"/>
        <v>24875_1</v>
      </c>
      <c r="L74" s="64" t="str">
        <f t="shared" si="7"/>
        <v>1641-7654320-72</v>
      </c>
      <c r="M74" t="str">
        <f t="shared" si="8"/>
        <v>Mar</v>
      </c>
      <c r="N74" t="str">
        <f t="shared" si="9"/>
        <v>217275</v>
      </c>
      <c r="O74" t="str">
        <f t="shared" si="11"/>
        <v>Sydney</v>
      </c>
      <c r="P74" t="str">
        <f>UPPER(TRIM(CLEAN(E74)))</f>
        <v>INV</v>
      </c>
      <c r="Q74" s="1" t="str">
        <f t="shared" si="10"/>
        <v>$ 1065.57</v>
      </c>
      <c r="R74" s="4"/>
    </row>
    <row r="75" spans="1:18" x14ac:dyDescent="0.25">
      <c r="A75" s="53">
        <v>24876</v>
      </c>
      <c r="B75" s="53">
        <v>1</v>
      </c>
      <c r="C75" s="53" t="s">
        <v>136</v>
      </c>
      <c r="D75" s="53" t="s">
        <v>20</v>
      </c>
      <c r="E75" s="53" t="s">
        <v>1</v>
      </c>
      <c r="F75" s="54" t="s">
        <v>227</v>
      </c>
      <c r="G75" s="53" t="s">
        <v>108</v>
      </c>
      <c r="H75" s="53">
        <v>1641</v>
      </c>
      <c r="I75" s="53">
        <v>7654320</v>
      </c>
      <c r="J75" s="53">
        <v>72</v>
      </c>
      <c r="K75" s="64" t="str">
        <f t="shared" si="6"/>
        <v>24876_1</v>
      </c>
      <c r="L75" s="64" t="str">
        <f t="shared" si="7"/>
        <v>1641-7654320-72</v>
      </c>
      <c r="M75" t="str">
        <f t="shared" si="8"/>
        <v>Mar</v>
      </c>
      <c r="N75" t="str">
        <f t="shared" si="9"/>
        <v>226240</v>
      </c>
      <c r="O75" t="str">
        <f t="shared" si="11"/>
        <v>Sydney</v>
      </c>
      <c r="P75" t="str">
        <f>UPPER(TRIM(CLEAN(E75)))</f>
        <v>INV</v>
      </c>
      <c r="Q75" s="1" t="str">
        <f t="shared" si="10"/>
        <v>$ 523.38</v>
      </c>
      <c r="R75" s="4"/>
    </row>
    <row r="76" spans="1:18" x14ac:dyDescent="0.25">
      <c r="A76" s="53">
        <v>24877</v>
      </c>
      <c r="B76" s="53">
        <v>1</v>
      </c>
      <c r="C76" s="53" t="s">
        <v>126</v>
      </c>
      <c r="D76" s="53" t="s">
        <v>148</v>
      </c>
      <c r="E76" s="53" t="s">
        <v>1</v>
      </c>
      <c r="F76" s="54" t="s">
        <v>228</v>
      </c>
      <c r="G76" s="53" t="s">
        <v>109</v>
      </c>
      <c r="H76" s="53">
        <v>2554</v>
      </c>
      <c r="I76" s="53">
        <v>4551221</v>
      </c>
      <c r="J76" s="53">
        <v>33</v>
      </c>
      <c r="K76" s="64" t="str">
        <f t="shared" si="6"/>
        <v>24877_1</v>
      </c>
      <c r="L76" s="64" t="str">
        <f t="shared" si="7"/>
        <v>2554-4551221-33</v>
      </c>
      <c r="M76" t="str">
        <f t="shared" si="8"/>
        <v>Fev</v>
      </c>
      <c r="N76" t="str">
        <f t="shared" si="9"/>
        <v>325643</v>
      </c>
      <c r="O76" t="str">
        <f t="shared" si="11"/>
        <v>Melbourne</v>
      </c>
      <c r="P76" t="str">
        <f>UPPER(TRIM(CLEAN(E76)))</f>
        <v>INV</v>
      </c>
      <c r="Q76" s="1" t="str">
        <f t="shared" si="10"/>
        <v>$ 650.43</v>
      </c>
      <c r="R76" s="4"/>
    </row>
    <row r="77" spans="1:18" x14ac:dyDescent="0.25">
      <c r="A77" s="53">
        <v>24878</v>
      </c>
      <c r="B77" s="53">
        <v>1</v>
      </c>
      <c r="C77" s="53" t="s">
        <v>143</v>
      </c>
      <c r="D77" s="53" t="s">
        <v>139</v>
      </c>
      <c r="E77" s="53" t="s">
        <v>1</v>
      </c>
      <c r="F77" s="54" t="s">
        <v>229</v>
      </c>
      <c r="G77" s="53" t="s">
        <v>110</v>
      </c>
      <c r="H77" s="53">
        <v>2554</v>
      </c>
      <c r="I77" s="53">
        <v>4551221</v>
      </c>
      <c r="J77" s="53">
        <v>33</v>
      </c>
      <c r="K77" s="64" t="str">
        <f t="shared" si="6"/>
        <v>24878_1</v>
      </c>
      <c r="L77" s="64" t="str">
        <f t="shared" si="7"/>
        <v>2554-4551221-33</v>
      </c>
      <c r="M77" t="str">
        <f t="shared" si="8"/>
        <v>Abr</v>
      </c>
      <c r="N77" t="str">
        <f t="shared" si="9"/>
        <v>312800</v>
      </c>
      <c r="O77" t="str">
        <f t="shared" si="11"/>
        <v>Melbourne</v>
      </c>
      <c r="P77" t="str">
        <f>UPPER(TRIM(CLEAN(E77)))</f>
        <v>INV</v>
      </c>
      <c r="Q77" s="1" t="str">
        <f t="shared" si="10"/>
        <v>$ 809.49</v>
      </c>
      <c r="R77" s="4"/>
    </row>
    <row r="78" spans="1:18" x14ac:dyDescent="0.25">
      <c r="A78" s="53">
        <v>24880</v>
      </c>
      <c r="B78" s="53">
        <v>1</v>
      </c>
      <c r="C78" s="53" t="s">
        <v>143</v>
      </c>
      <c r="D78" s="53" t="s">
        <v>13</v>
      </c>
      <c r="E78" s="53" t="s">
        <v>1</v>
      </c>
      <c r="F78" s="54" t="s">
        <v>230</v>
      </c>
      <c r="G78" s="53" t="s">
        <v>111</v>
      </c>
      <c r="H78" s="53">
        <v>2554</v>
      </c>
      <c r="I78" s="53">
        <v>4551221</v>
      </c>
      <c r="J78" s="53">
        <v>33</v>
      </c>
      <c r="K78" s="64" t="str">
        <f t="shared" si="6"/>
        <v>24880_1</v>
      </c>
      <c r="L78" s="64" t="str">
        <f t="shared" si="7"/>
        <v>2554-4551221-33</v>
      </c>
      <c r="M78" t="str">
        <f t="shared" si="8"/>
        <v>Mar</v>
      </c>
      <c r="N78" t="str">
        <f t="shared" si="9"/>
        <v>338807</v>
      </c>
      <c r="O78" t="str">
        <f t="shared" si="11"/>
        <v>Melbourne</v>
      </c>
      <c r="P78" t="str">
        <f>UPPER(TRIM(CLEAN(E78)))</f>
        <v>INV</v>
      </c>
      <c r="Q78" s="1" t="str">
        <f t="shared" si="10"/>
        <v>$ 424.38</v>
      </c>
      <c r="R78" s="4"/>
    </row>
    <row r="79" spans="1:18" x14ac:dyDescent="0.25">
      <c r="A79" s="53">
        <v>24882</v>
      </c>
      <c r="B79" s="53">
        <v>1</v>
      </c>
      <c r="C79" s="53" t="s">
        <v>124</v>
      </c>
      <c r="D79" s="53" t="s">
        <v>140</v>
      </c>
      <c r="E79" s="53" t="s">
        <v>1</v>
      </c>
      <c r="F79" s="54" t="s">
        <v>231</v>
      </c>
      <c r="G79" s="53" t="s">
        <v>112</v>
      </c>
      <c r="H79" s="53">
        <v>1641</v>
      </c>
      <c r="I79" s="53">
        <v>7654320</v>
      </c>
      <c r="J79" s="53">
        <v>72</v>
      </c>
      <c r="K79" s="64" t="str">
        <f t="shared" si="6"/>
        <v>24882_1</v>
      </c>
      <c r="L79" s="64" t="str">
        <f t="shared" si="7"/>
        <v>1641-7654320-72</v>
      </c>
      <c r="M79" t="str">
        <f t="shared" si="8"/>
        <v>Abr</v>
      </c>
      <c r="N79" t="str">
        <f t="shared" si="9"/>
        <v>239476</v>
      </c>
      <c r="O79" t="str">
        <f t="shared" si="11"/>
        <v>Sydney</v>
      </c>
      <c r="P79" t="str">
        <f>UPPER(TRIM(CLEAN(E79)))</f>
        <v>INV</v>
      </c>
      <c r="Q79" s="1" t="str">
        <f t="shared" si="10"/>
        <v>$ 955.68</v>
      </c>
      <c r="R79" s="4"/>
    </row>
    <row r="80" spans="1:18" x14ac:dyDescent="0.25">
      <c r="A80" s="53">
        <v>24885</v>
      </c>
      <c r="B80" s="53">
        <v>1</v>
      </c>
      <c r="C80" s="53" t="s">
        <v>145</v>
      </c>
      <c r="D80" s="53" t="s">
        <v>131</v>
      </c>
      <c r="E80" s="53" t="s">
        <v>1</v>
      </c>
      <c r="F80" s="54" t="s">
        <v>232</v>
      </c>
      <c r="G80" s="53" t="s">
        <v>113</v>
      </c>
      <c r="H80" s="53">
        <v>1641</v>
      </c>
      <c r="I80" s="53">
        <v>7654320</v>
      </c>
      <c r="J80" s="53">
        <v>72</v>
      </c>
      <c r="K80" s="64" t="str">
        <f t="shared" si="6"/>
        <v>24885_1</v>
      </c>
      <c r="L80" s="64" t="str">
        <f t="shared" si="7"/>
        <v>1641-7654320-72</v>
      </c>
      <c r="M80" t="str">
        <f t="shared" si="8"/>
        <v>Abr</v>
      </c>
      <c r="N80" t="str">
        <f t="shared" si="9"/>
        <v>213693</v>
      </c>
      <c r="O80" t="str">
        <f t="shared" si="11"/>
        <v>Sydney</v>
      </c>
      <c r="P80" t="str">
        <f>UPPER(TRIM(CLEAN(E80)))</f>
        <v>INV</v>
      </c>
      <c r="Q80" s="1" t="str">
        <f t="shared" si="10"/>
        <v>$ 764.28</v>
      </c>
      <c r="R80" s="4"/>
    </row>
    <row r="81" spans="1:18" x14ac:dyDescent="0.25">
      <c r="A81" s="53">
        <v>24887</v>
      </c>
      <c r="B81" s="53">
        <v>1</v>
      </c>
      <c r="C81" s="53" t="s">
        <v>121</v>
      </c>
      <c r="D81" s="53" t="s">
        <v>14</v>
      </c>
      <c r="E81" s="53" t="s">
        <v>1</v>
      </c>
      <c r="F81" s="54" t="s">
        <v>233</v>
      </c>
      <c r="G81" s="53" t="s">
        <v>114</v>
      </c>
      <c r="H81" s="53">
        <v>1641</v>
      </c>
      <c r="I81" s="53">
        <v>7654320</v>
      </c>
      <c r="J81" s="53">
        <v>72</v>
      </c>
      <c r="K81" s="64" t="str">
        <f t="shared" si="6"/>
        <v>24887_1</v>
      </c>
      <c r="L81" s="64" t="str">
        <f t="shared" si="7"/>
        <v>1641-7654320-72</v>
      </c>
      <c r="M81" t="str">
        <f t="shared" si="8"/>
        <v>Mar</v>
      </c>
      <c r="N81" t="str">
        <f t="shared" si="9"/>
        <v>235040</v>
      </c>
      <c r="O81" t="str">
        <f t="shared" si="11"/>
        <v>Sydney</v>
      </c>
      <c r="P81" t="str">
        <f>UPPER(TRIM(CLEAN(E81)))</f>
        <v>INV</v>
      </c>
      <c r="Q81" s="1" t="str">
        <f t="shared" si="10"/>
        <v>$ 335.61</v>
      </c>
      <c r="R81" s="4"/>
    </row>
    <row r="82" spans="1:18" x14ac:dyDescent="0.25">
      <c r="A82" s="53">
        <v>24891</v>
      </c>
      <c r="B82" s="53">
        <v>1</v>
      </c>
      <c r="C82" s="53" t="s">
        <v>144</v>
      </c>
      <c r="D82" s="53" t="s">
        <v>11</v>
      </c>
      <c r="E82" s="53" t="s">
        <v>1</v>
      </c>
      <c r="F82" s="54" t="s">
        <v>234</v>
      </c>
      <c r="G82" s="53" t="s">
        <v>115</v>
      </c>
      <c r="H82" s="53">
        <v>1641</v>
      </c>
      <c r="I82" s="53">
        <v>7654320</v>
      </c>
      <c r="J82" s="53">
        <v>72</v>
      </c>
      <c r="K82" s="64" t="str">
        <f t="shared" si="6"/>
        <v>24891_1</v>
      </c>
      <c r="L82" s="64" t="str">
        <f t="shared" si="7"/>
        <v>1641-7654320-72</v>
      </c>
      <c r="M82" t="str">
        <f t="shared" si="8"/>
        <v>Mar</v>
      </c>
      <c r="N82" t="str">
        <f t="shared" si="9"/>
        <v>211771</v>
      </c>
      <c r="O82" t="str">
        <f t="shared" si="11"/>
        <v>Sydney</v>
      </c>
      <c r="P82" t="str">
        <f>UPPER(TRIM(CLEAN(E82)))</f>
        <v>INV</v>
      </c>
      <c r="Q82" s="1" t="str">
        <f t="shared" si="10"/>
        <v>$ 763.29</v>
      </c>
      <c r="R82" s="4"/>
    </row>
    <row r="83" spans="1:18" x14ac:dyDescent="0.25">
      <c r="A83" s="53">
        <v>24893</v>
      </c>
      <c r="B83" s="53">
        <v>1</v>
      </c>
      <c r="C83" s="53" t="s">
        <v>140</v>
      </c>
      <c r="D83" s="53" t="s">
        <v>20</v>
      </c>
      <c r="E83" s="53" t="s">
        <v>1</v>
      </c>
      <c r="F83" s="54" t="s">
        <v>235</v>
      </c>
      <c r="G83" s="53" t="s">
        <v>116</v>
      </c>
      <c r="H83" s="53">
        <v>2554</v>
      </c>
      <c r="I83" s="53">
        <v>4551221</v>
      </c>
      <c r="J83" s="53">
        <v>33</v>
      </c>
      <c r="K83" s="64" t="str">
        <f t="shared" si="6"/>
        <v>24893_1</v>
      </c>
      <c r="L83" s="64" t="str">
        <f t="shared" si="7"/>
        <v>2554-4551221-33</v>
      </c>
      <c r="M83" t="str">
        <f t="shared" si="8"/>
        <v>Mar</v>
      </c>
      <c r="N83" t="str">
        <f t="shared" si="9"/>
        <v>326543</v>
      </c>
      <c r="O83" t="str">
        <f t="shared" si="11"/>
        <v>Melbourne</v>
      </c>
      <c r="P83" t="str">
        <f>UPPER(TRIM(CLEAN(E83)))</f>
        <v>INV</v>
      </c>
      <c r="Q83" s="1" t="str">
        <f t="shared" si="10"/>
        <v>$ 446.16</v>
      </c>
      <c r="R83" s="4"/>
    </row>
    <row r="84" spans="1:18" x14ac:dyDescent="0.25">
      <c r="A84" s="53">
        <v>24898</v>
      </c>
      <c r="B84" s="53">
        <v>1</v>
      </c>
      <c r="C84" s="53" t="s">
        <v>120</v>
      </c>
      <c r="D84" s="53" t="s">
        <v>11</v>
      </c>
      <c r="E84" s="53" t="s">
        <v>1</v>
      </c>
      <c r="F84" s="54" t="s">
        <v>236</v>
      </c>
      <c r="G84" s="53" t="s">
        <v>117</v>
      </c>
      <c r="H84" s="53">
        <v>2554</v>
      </c>
      <c r="I84" s="53">
        <v>4551221</v>
      </c>
      <c r="J84" s="53">
        <v>33</v>
      </c>
      <c r="K84" s="64" t="str">
        <f t="shared" si="6"/>
        <v>24898_1</v>
      </c>
      <c r="L84" s="64" t="str">
        <f t="shared" si="7"/>
        <v>2554-4551221-33</v>
      </c>
      <c r="M84" t="str">
        <f t="shared" si="8"/>
        <v>Mar</v>
      </c>
      <c r="N84" t="str">
        <f t="shared" si="9"/>
        <v>338553</v>
      </c>
      <c r="O84" t="str">
        <f t="shared" si="11"/>
        <v>Melbourne</v>
      </c>
      <c r="P84" t="str">
        <f>UPPER(TRIM(CLEAN(E84)))</f>
        <v>INV</v>
      </c>
      <c r="Q84" s="1" t="str">
        <f t="shared" si="10"/>
        <v>$ 1032.24</v>
      </c>
      <c r="R84" s="4"/>
    </row>
    <row r="85" spans="1:18" x14ac:dyDescent="0.25">
      <c r="A85" s="53">
        <v>24902</v>
      </c>
      <c r="B85" s="53">
        <v>1</v>
      </c>
      <c r="C85" s="53" t="s">
        <v>140</v>
      </c>
      <c r="D85" s="53" t="s">
        <v>28</v>
      </c>
      <c r="E85" s="53" t="s">
        <v>1</v>
      </c>
      <c r="F85" s="54" t="s">
        <v>237</v>
      </c>
      <c r="G85" s="53" t="s">
        <v>118</v>
      </c>
      <c r="H85" s="53">
        <v>1641</v>
      </c>
      <c r="I85" s="53">
        <v>7654320</v>
      </c>
      <c r="J85" s="53">
        <v>72</v>
      </c>
      <c r="K85" s="64" t="str">
        <f t="shared" si="6"/>
        <v>24902_1</v>
      </c>
      <c r="L85" s="64" t="str">
        <f t="shared" si="7"/>
        <v>1641-7654320-72</v>
      </c>
      <c r="M85" t="str">
        <f t="shared" si="8"/>
        <v>Mar</v>
      </c>
      <c r="N85" t="str">
        <f t="shared" si="9"/>
        <v>213342</v>
      </c>
      <c r="O85" t="str">
        <f t="shared" si="11"/>
        <v>Sydney</v>
      </c>
      <c r="P85" t="str">
        <f>UPPER(TRIM(CLEAN(E85)))</f>
        <v>INV</v>
      </c>
      <c r="Q85" s="1" t="str">
        <f t="shared" si="10"/>
        <v>$ 533.28</v>
      </c>
      <c r="R85" s="4"/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26AA-2822-49D6-A7A5-1260C4D29099}">
  <dimension ref="A1:J41"/>
  <sheetViews>
    <sheetView topLeftCell="C4" zoomScale="90" zoomScaleNormal="90" workbookViewId="0">
      <selection activeCell="F20" sqref="F20"/>
    </sheetView>
  </sheetViews>
  <sheetFormatPr defaultRowHeight="15" x14ac:dyDescent="0.25"/>
  <cols>
    <col min="1" max="1" width="9.85546875" customWidth="1"/>
    <col min="2" max="2" width="33" customWidth="1"/>
    <col min="3" max="3" width="21.5703125" bestFit="1" customWidth="1"/>
    <col min="4" max="4" width="58.140625" bestFit="1" customWidth="1"/>
    <col min="5" max="5" width="8.85546875" bestFit="1" customWidth="1"/>
    <col min="6" max="6" width="19.28515625" customWidth="1"/>
  </cols>
  <sheetData>
    <row r="1" spans="1:10" x14ac:dyDescent="0.25">
      <c r="A1" s="6"/>
      <c r="B1" s="7"/>
      <c r="C1" s="7"/>
      <c r="D1" s="8"/>
      <c r="E1" s="9"/>
    </row>
    <row r="2" spans="1:10" ht="28.5" x14ac:dyDescent="0.45">
      <c r="A2" s="6"/>
      <c r="B2" s="63" t="s">
        <v>255</v>
      </c>
      <c r="C2" s="63"/>
      <c r="D2" s="63"/>
      <c r="E2" s="63"/>
    </row>
    <row r="3" spans="1:10" ht="23.25" x14ac:dyDescent="0.35">
      <c r="A3" s="6"/>
      <c r="B3" s="10"/>
      <c r="C3" s="11"/>
      <c r="D3" s="12"/>
      <c r="E3" s="13"/>
    </row>
    <row r="4" spans="1:10" x14ac:dyDescent="0.25">
      <c r="A4" s="6"/>
      <c r="B4" s="14"/>
      <c r="C4" s="11"/>
      <c r="D4" s="12"/>
      <c r="E4" s="13"/>
    </row>
    <row r="5" spans="1:10" x14ac:dyDescent="0.25">
      <c r="A5" s="6"/>
      <c r="B5" s="12" t="s">
        <v>256</v>
      </c>
      <c r="C5" s="15" t="s">
        <v>257</v>
      </c>
      <c r="D5" s="15"/>
      <c r="E5" s="12"/>
    </row>
    <row r="6" spans="1:10" x14ac:dyDescent="0.25">
      <c r="A6" s="6"/>
      <c r="B6" s="11"/>
      <c r="C6" s="11"/>
      <c r="D6" s="12"/>
      <c r="E6" s="12"/>
    </row>
    <row r="7" spans="1:10" x14ac:dyDescent="0.25">
      <c r="A7" s="6"/>
      <c r="B7" s="12" t="s">
        <v>258</v>
      </c>
      <c r="C7" s="15" t="s">
        <v>259</v>
      </c>
      <c r="D7" s="15"/>
      <c r="E7" s="12"/>
    </row>
    <row r="8" spans="1:10" x14ac:dyDescent="0.25">
      <c r="A8" s="6"/>
      <c r="B8" s="16"/>
      <c r="C8" s="12"/>
      <c r="D8" s="12"/>
      <c r="E8" s="12"/>
    </row>
    <row r="9" spans="1:10" x14ac:dyDescent="0.25">
      <c r="A9" s="6"/>
      <c r="B9" s="17"/>
      <c r="C9" s="6"/>
      <c r="D9" s="18"/>
      <c r="E9" s="19"/>
    </row>
    <row r="10" spans="1:10" x14ac:dyDescent="0.25">
      <c r="A10" s="6"/>
      <c r="B10" s="20" t="s">
        <v>260</v>
      </c>
      <c r="C10" s="21"/>
      <c r="D10" s="20"/>
      <c r="E10" s="22"/>
      <c r="J10" s="55"/>
    </row>
    <row r="11" spans="1:10" x14ac:dyDescent="0.25">
      <c r="A11" s="6"/>
      <c r="B11" s="23" t="s">
        <v>261</v>
      </c>
      <c r="C11" s="23" t="s">
        <v>262</v>
      </c>
      <c r="D11" s="23" t="s">
        <v>263</v>
      </c>
      <c r="E11" s="23" t="s">
        <v>264</v>
      </c>
      <c r="G11" s="55"/>
    </row>
    <row r="12" spans="1:10" x14ac:dyDescent="0.25">
      <c r="A12" s="6"/>
      <c r="B12" s="24" cm="1">
        <f t="array" ref="B12:B21">_xlfn.SEQUENCE(10,1,1,1)</f>
        <v>1</v>
      </c>
      <c r="C12" s="18" t="s">
        <v>300</v>
      </c>
      <c r="D12" s="25" t="str">
        <f>VLOOKUP(C12,'REF Planilha 2'!A1:C85,2,0)</f>
        <v>Pluggable XFP transceiver (LC), 1310 nm, 200 meters MMF</v>
      </c>
      <c r="E12" s="25" t="str">
        <f>VLOOKUP(C12,'REF Planilha 2'!A1:C552,3,0)</f>
        <v>C</v>
      </c>
    </row>
    <row r="13" spans="1:10" x14ac:dyDescent="0.25">
      <c r="A13" s="6"/>
      <c r="B13" s="24">
        <v>2</v>
      </c>
      <c r="C13" s="18" t="s">
        <v>266</v>
      </c>
      <c r="D13" s="25" t="str">
        <f>VLOOKUP(C13,'REF Planilha 2'!A1:C552,2,0)</f>
        <v xml:space="preserve">2-port XFP 10 Gigabit Ethernet module for FastTRON </v>
      </c>
      <c r="E13" s="25" t="str">
        <f>VLOOKUP(C13,'REF Planilha 2'!A2:C553,3,0)</f>
        <v>C</v>
      </c>
    </row>
    <row r="14" spans="1:10" x14ac:dyDescent="0.25">
      <c r="A14" s="6"/>
      <c r="B14" s="24">
        <v>3</v>
      </c>
      <c r="C14" s="18" t="s">
        <v>267</v>
      </c>
      <c r="D14" s="25" t="str">
        <f>VLOOKUP(C14,'REF Planilha 2'!A2:C553,2,0)</f>
        <v>POE Add-in Card for 24-port 10/100/1000 modules</v>
      </c>
      <c r="E14" s="25" t="str">
        <f>VLOOKUP(C14,'REF Planilha 2'!A3:C554,3,0)</f>
        <v>A</v>
      </c>
    </row>
    <row r="15" spans="1:10" x14ac:dyDescent="0.25">
      <c r="A15" s="6"/>
      <c r="B15" s="24">
        <v>4</v>
      </c>
      <c r="C15" s="18" t="s">
        <v>268</v>
      </c>
      <c r="D15" s="25" t="str">
        <f>VLOOKUP(C15,'REF Planilha 2'!A3:C554,2,0)</f>
        <v>LX SMF SFP LC</v>
      </c>
      <c r="E15" s="25" t="str">
        <f>VLOOKUP(C15,'REF Planilha 2'!A4:C555,3,0)</f>
        <v>A</v>
      </c>
    </row>
    <row r="16" spans="1:10" x14ac:dyDescent="0.25">
      <c r="A16" s="6"/>
      <c r="B16" s="24">
        <v>5</v>
      </c>
      <c r="C16" s="18" t="s">
        <v>501</v>
      </c>
      <c r="D16" s="25" t="str">
        <f>VLOOKUP(C16,'REF Planilha 2'!A4:C555,2,0)</f>
        <v>80Km, 1530nm, LC connector</v>
      </c>
      <c r="E16" s="25" t="str">
        <f>VLOOKUP(C16,'REF Planilha 2'!A5:C556,3,0)</f>
        <v>C</v>
      </c>
    </row>
    <row r="17" spans="1:5" x14ac:dyDescent="0.25">
      <c r="A17" s="6"/>
      <c r="B17" s="24">
        <v>6</v>
      </c>
      <c r="C17" s="18" t="s">
        <v>270</v>
      </c>
      <c r="D17" s="25" t="str">
        <f>VLOOKUP(C17,'REF Planilha 2'!A5:C556,2,0)</f>
        <v>80Km, 1490nm, LC connector</v>
      </c>
      <c r="E17" s="25" t="str">
        <f>VLOOKUP(C17,'REF Planilha 2'!A6:C557,3,0)</f>
        <v>C</v>
      </c>
    </row>
    <row r="18" spans="1:5" x14ac:dyDescent="0.25">
      <c r="A18" s="6"/>
      <c r="B18" s="24">
        <v>7</v>
      </c>
      <c r="C18" s="18" t="s">
        <v>271</v>
      </c>
      <c r="D18" s="25" t="str">
        <f>VLOOKUP(C18,'REF Planilha 2'!A6:C557,2,0)</f>
        <v xml:space="preserve">2-port LAN/WAN XFP 10 Gigabit Ethernet module for FastTRON </v>
      </c>
      <c r="E18" s="25" t="str">
        <f>VLOOKUP(C18,'REF Planilha 2'!A7:C558,3,0)</f>
        <v>C</v>
      </c>
    </row>
    <row r="19" spans="1:5" x14ac:dyDescent="0.25">
      <c r="A19" s="6"/>
      <c r="B19" s="24">
        <v>8</v>
      </c>
      <c r="C19" s="18" t="s">
        <v>272</v>
      </c>
      <c r="D19" s="25" t="str">
        <f>VLOOKUP(C19,'REF Planilha 2'!A7:C558,2,0)</f>
        <v>10G-CX4 XFP, 15m CX4</v>
      </c>
      <c r="E19" s="25" t="str">
        <f>VLOOKUP(C19,'REF Planilha 2'!A8:C559,3,0)</f>
        <v>A</v>
      </c>
    </row>
    <row r="20" spans="1:5" x14ac:dyDescent="0.25">
      <c r="A20" s="6"/>
      <c r="B20" s="24">
        <v>9</v>
      </c>
      <c r="C20" s="18" t="s">
        <v>273</v>
      </c>
      <c r="D20" s="25" t="str">
        <f>VLOOKUP(C20,'REF Planilha 2'!A8:C559,2,0)</f>
        <v>FSX L3 chassis bundle - AC PS, 3x24-port modules and an M1.</v>
      </c>
      <c r="E20" s="25" t="str">
        <f>VLOOKUP(C20,'REF Planilha 2'!A9:C560,3,0)</f>
        <v>D</v>
      </c>
    </row>
    <row r="21" spans="1:5" x14ac:dyDescent="0.25">
      <c r="A21" s="6"/>
      <c r="B21" s="24">
        <v>10</v>
      </c>
      <c r="C21" s="18" t="s">
        <v>274</v>
      </c>
      <c r="D21" s="25" t="str">
        <f>VLOOKUP(C21,'REF Planilha 2'!A9:C560,2,0)</f>
        <v>INM LINUX</v>
      </c>
      <c r="E21" s="25" t="str">
        <f>VLOOKUP(C21,'REF Planilha 2'!A10:C561,3,0)</f>
        <v>D</v>
      </c>
    </row>
    <row r="22" spans="1:5" x14ac:dyDescent="0.25">
      <c r="A22" s="6"/>
      <c r="B22" s="24"/>
      <c r="D22" s="25"/>
      <c r="E22" s="25"/>
    </row>
    <row r="23" spans="1:5" x14ac:dyDescent="0.25">
      <c r="A23" s="6"/>
      <c r="B23" s="24"/>
      <c r="D23" s="25"/>
      <c r="E23" s="25"/>
    </row>
    <row r="24" spans="1:5" x14ac:dyDescent="0.25">
      <c r="A24" s="6"/>
      <c r="B24" s="24" t="str">
        <f t="shared" ref="B24:B36" si="0">IF(C24&gt;0,B23+1,"")</f>
        <v/>
      </c>
      <c r="D24" s="25"/>
      <c r="E24" s="25"/>
    </row>
    <row r="25" spans="1:5" x14ac:dyDescent="0.25">
      <c r="A25" s="6"/>
      <c r="B25" s="24" t="str">
        <f t="shared" si="0"/>
        <v/>
      </c>
      <c r="D25" s="25"/>
      <c r="E25" s="25"/>
    </row>
    <row r="26" spans="1:5" x14ac:dyDescent="0.25">
      <c r="A26" s="6"/>
      <c r="B26" s="24" t="str">
        <f t="shared" si="0"/>
        <v/>
      </c>
      <c r="D26" s="25"/>
      <c r="E26" s="25"/>
    </row>
    <row r="27" spans="1:5" x14ac:dyDescent="0.25">
      <c r="A27" s="6"/>
      <c r="B27" s="24" t="str">
        <f t="shared" si="0"/>
        <v/>
      </c>
      <c r="D27" s="25"/>
      <c r="E27" s="25"/>
    </row>
    <row r="28" spans="1:5" x14ac:dyDescent="0.25">
      <c r="A28" s="6"/>
      <c r="B28" s="24" t="str">
        <f t="shared" si="0"/>
        <v/>
      </c>
      <c r="D28" s="25"/>
      <c r="E28" s="25"/>
    </row>
    <row r="29" spans="1:5" x14ac:dyDescent="0.25">
      <c r="A29" s="6"/>
      <c r="B29" s="24" t="str">
        <f t="shared" si="0"/>
        <v/>
      </c>
      <c r="D29" s="25"/>
      <c r="E29" s="25"/>
    </row>
    <row r="30" spans="1:5" x14ac:dyDescent="0.25">
      <c r="A30" s="6"/>
      <c r="B30" s="24" t="str">
        <f t="shared" si="0"/>
        <v/>
      </c>
      <c r="D30" s="25"/>
      <c r="E30" s="25"/>
    </row>
    <row r="31" spans="1:5" x14ac:dyDescent="0.25">
      <c r="A31" s="6"/>
      <c r="B31" s="24" t="str">
        <f t="shared" si="0"/>
        <v/>
      </c>
      <c r="D31" s="25"/>
      <c r="E31" s="25"/>
    </row>
    <row r="32" spans="1:5" x14ac:dyDescent="0.25">
      <c r="A32" s="6"/>
      <c r="B32" s="24" t="str">
        <f t="shared" si="0"/>
        <v/>
      </c>
      <c r="D32" s="25"/>
      <c r="E32" s="25"/>
    </row>
    <row r="33" spans="1:5" x14ac:dyDescent="0.25">
      <c r="A33" s="6"/>
      <c r="B33" s="24" t="str">
        <f t="shared" si="0"/>
        <v/>
      </c>
      <c r="D33" s="25"/>
      <c r="E33" s="25"/>
    </row>
    <row r="34" spans="1:5" x14ac:dyDescent="0.25">
      <c r="A34" s="6"/>
      <c r="B34" s="24" t="str">
        <f t="shared" si="0"/>
        <v/>
      </c>
      <c r="D34" s="25"/>
      <c r="E34" s="25"/>
    </row>
    <row r="35" spans="1:5" x14ac:dyDescent="0.25">
      <c r="A35" s="6"/>
      <c r="B35" s="24" t="str">
        <f t="shared" si="0"/>
        <v/>
      </c>
      <c r="D35" s="25"/>
      <c r="E35" s="25"/>
    </row>
    <row r="36" spans="1:5" x14ac:dyDescent="0.25">
      <c r="A36" s="6"/>
      <c r="B36" s="24" t="str">
        <f t="shared" si="0"/>
        <v/>
      </c>
      <c r="D36" s="25"/>
      <c r="E36" s="25"/>
    </row>
    <row r="37" spans="1:5" x14ac:dyDescent="0.25">
      <c r="A37" s="6"/>
      <c r="B37" s="18"/>
      <c r="C37" s="18"/>
      <c r="D37" s="18"/>
      <c r="E37" s="19"/>
    </row>
    <row r="38" spans="1:5" s="30" customFormat="1" x14ac:dyDescent="0.25">
      <c r="A38" s="26"/>
      <c r="B38" s="27" t="s">
        <v>275</v>
      </c>
      <c r="C38" s="28"/>
      <c r="D38" s="28"/>
      <c r="E38" s="29"/>
    </row>
    <row r="39" spans="1:5" ht="15.75" thickBot="1" x14ac:dyDescent="0.3">
      <c r="A39" s="6"/>
      <c r="B39" s="31" t="s">
        <v>276</v>
      </c>
      <c r="C39" s="31"/>
      <c r="D39" s="32"/>
      <c r="E39" s="33"/>
    </row>
    <row r="40" spans="1:5" x14ac:dyDescent="0.25">
      <c r="A40" s="6"/>
      <c r="B40" s="34" t="s">
        <v>277</v>
      </c>
      <c r="C40" s="34"/>
      <c r="D40" s="35" t="s">
        <v>278</v>
      </c>
      <c r="E40" s="19"/>
    </row>
    <row r="41" spans="1:5" x14ac:dyDescent="0.25">
      <c r="A41" s="6"/>
      <c r="B41" s="34" t="s">
        <v>279</v>
      </c>
      <c r="C41" s="34"/>
      <c r="D41" s="35" t="s">
        <v>280</v>
      </c>
      <c r="E41" s="34"/>
    </row>
  </sheetData>
  <mergeCells count="1">
    <mergeCell ref="B2:E2"/>
  </mergeCell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2264546-CD2B-4D42-9332-2042F1F5A44E}">
          <x14:formula1>
            <xm:f>'REF Planilha 2'!$A$4:$A$552</xm:f>
          </x14:formula1>
          <xm:sqref>C12:C21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FEFB-B87C-43DC-A472-672C642F0343}">
  <dimension ref="A1:M1046"/>
  <sheetViews>
    <sheetView topLeftCell="A23" workbookViewId="0">
      <selection activeCell="A15" sqref="A15"/>
    </sheetView>
  </sheetViews>
  <sheetFormatPr defaultColWidth="9" defaultRowHeight="12.75" x14ac:dyDescent="0.2"/>
  <cols>
    <col min="1" max="1" width="14.28515625" style="39" bestFit="1" customWidth="1"/>
    <col min="2" max="2" width="44.85546875" style="37" customWidth="1"/>
    <col min="3" max="3" width="12.7109375" style="38" customWidth="1"/>
    <col min="4" max="16384" width="9" style="37"/>
  </cols>
  <sheetData>
    <row r="1" spans="1:13" ht="23.25" x14ac:dyDescent="0.35">
      <c r="A1" s="43"/>
      <c r="B1" s="43"/>
      <c r="C1" s="43"/>
      <c r="D1" s="36"/>
      <c r="E1" s="36"/>
      <c r="F1" s="36"/>
    </row>
    <row r="2" spans="1:13" ht="12.75" customHeight="1" x14ac:dyDescent="0.35">
      <c r="A2" s="43"/>
      <c r="B2" s="43"/>
      <c r="C2" s="36"/>
      <c r="D2" s="36"/>
      <c r="E2" s="36"/>
      <c r="F2" s="36"/>
    </row>
    <row r="3" spans="1:13" ht="15" x14ac:dyDescent="0.25">
      <c r="A3" s="56" t="s">
        <v>262</v>
      </c>
      <c r="B3" s="56" t="s">
        <v>281</v>
      </c>
      <c r="C3" s="56" t="s">
        <v>264</v>
      </c>
    </row>
    <row r="4" spans="1:13" ht="15" x14ac:dyDescent="0.25">
      <c r="A4" s="41" t="s">
        <v>282</v>
      </c>
      <c r="B4" s="41" t="s">
        <v>283</v>
      </c>
      <c r="C4" s="41" t="s">
        <v>7</v>
      </c>
      <c r="M4" s="40">
        <v>995</v>
      </c>
    </row>
    <row r="5" spans="1:13" ht="15" x14ac:dyDescent="0.25">
      <c r="A5" s="42" t="s">
        <v>284</v>
      </c>
      <c r="B5" s="42" t="s">
        <v>285</v>
      </c>
      <c r="C5" s="42" t="s">
        <v>7</v>
      </c>
      <c r="M5" s="40">
        <v>1695</v>
      </c>
    </row>
    <row r="6" spans="1:13" ht="15" x14ac:dyDescent="0.25">
      <c r="A6" s="41" t="s">
        <v>286</v>
      </c>
      <c r="B6" s="41" t="s">
        <v>287</v>
      </c>
      <c r="C6" s="41" t="s">
        <v>7</v>
      </c>
      <c r="M6" s="40">
        <v>3295</v>
      </c>
    </row>
    <row r="7" spans="1:13" ht="15" x14ac:dyDescent="0.25">
      <c r="A7" s="42" t="s">
        <v>288</v>
      </c>
      <c r="B7" s="42" t="s">
        <v>289</v>
      </c>
      <c r="C7" s="42" t="s">
        <v>7</v>
      </c>
      <c r="M7" s="40">
        <v>4945</v>
      </c>
    </row>
    <row r="8" spans="1:13" ht="15" x14ac:dyDescent="0.25">
      <c r="A8" s="41" t="s">
        <v>290</v>
      </c>
      <c r="B8" s="41" t="s">
        <v>291</v>
      </c>
      <c r="C8" s="41" t="s">
        <v>7</v>
      </c>
      <c r="M8" s="40">
        <v>10995</v>
      </c>
    </row>
    <row r="9" spans="1:13" ht="15" x14ac:dyDescent="0.25">
      <c r="A9" s="42" t="s">
        <v>292</v>
      </c>
      <c r="B9" s="42" t="s">
        <v>293</v>
      </c>
      <c r="C9" s="42" t="s">
        <v>7</v>
      </c>
      <c r="M9" s="40">
        <v>1370</v>
      </c>
    </row>
    <row r="10" spans="1:13" ht="15" x14ac:dyDescent="0.25">
      <c r="A10" s="41" t="s">
        <v>265</v>
      </c>
      <c r="B10" s="41" t="s">
        <v>294</v>
      </c>
      <c r="C10" s="41" t="s">
        <v>10</v>
      </c>
      <c r="M10" s="40">
        <v>2745</v>
      </c>
    </row>
    <row r="11" spans="1:13" ht="15" x14ac:dyDescent="0.25">
      <c r="A11" s="42" t="s">
        <v>272</v>
      </c>
      <c r="B11" s="42" t="s">
        <v>295</v>
      </c>
      <c r="C11" s="42" t="s">
        <v>7</v>
      </c>
      <c r="M11" s="40">
        <v>10995</v>
      </c>
    </row>
    <row r="12" spans="1:13" ht="15" x14ac:dyDescent="0.25">
      <c r="A12" s="41" t="s">
        <v>296</v>
      </c>
      <c r="B12" s="41" t="s">
        <v>297</v>
      </c>
      <c r="C12" s="41" t="s">
        <v>10</v>
      </c>
      <c r="M12" s="40">
        <v>490</v>
      </c>
    </row>
    <row r="13" spans="1:13" ht="15" x14ac:dyDescent="0.25">
      <c r="A13" s="42" t="s">
        <v>298</v>
      </c>
      <c r="B13" s="42" t="s">
        <v>299</v>
      </c>
      <c r="C13" s="42" t="s">
        <v>10</v>
      </c>
      <c r="M13" s="40">
        <v>1095</v>
      </c>
    </row>
    <row r="14" spans="1:13" ht="15" x14ac:dyDescent="0.25">
      <c r="A14" s="41" t="s">
        <v>300</v>
      </c>
      <c r="B14" s="41" t="s">
        <v>301</v>
      </c>
      <c r="C14" s="41" t="s">
        <v>9</v>
      </c>
      <c r="M14" s="40">
        <v>4395</v>
      </c>
    </row>
    <row r="15" spans="1:13" ht="15" x14ac:dyDescent="0.25">
      <c r="A15" s="42" t="s">
        <v>1375</v>
      </c>
      <c r="B15" s="42" t="s">
        <v>302</v>
      </c>
      <c r="C15" s="42" t="s">
        <v>10</v>
      </c>
      <c r="M15" s="40">
        <v>5495</v>
      </c>
    </row>
    <row r="16" spans="1:13" ht="15" x14ac:dyDescent="0.25">
      <c r="A16" s="41" t="s">
        <v>303</v>
      </c>
      <c r="B16" s="41" t="s">
        <v>304</v>
      </c>
      <c r="C16" s="41" t="s">
        <v>10</v>
      </c>
      <c r="M16" s="40">
        <v>5495</v>
      </c>
    </row>
    <row r="17" spans="1:13" ht="15" x14ac:dyDescent="0.25">
      <c r="A17" s="42" t="s">
        <v>305</v>
      </c>
      <c r="B17" s="42" t="s">
        <v>306</v>
      </c>
      <c r="C17" s="42" t="s">
        <v>10</v>
      </c>
      <c r="M17" s="40">
        <v>5495</v>
      </c>
    </row>
    <row r="18" spans="1:13" ht="15" x14ac:dyDescent="0.25">
      <c r="A18" s="41" t="s">
        <v>307</v>
      </c>
      <c r="B18" s="41" t="s">
        <v>308</v>
      </c>
      <c r="C18" s="41" t="s">
        <v>10</v>
      </c>
      <c r="M18" s="40">
        <v>5495</v>
      </c>
    </row>
    <row r="19" spans="1:13" ht="15" x14ac:dyDescent="0.25">
      <c r="A19" s="42" t="s">
        <v>309</v>
      </c>
      <c r="B19" s="42" t="s">
        <v>310</v>
      </c>
      <c r="C19" s="42" t="s">
        <v>10</v>
      </c>
      <c r="M19" s="40">
        <v>5495</v>
      </c>
    </row>
    <row r="20" spans="1:13" ht="15" x14ac:dyDescent="0.25">
      <c r="A20" s="41" t="s">
        <v>311</v>
      </c>
      <c r="B20" s="41" t="s">
        <v>312</v>
      </c>
      <c r="C20" s="41" t="s">
        <v>10</v>
      </c>
      <c r="M20" s="40">
        <v>5495</v>
      </c>
    </row>
    <row r="21" spans="1:13" ht="15" x14ac:dyDescent="0.25">
      <c r="A21" s="42" t="s">
        <v>313</v>
      </c>
      <c r="B21" s="42" t="s">
        <v>314</v>
      </c>
      <c r="C21" s="42" t="s">
        <v>10</v>
      </c>
      <c r="H21" s="40">
        <v>5495</v>
      </c>
    </row>
    <row r="22" spans="1:13" ht="15" x14ac:dyDescent="0.25">
      <c r="A22" s="41" t="s">
        <v>315</v>
      </c>
      <c r="B22" s="41" t="s">
        <v>316</v>
      </c>
      <c r="C22" s="41" t="s">
        <v>10</v>
      </c>
      <c r="M22" s="40">
        <v>5495</v>
      </c>
    </row>
    <row r="23" spans="1:13" ht="15" x14ac:dyDescent="0.25">
      <c r="A23" s="42" t="s">
        <v>317</v>
      </c>
      <c r="B23" s="42" t="s">
        <v>318</v>
      </c>
      <c r="C23" s="42" t="s">
        <v>10</v>
      </c>
      <c r="M23" s="40">
        <v>2795</v>
      </c>
    </row>
    <row r="24" spans="1:13" ht="15" x14ac:dyDescent="0.25">
      <c r="A24" s="41" t="s">
        <v>319</v>
      </c>
      <c r="B24" s="41" t="s">
        <v>320</v>
      </c>
      <c r="C24" s="41" t="s">
        <v>10</v>
      </c>
      <c r="M24" s="40">
        <v>4995</v>
      </c>
    </row>
    <row r="25" spans="1:13" ht="15" x14ac:dyDescent="0.25">
      <c r="A25" s="42" t="s">
        <v>321</v>
      </c>
      <c r="B25" s="42" t="s">
        <v>322</v>
      </c>
      <c r="C25" s="42" t="s">
        <v>8</v>
      </c>
      <c r="M25" s="40">
        <v>9395</v>
      </c>
    </row>
    <row r="26" spans="1:13" ht="15" x14ac:dyDescent="0.25">
      <c r="A26" s="41" t="s">
        <v>323</v>
      </c>
      <c r="B26" s="41" t="s">
        <v>324</v>
      </c>
      <c r="C26" s="41" t="s">
        <v>7</v>
      </c>
      <c r="M26" s="40">
        <v>3095</v>
      </c>
    </row>
    <row r="27" spans="1:13" ht="15" x14ac:dyDescent="0.25">
      <c r="A27" s="42" t="s">
        <v>325</v>
      </c>
      <c r="B27" s="42" t="s">
        <v>326</v>
      </c>
      <c r="C27" s="42" t="s">
        <v>10</v>
      </c>
      <c r="M27" s="40">
        <v>5295</v>
      </c>
    </row>
    <row r="28" spans="1:13" ht="15" x14ac:dyDescent="0.25">
      <c r="A28" s="41" t="s">
        <v>327</v>
      </c>
      <c r="B28" s="41" t="s">
        <v>328</v>
      </c>
      <c r="C28" s="41" t="s">
        <v>10</v>
      </c>
      <c r="M28" s="40">
        <v>10000</v>
      </c>
    </row>
    <row r="29" spans="1:13" ht="15" x14ac:dyDescent="0.25">
      <c r="A29" s="42" t="s">
        <v>329</v>
      </c>
      <c r="B29" s="42" t="s">
        <v>330</v>
      </c>
      <c r="C29" s="42" t="s">
        <v>10</v>
      </c>
      <c r="M29" s="40">
        <v>4395</v>
      </c>
    </row>
    <row r="30" spans="1:13" ht="15" x14ac:dyDescent="0.25">
      <c r="A30" s="41" t="s">
        <v>331</v>
      </c>
      <c r="B30" s="41" t="s">
        <v>332</v>
      </c>
      <c r="C30" s="41" t="s">
        <v>10</v>
      </c>
      <c r="M30" s="40">
        <v>7195</v>
      </c>
    </row>
    <row r="31" spans="1:13" ht="15" x14ac:dyDescent="0.25">
      <c r="A31" s="42" t="s">
        <v>333</v>
      </c>
      <c r="B31" s="42" t="s">
        <v>334</v>
      </c>
      <c r="C31" s="42" t="s">
        <v>10</v>
      </c>
      <c r="M31" s="40">
        <v>13795</v>
      </c>
    </row>
    <row r="32" spans="1:13" ht="15" x14ac:dyDescent="0.25">
      <c r="A32" s="41" t="s">
        <v>335</v>
      </c>
      <c r="B32" s="41" t="s">
        <v>336</v>
      </c>
      <c r="C32" s="41" t="s">
        <v>10</v>
      </c>
      <c r="M32" s="40">
        <v>4795</v>
      </c>
    </row>
    <row r="33" spans="1:13" ht="15" x14ac:dyDescent="0.25">
      <c r="A33" s="42" t="s">
        <v>337</v>
      </c>
      <c r="B33" s="42" t="s">
        <v>338</v>
      </c>
      <c r="C33" s="42" t="s">
        <v>10</v>
      </c>
      <c r="M33" s="40">
        <v>7495</v>
      </c>
    </row>
    <row r="34" spans="1:13" ht="15" x14ac:dyDescent="0.25">
      <c r="A34" s="41" t="s">
        <v>339</v>
      </c>
      <c r="B34" s="41" t="s">
        <v>340</v>
      </c>
      <c r="C34" s="41" t="s">
        <v>10</v>
      </c>
      <c r="M34" s="40">
        <v>14095</v>
      </c>
    </row>
    <row r="35" spans="1:13" ht="15" x14ac:dyDescent="0.25">
      <c r="A35" s="42" t="s">
        <v>341</v>
      </c>
      <c r="B35" s="42" t="s">
        <v>342</v>
      </c>
      <c r="C35" s="42" t="s">
        <v>10</v>
      </c>
      <c r="M35" s="40">
        <v>3845</v>
      </c>
    </row>
    <row r="36" spans="1:13" ht="15" x14ac:dyDescent="0.25">
      <c r="A36" s="41" t="s">
        <v>343</v>
      </c>
      <c r="B36" s="41" t="s">
        <v>344</v>
      </c>
      <c r="C36" s="41" t="s">
        <v>10</v>
      </c>
      <c r="M36" s="40">
        <v>6045</v>
      </c>
    </row>
    <row r="37" spans="1:13" ht="15" x14ac:dyDescent="0.25">
      <c r="A37" s="42" t="s">
        <v>345</v>
      </c>
      <c r="B37" s="42" t="s">
        <v>346</v>
      </c>
      <c r="C37" s="42" t="s">
        <v>10</v>
      </c>
      <c r="M37" s="40">
        <v>10445</v>
      </c>
    </row>
    <row r="38" spans="1:13" ht="15" x14ac:dyDescent="0.25">
      <c r="A38" s="41" t="s">
        <v>347</v>
      </c>
      <c r="B38" s="41" t="s">
        <v>348</v>
      </c>
      <c r="C38" s="41" t="s">
        <v>10</v>
      </c>
      <c r="M38" s="40">
        <v>4175</v>
      </c>
    </row>
    <row r="39" spans="1:13" ht="15" x14ac:dyDescent="0.25">
      <c r="A39" s="42" t="s">
        <v>349</v>
      </c>
      <c r="B39" s="42" t="s">
        <v>350</v>
      </c>
      <c r="C39" s="42" t="s">
        <v>10</v>
      </c>
      <c r="M39" s="40">
        <v>6375</v>
      </c>
    </row>
    <row r="40" spans="1:13" ht="15" x14ac:dyDescent="0.25">
      <c r="A40" s="41" t="s">
        <v>351</v>
      </c>
      <c r="B40" s="41" t="s">
        <v>352</v>
      </c>
      <c r="C40" s="41" t="s">
        <v>10</v>
      </c>
      <c r="M40" s="40">
        <v>10775</v>
      </c>
    </row>
    <row r="41" spans="1:13" ht="15" x14ac:dyDescent="0.25">
      <c r="A41" s="42" t="s">
        <v>353</v>
      </c>
      <c r="B41" s="42" t="s">
        <v>354</v>
      </c>
      <c r="C41" s="42" t="s">
        <v>10</v>
      </c>
      <c r="M41" s="40">
        <v>4395</v>
      </c>
    </row>
    <row r="42" spans="1:13" ht="15" x14ac:dyDescent="0.25">
      <c r="A42" s="41" t="s">
        <v>355</v>
      </c>
      <c r="B42" s="41" t="s">
        <v>356</v>
      </c>
      <c r="C42" s="41" t="s">
        <v>8</v>
      </c>
      <c r="M42" s="40">
        <v>6595</v>
      </c>
    </row>
    <row r="43" spans="1:13" ht="15" x14ac:dyDescent="0.25">
      <c r="A43" s="42" t="s">
        <v>357</v>
      </c>
      <c r="B43" s="42" t="s">
        <v>358</v>
      </c>
      <c r="C43" s="42" t="s">
        <v>10</v>
      </c>
      <c r="M43" s="40">
        <v>1095</v>
      </c>
    </row>
    <row r="44" spans="1:13" ht="15" x14ac:dyDescent="0.25">
      <c r="A44" s="41" t="s">
        <v>359</v>
      </c>
      <c r="B44" s="41" t="s">
        <v>360</v>
      </c>
      <c r="C44" s="41" t="s">
        <v>9</v>
      </c>
      <c r="M44" s="40">
        <v>6595</v>
      </c>
    </row>
    <row r="45" spans="1:13" ht="15" x14ac:dyDescent="0.25">
      <c r="A45" s="42" t="s">
        <v>361</v>
      </c>
      <c r="B45" s="42" t="s">
        <v>362</v>
      </c>
      <c r="C45" s="42" t="s">
        <v>10</v>
      </c>
      <c r="M45" s="40">
        <v>6925</v>
      </c>
    </row>
    <row r="46" spans="1:13" ht="15" x14ac:dyDescent="0.25">
      <c r="A46" s="41" t="s">
        <v>363</v>
      </c>
      <c r="B46" s="41" t="s">
        <v>364</v>
      </c>
      <c r="C46" s="41" t="s">
        <v>10</v>
      </c>
      <c r="M46" s="40">
        <v>8795</v>
      </c>
    </row>
    <row r="47" spans="1:13" ht="15" x14ac:dyDescent="0.25">
      <c r="A47" s="42" t="s">
        <v>365</v>
      </c>
      <c r="B47" s="42" t="s">
        <v>366</v>
      </c>
      <c r="C47" s="42" t="s">
        <v>10</v>
      </c>
      <c r="M47" s="40">
        <v>9125</v>
      </c>
    </row>
    <row r="48" spans="1:13" ht="15" x14ac:dyDescent="0.25">
      <c r="A48" s="41" t="s">
        <v>367</v>
      </c>
      <c r="B48" s="41" t="s">
        <v>368</v>
      </c>
      <c r="C48" s="41" t="s">
        <v>10</v>
      </c>
      <c r="M48" s="40">
        <v>3295</v>
      </c>
    </row>
    <row r="49" spans="1:13" ht="15" x14ac:dyDescent="0.25">
      <c r="A49" s="42" t="s">
        <v>369</v>
      </c>
      <c r="B49" s="42" t="s">
        <v>370</v>
      </c>
      <c r="C49" s="42" t="s">
        <v>10</v>
      </c>
      <c r="M49" s="40">
        <v>5495</v>
      </c>
    </row>
    <row r="50" spans="1:13" ht="15" x14ac:dyDescent="0.25">
      <c r="A50" s="41" t="s">
        <v>371</v>
      </c>
      <c r="B50" s="41" t="s">
        <v>372</v>
      </c>
      <c r="C50" s="41" t="s">
        <v>10</v>
      </c>
      <c r="M50" s="40">
        <v>4995</v>
      </c>
    </row>
    <row r="51" spans="1:13" ht="15" x14ac:dyDescent="0.25">
      <c r="A51" s="42" t="s">
        <v>373</v>
      </c>
      <c r="B51" s="42" t="s">
        <v>374</v>
      </c>
      <c r="C51" s="42" t="s">
        <v>8</v>
      </c>
      <c r="M51" s="40">
        <v>7695</v>
      </c>
    </row>
    <row r="52" spans="1:13" ht="15" x14ac:dyDescent="0.25">
      <c r="A52" s="41" t="s">
        <v>375</v>
      </c>
      <c r="B52" s="41" t="s">
        <v>376</v>
      </c>
      <c r="C52" s="41" t="s">
        <v>10</v>
      </c>
      <c r="M52" s="40">
        <v>1645</v>
      </c>
    </row>
    <row r="53" spans="1:13" ht="15" x14ac:dyDescent="0.25">
      <c r="A53" s="42" t="s">
        <v>377</v>
      </c>
      <c r="B53" s="42" t="s">
        <v>378</v>
      </c>
      <c r="C53" s="42" t="s">
        <v>10</v>
      </c>
      <c r="M53" s="40">
        <v>2195</v>
      </c>
    </row>
    <row r="54" spans="1:13" ht="15" x14ac:dyDescent="0.25">
      <c r="A54" s="41" t="s">
        <v>379</v>
      </c>
      <c r="B54" s="41" t="s">
        <v>380</v>
      </c>
      <c r="C54" s="41" t="s">
        <v>10</v>
      </c>
      <c r="M54" s="40">
        <v>4395</v>
      </c>
    </row>
    <row r="55" spans="1:13" ht="15" x14ac:dyDescent="0.25">
      <c r="A55" s="42" t="s">
        <v>381</v>
      </c>
      <c r="B55" s="42" t="s">
        <v>382</v>
      </c>
      <c r="C55" s="42" t="s">
        <v>10</v>
      </c>
      <c r="M55" s="40">
        <v>2195</v>
      </c>
    </row>
    <row r="56" spans="1:13" ht="15" x14ac:dyDescent="0.25">
      <c r="A56" s="41" t="s">
        <v>383</v>
      </c>
      <c r="B56" s="41" t="s">
        <v>384</v>
      </c>
      <c r="C56" s="41" t="s">
        <v>10</v>
      </c>
      <c r="M56" s="40">
        <v>1095</v>
      </c>
    </row>
    <row r="57" spans="1:13" ht="15" x14ac:dyDescent="0.25">
      <c r="A57" s="42" t="s">
        <v>385</v>
      </c>
      <c r="B57" s="42" t="s">
        <v>386</v>
      </c>
      <c r="C57" s="42" t="s">
        <v>10</v>
      </c>
      <c r="M57" s="40">
        <v>1425</v>
      </c>
    </row>
    <row r="58" spans="1:13" ht="15" x14ac:dyDescent="0.25">
      <c r="A58" s="41" t="s">
        <v>387</v>
      </c>
      <c r="B58" s="41" t="s">
        <v>388</v>
      </c>
      <c r="C58" s="41" t="s">
        <v>10</v>
      </c>
      <c r="M58" s="40">
        <v>1645</v>
      </c>
    </row>
    <row r="59" spans="1:13" ht="15" x14ac:dyDescent="0.25">
      <c r="A59" s="42" t="s">
        <v>389</v>
      </c>
      <c r="B59" s="42" t="s">
        <v>390</v>
      </c>
      <c r="C59" s="42" t="s">
        <v>10</v>
      </c>
      <c r="M59" s="40">
        <v>1975</v>
      </c>
    </row>
    <row r="60" spans="1:13" ht="15" x14ac:dyDescent="0.25">
      <c r="A60" s="41" t="s">
        <v>391</v>
      </c>
      <c r="B60" s="41" t="s">
        <v>392</v>
      </c>
      <c r="C60" s="41" t="s">
        <v>10</v>
      </c>
      <c r="M60" s="40">
        <v>55</v>
      </c>
    </row>
    <row r="61" spans="1:13" ht="15" x14ac:dyDescent="0.25">
      <c r="A61" s="42" t="s">
        <v>393</v>
      </c>
      <c r="B61" s="42" t="s">
        <v>394</v>
      </c>
      <c r="C61" s="42" t="s">
        <v>10</v>
      </c>
      <c r="M61" s="40">
        <v>5495</v>
      </c>
    </row>
    <row r="62" spans="1:13" ht="15" x14ac:dyDescent="0.25">
      <c r="A62" s="41" t="s">
        <v>395</v>
      </c>
      <c r="B62" s="41" t="s">
        <v>396</v>
      </c>
      <c r="C62" s="41" t="s">
        <v>10</v>
      </c>
      <c r="M62" s="40">
        <v>490</v>
      </c>
    </row>
    <row r="63" spans="1:13" ht="15" x14ac:dyDescent="0.25">
      <c r="A63" s="42" t="s">
        <v>397</v>
      </c>
      <c r="B63" s="42" t="s">
        <v>398</v>
      </c>
      <c r="C63" s="42" t="s">
        <v>10</v>
      </c>
      <c r="M63" s="40">
        <v>490</v>
      </c>
    </row>
    <row r="64" spans="1:13" ht="15" x14ac:dyDescent="0.25">
      <c r="A64" s="41" t="s">
        <v>399</v>
      </c>
      <c r="B64" s="41" t="s">
        <v>400</v>
      </c>
      <c r="C64" s="41" t="s">
        <v>10</v>
      </c>
      <c r="M64" s="40">
        <v>4395</v>
      </c>
    </row>
    <row r="65" spans="1:13" ht="15" x14ac:dyDescent="0.25">
      <c r="A65" s="42" t="s">
        <v>401</v>
      </c>
      <c r="B65" s="42" t="s">
        <v>402</v>
      </c>
      <c r="C65" s="42" t="s">
        <v>10</v>
      </c>
      <c r="M65" s="40">
        <v>3295</v>
      </c>
    </row>
    <row r="66" spans="1:13" ht="15" x14ac:dyDescent="0.25">
      <c r="A66" s="41" t="s">
        <v>403</v>
      </c>
      <c r="B66" s="41" t="s">
        <v>404</v>
      </c>
      <c r="C66" s="41" t="s">
        <v>10</v>
      </c>
      <c r="M66" s="40">
        <v>4945</v>
      </c>
    </row>
    <row r="67" spans="1:13" ht="15" x14ac:dyDescent="0.25">
      <c r="A67" s="42" t="s">
        <v>405</v>
      </c>
      <c r="B67" s="42" t="s">
        <v>406</v>
      </c>
      <c r="C67" s="42" t="s">
        <v>10</v>
      </c>
      <c r="M67" s="40">
        <v>1095</v>
      </c>
    </row>
    <row r="68" spans="1:13" ht="15" x14ac:dyDescent="0.25">
      <c r="A68" s="41" t="s">
        <v>407</v>
      </c>
      <c r="B68" s="41" t="s">
        <v>408</v>
      </c>
      <c r="C68" s="41" t="s">
        <v>10</v>
      </c>
      <c r="M68" s="40">
        <v>1645</v>
      </c>
    </row>
    <row r="69" spans="1:13" ht="15" x14ac:dyDescent="0.25">
      <c r="A69" s="42" t="s">
        <v>409</v>
      </c>
      <c r="B69" s="42" t="s">
        <v>410</v>
      </c>
      <c r="C69" s="42" t="s">
        <v>10</v>
      </c>
      <c r="M69" s="40">
        <v>185</v>
      </c>
    </row>
    <row r="70" spans="1:13" ht="15" x14ac:dyDescent="0.25">
      <c r="A70" s="41" t="s">
        <v>411</v>
      </c>
      <c r="B70" s="41" t="s">
        <v>412</v>
      </c>
      <c r="C70" s="41" t="s">
        <v>10</v>
      </c>
      <c r="M70" s="40">
        <v>325</v>
      </c>
    </row>
    <row r="71" spans="1:13" ht="15" x14ac:dyDescent="0.25">
      <c r="A71" s="42" t="s">
        <v>413</v>
      </c>
      <c r="B71" s="42" t="s">
        <v>414</v>
      </c>
      <c r="C71" s="42" t="s">
        <v>7</v>
      </c>
      <c r="M71" s="40">
        <v>435</v>
      </c>
    </row>
    <row r="72" spans="1:13" ht="15" x14ac:dyDescent="0.25">
      <c r="A72" s="41" t="s">
        <v>415</v>
      </c>
      <c r="B72" s="41" t="s">
        <v>416</v>
      </c>
      <c r="C72" s="41" t="s">
        <v>10</v>
      </c>
      <c r="M72" s="40">
        <v>435</v>
      </c>
    </row>
    <row r="73" spans="1:13" ht="15" x14ac:dyDescent="0.25">
      <c r="A73" s="42" t="s">
        <v>417</v>
      </c>
      <c r="B73" s="42" t="s">
        <v>418</v>
      </c>
      <c r="C73" s="42" t="s">
        <v>10</v>
      </c>
      <c r="M73" s="40">
        <v>435</v>
      </c>
    </row>
    <row r="74" spans="1:13" ht="15" x14ac:dyDescent="0.25">
      <c r="A74" s="41" t="s">
        <v>419</v>
      </c>
      <c r="B74" s="41" t="s">
        <v>420</v>
      </c>
      <c r="C74" s="41" t="s">
        <v>10</v>
      </c>
      <c r="M74" s="40">
        <v>325</v>
      </c>
    </row>
    <row r="75" spans="1:13" ht="15" x14ac:dyDescent="0.25">
      <c r="A75" s="42" t="s">
        <v>421</v>
      </c>
      <c r="B75" s="42" t="s">
        <v>422</v>
      </c>
      <c r="C75" s="42" t="s">
        <v>10</v>
      </c>
      <c r="M75" s="40">
        <v>490</v>
      </c>
    </row>
    <row r="76" spans="1:13" ht="15" x14ac:dyDescent="0.25">
      <c r="A76" s="41" t="s">
        <v>423</v>
      </c>
      <c r="B76" s="41" t="s">
        <v>424</v>
      </c>
      <c r="C76" s="41" t="s">
        <v>10</v>
      </c>
      <c r="M76" s="40">
        <v>490</v>
      </c>
    </row>
    <row r="77" spans="1:13" ht="15" x14ac:dyDescent="0.25">
      <c r="A77" s="42" t="s">
        <v>425</v>
      </c>
      <c r="B77" s="42" t="s">
        <v>426</v>
      </c>
      <c r="C77" s="42" t="s">
        <v>10</v>
      </c>
      <c r="M77" s="40">
        <v>655</v>
      </c>
    </row>
    <row r="78" spans="1:13" ht="15" x14ac:dyDescent="0.25">
      <c r="A78" s="41" t="s">
        <v>427</v>
      </c>
      <c r="B78" s="41" t="s">
        <v>428</v>
      </c>
      <c r="C78" s="41" t="s">
        <v>10</v>
      </c>
      <c r="M78" s="40">
        <v>1315</v>
      </c>
    </row>
    <row r="79" spans="1:13" ht="15" x14ac:dyDescent="0.25">
      <c r="A79" s="42" t="s">
        <v>429</v>
      </c>
      <c r="B79" s="42" t="s">
        <v>430</v>
      </c>
      <c r="C79" s="42" t="s">
        <v>10</v>
      </c>
      <c r="M79" s="40">
        <v>1315</v>
      </c>
    </row>
    <row r="80" spans="1:13" ht="15" x14ac:dyDescent="0.25">
      <c r="A80" s="41" t="s">
        <v>431</v>
      </c>
      <c r="B80" s="41" t="s">
        <v>432</v>
      </c>
      <c r="C80" s="41" t="s">
        <v>10</v>
      </c>
      <c r="M80" s="40">
        <v>5495</v>
      </c>
    </row>
    <row r="81" spans="1:13" ht="15" x14ac:dyDescent="0.25">
      <c r="A81" s="42" t="s">
        <v>433</v>
      </c>
      <c r="B81" s="42" t="s">
        <v>434</v>
      </c>
      <c r="C81" s="42" t="s">
        <v>9</v>
      </c>
      <c r="M81" s="40">
        <v>5495</v>
      </c>
    </row>
    <row r="82" spans="1:13" ht="15" x14ac:dyDescent="0.25">
      <c r="A82" s="41" t="s">
        <v>435</v>
      </c>
      <c r="B82" s="41" t="s">
        <v>436</v>
      </c>
      <c r="C82" s="41" t="s">
        <v>10</v>
      </c>
      <c r="M82" s="40">
        <v>5495</v>
      </c>
    </row>
    <row r="83" spans="1:13" ht="15" x14ac:dyDescent="0.25">
      <c r="A83" s="42" t="s">
        <v>437</v>
      </c>
      <c r="B83" s="42" t="s">
        <v>438</v>
      </c>
      <c r="C83" s="42" t="s">
        <v>10</v>
      </c>
      <c r="M83" s="40">
        <v>5495</v>
      </c>
    </row>
    <row r="84" spans="1:13" ht="15" x14ac:dyDescent="0.25">
      <c r="A84" s="41" t="s">
        <v>439</v>
      </c>
      <c r="B84" s="41" t="s">
        <v>440</v>
      </c>
      <c r="C84" s="41" t="s">
        <v>8</v>
      </c>
      <c r="M84" s="40">
        <v>5495</v>
      </c>
    </row>
    <row r="85" spans="1:13" ht="15" x14ac:dyDescent="0.25">
      <c r="A85" s="42" t="s">
        <v>441</v>
      </c>
      <c r="B85" s="42" t="s">
        <v>442</v>
      </c>
      <c r="C85" s="42" t="s">
        <v>9</v>
      </c>
      <c r="M85" s="40">
        <v>5495</v>
      </c>
    </row>
    <row r="86" spans="1:13" ht="15" x14ac:dyDescent="0.25">
      <c r="A86" s="41" t="s">
        <v>443</v>
      </c>
      <c r="B86" s="41" t="s">
        <v>444</v>
      </c>
      <c r="C86" s="41" t="s">
        <v>8</v>
      </c>
      <c r="M86" s="40">
        <v>5495</v>
      </c>
    </row>
    <row r="87" spans="1:13" ht="15" x14ac:dyDescent="0.25">
      <c r="A87" s="42" t="s">
        <v>445</v>
      </c>
      <c r="B87" s="42" t="s">
        <v>446</v>
      </c>
      <c r="C87" s="42" t="s">
        <v>9</v>
      </c>
      <c r="M87" s="40">
        <v>4395</v>
      </c>
    </row>
    <row r="88" spans="1:13" ht="15" x14ac:dyDescent="0.25">
      <c r="A88" s="41" t="s">
        <v>447</v>
      </c>
      <c r="B88" s="41" t="s">
        <v>448</v>
      </c>
      <c r="C88" s="41" t="s">
        <v>10</v>
      </c>
      <c r="M88" s="40">
        <v>5495</v>
      </c>
    </row>
    <row r="89" spans="1:13" ht="15" x14ac:dyDescent="0.25">
      <c r="A89" s="42" t="s">
        <v>449</v>
      </c>
      <c r="B89" s="42" t="s">
        <v>450</v>
      </c>
      <c r="C89" s="42" t="s">
        <v>9</v>
      </c>
      <c r="M89" s="40">
        <v>1095</v>
      </c>
    </row>
    <row r="90" spans="1:13" ht="15" x14ac:dyDescent="0.25">
      <c r="A90" s="41" t="s">
        <v>451</v>
      </c>
      <c r="B90" s="41" t="s">
        <v>452</v>
      </c>
      <c r="C90" s="41" t="s">
        <v>10</v>
      </c>
      <c r="M90" s="40">
        <v>4395</v>
      </c>
    </row>
    <row r="91" spans="1:13" ht="15" x14ac:dyDescent="0.25">
      <c r="A91" s="42" t="s">
        <v>453</v>
      </c>
      <c r="B91" s="42" t="s">
        <v>454</v>
      </c>
      <c r="C91" s="42" t="s">
        <v>7</v>
      </c>
      <c r="M91" s="40">
        <v>1095</v>
      </c>
    </row>
    <row r="92" spans="1:13" ht="15" x14ac:dyDescent="0.25">
      <c r="A92" s="41" t="s">
        <v>455</v>
      </c>
      <c r="B92" s="41" t="s">
        <v>456</v>
      </c>
      <c r="C92" s="41" t="s">
        <v>10</v>
      </c>
      <c r="M92" s="40">
        <v>1645</v>
      </c>
    </row>
    <row r="93" spans="1:13" ht="15" x14ac:dyDescent="0.25">
      <c r="A93" s="42" t="s">
        <v>457</v>
      </c>
      <c r="B93" s="42" t="s">
        <v>458</v>
      </c>
      <c r="C93" s="42" t="s">
        <v>7</v>
      </c>
      <c r="M93" s="40">
        <v>1095</v>
      </c>
    </row>
    <row r="94" spans="1:13" ht="15" x14ac:dyDescent="0.25">
      <c r="A94" s="41" t="s">
        <v>459</v>
      </c>
      <c r="B94" s="41" t="s">
        <v>460</v>
      </c>
      <c r="C94" s="41" t="s">
        <v>7</v>
      </c>
      <c r="M94" s="40">
        <v>1425</v>
      </c>
    </row>
    <row r="95" spans="1:13" ht="15" x14ac:dyDescent="0.25">
      <c r="A95" s="42" t="s">
        <v>461</v>
      </c>
      <c r="B95" s="42" t="s">
        <v>462</v>
      </c>
      <c r="C95" s="42" t="s">
        <v>10</v>
      </c>
      <c r="M95" s="40">
        <v>1975</v>
      </c>
    </row>
    <row r="96" spans="1:13" ht="15" x14ac:dyDescent="0.25">
      <c r="A96" s="41" t="s">
        <v>463</v>
      </c>
      <c r="B96" s="41" t="s">
        <v>464</v>
      </c>
      <c r="C96" s="41" t="s">
        <v>10</v>
      </c>
      <c r="M96" s="40">
        <v>55</v>
      </c>
    </row>
    <row r="97" spans="1:13" ht="15" x14ac:dyDescent="0.25">
      <c r="A97" s="42" t="s">
        <v>465</v>
      </c>
      <c r="B97" s="42" t="s">
        <v>466</v>
      </c>
      <c r="C97" s="42" t="s">
        <v>10</v>
      </c>
      <c r="M97" s="40">
        <v>1370</v>
      </c>
    </row>
    <row r="98" spans="1:13" ht="15" x14ac:dyDescent="0.25">
      <c r="A98" s="41" t="s">
        <v>467</v>
      </c>
      <c r="B98" s="41" t="s">
        <v>468</v>
      </c>
      <c r="C98" s="41" t="s">
        <v>7</v>
      </c>
      <c r="M98" s="40">
        <v>2745</v>
      </c>
    </row>
    <row r="99" spans="1:13" ht="15" x14ac:dyDescent="0.25">
      <c r="A99" s="42" t="s">
        <v>469</v>
      </c>
      <c r="B99" s="42" t="s">
        <v>470</v>
      </c>
      <c r="C99" s="42" t="s">
        <v>7</v>
      </c>
      <c r="M99" s="40">
        <v>17595</v>
      </c>
    </row>
    <row r="100" spans="1:13" ht="15" x14ac:dyDescent="0.25">
      <c r="A100" s="41" t="s">
        <v>471</v>
      </c>
      <c r="B100" s="41" t="s">
        <v>472</v>
      </c>
      <c r="C100" s="41" t="s">
        <v>9</v>
      </c>
      <c r="M100" s="40">
        <v>21995</v>
      </c>
    </row>
    <row r="101" spans="1:13" ht="15" x14ac:dyDescent="0.25">
      <c r="A101" s="42" t="s">
        <v>473</v>
      </c>
      <c r="B101" s="42" t="s">
        <v>474</v>
      </c>
      <c r="C101" s="42" t="s">
        <v>10</v>
      </c>
      <c r="M101" s="40">
        <v>21995</v>
      </c>
    </row>
    <row r="102" spans="1:13" ht="15" x14ac:dyDescent="0.25">
      <c r="A102" s="41" t="s">
        <v>475</v>
      </c>
      <c r="B102" s="41" t="s">
        <v>476</v>
      </c>
      <c r="C102" s="41" t="s">
        <v>10</v>
      </c>
      <c r="M102" s="40">
        <v>21995</v>
      </c>
    </row>
    <row r="103" spans="1:13" ht="15" x14ac:dyDescent="0.25">
      <c r="A103" s="42" t="s">
        <v>477</v>
      </c>
      <c r="B103" s="42" t="s">
        <v>478</v>
      </c>
      <c r="C103" s="42" t="s">
        <v>9</v>
      </c>
      <c r="M103" s="40">
        <v>21995</v>
      </c>
    </row>
    <row r="104" spans="1:13" ht="15" x14ac:dyDescent="0.25">
      <c r="A104" s="41" t="s">
        <v>479</v>
      </c>
      <c r="B104" s="41" t="s">
        <v>480</v>
      </c>
      <c r="C104" s="41" t="s">
        <v>7</v>
      </c>
      <c r="M104" s="40">
        <v>21995</v>
      </c>
    </row>
    <row r="105" spans="1:13" ht="15" x14ac:dyDescent="0.25">
      <c r="A105" s="42" t="s">
        <v>481</v>
      </c>
      <c r="B105" s="42" t="s">
        <v>482</v>
      </c>
      <c r="C105" s="42" t="s">
        <v>7</v>
      </c>
      <c r="M105" s="40">
        <v>21995</v>
      </c>
    </row>
    <row r="106" spans="1:13" ht="15" x14ac:dyDescent="0.25">
      <c r="A106" s="41" t="s">
        <v>483</v>
      </c>
      <c r="B106" s="41" t="s">
        <v>484</v>
      </c>
      <c r="C106" s="41" t="s">
        <v>7</v>
      </c>
      <c r="M106" s="40">
        <v>21995</v>
      </c>
    </row>
    <row r="107" spans="1:13" ht="15" x14ac:dyDescent="0.25">
      <c r="A107" s="42" t="s">
        <v>485</v>
      </c>
      <c r="B107" s="42" t="s">
        <v>486</v>
      </c>
      <c r="C107" s="42" t="s">
        <v>7</v>
      </c>
      <c r="M107" s="40">
        <v>21995</v>
      </c>
    </row>
    <row r="108" spans="1:13" ht="15" x14ac:dyDescent="0.25">
      <c r="A108" s="41" t="s">
        <v>487</v>
      </c>
      <c r="B108" s="41" t="s">
        <v>488</v>
      </c>
      <c r="C108" s="41" t="s">
        <v>7</v>
      </c>
      <c r="M108" s="40">
        <v>21995</v>
      </c>
    </row>
    <row r="109" spans="1:13" ht="15" x14ac:dyDescent="0.25">
      <c r="A109" s="42" t="s">
        <v>489</v>
      </c>
      <c r="B109" s="42" t="s">
        <v>490</v>
      </c>
      <c r="C109" s="42" t="s">
        <v>7</v>
      </c>
      <c r="M109" s="40">
        <v>21995</v>
      </c>
    </row>
    <row r="110" spans="1:13" ht="15" x14ac:dyDescent="0.25">
      <c r="A110" s="41" t="s">
        <v>491</v>
      </c>
      <c r="B110" s="41" t="s">
        <v>492</v>
      </c>
      <c r="C110" s="41" t="s">
        <v>7</v>
      </c>
      <c r="M110" s="40">
        <v>21995</v>
      </c>
    </row>
    <row r="111" spans="1:13" ht="15" x14ac:dyDescent="0.25">
      <c r="A111" s="42" t="s">
        <v>493</v>
      </c>
      <c r="B111" s="42" t="s">
        <v>494</v>
      </c>
      <c r="C111" s="42" t="s">
        <v>7</v>
      </c>
      <c r="M111" s="40">
        <v>21995</v>
      </c>
    </row>
    <row r="112" spans="1:13" ht="15" x14ac:dyDescent="0.25">
      <c r="A112" s="41" t="s">
        <v>495</v>
      </c>
      <c r="B112" s="41" t="s">
        <v>496</v>
      </c>
      <c r="C112" s="41" t="s">
        <v>7</v>
      </c>
      <c r="M112" s="40">
        <v>21995</v>
      </c>
    </row>
    <row r="113" spans="1:13" ht="15" x14ac:dyDescent="0.25">
      <c r="A113" s="42" t="s">
        <v>497</v>
      </c>
      <c r="B113" s="42" t="s">
        <v>498</v>
      </c>
      <c r="C113" s="42" t="s">
        <v>7</v>
      </c>
      <c r="M113" s="40">
        <v>21995</v>
      </c>
    </row>
    <row r="114" spans="1:13" ht="15" x14ac:dyDescent="0.25">
      <c r="A114" s="41" t="s">
        <v>499</v>
      </c>
      <c r="B114" s="41" t="s">
        <v>500</v>
      </c>
      <c r="C114" s="41" t="s">
        <v>9</v>
      </c>
      <c r="M114" s="40">
        <v>21995</v>
      </c>
    </row>
    <row r="115" spans="1:13" ht="15" x14ac:dyDescent="0.25">
      <c r="A115" s="42" t="s">
        <v>501</v>
      </c>
      <c r="B115" s="42" t="s">
        <v>502</v>
      </c>
      <c r="C115" s="42" t="s">
        <v>9</v>
      </c>
      <c r="M115" s="40">
        <v>21995</v>
      </c>
    </row>
    <row r="116" spans="1:13" ht="15" x14ac:dyDescent="0.25">
      <c r="A116" s="41" t="s">
        <v>503</v>
      </c>
      <c r="B116" s="41" t="s">
        <v>504</v>
      </c>
      <c r="C116" s="41" t="s">
        <v>9</v>
      </c>
      <c r="M116" s="40">
        <v>21995</v>
      </c>
    </row>
    <row r="117" spans="1:13" ht="15" x14ac:dyDescent="0.25">
      <c r="A117" s="42" t="s">
        <v>505</v>
      </c>
      <c r="B117" s="42" t="s">
        <v>506</v>
      </c>
      <c r="C117" s="42" t="s">
        <v>9</v>
      </c>
      <c r="M117" s="40">
        <v>21995</v>
      </c>
    </row>
    <row r="118" spans="1:13" ht="15" x14ac:dyDescent="0.25">
      <c r="A118" s="41" t="s">
        <v>507</v>
      </c>
      <c r="B118" s="41" t="s">
        <v>508</v>
      </c>
      <c r="C118" s="41" t="s">
        <v>9</v>
      </c>
      <c r="M118" s="40">
        <v>21995</v>
      </c>
    </row>
    <row r="119" spans="1:13" ht="15" x14ac:dyDescent="0.25">
      <c r="A119" s="42" t="s">
        <v>509</v>
      </c>
      <c r="B119" s="42" t="s">
        <v>510</v>
      </c>
      <c r="C119" s="42" t="s">
        <v>9</v>
      </c>
      <c r="M119" s="40">
        <v>21995</v>
      </c>
    </row>
    <row r="120" spans="1:13" ht="15" x14ac:dyDescent="0.25">
      <c r="A120" s="41" t="s">
        <v>511</v>
      </c>
      <c r="B120" s="41" t="s">
        <v>512</v>
      </c>
      <c r="C120" s="41" t="s">
        <v>9</v>
      </c>
      <c r="M120" s="40">
        <v>21995</v>
      </c>
    </row>
    <row r="121" spans="1:13" ht="15" x14ac:dyDescent="0.25">
      <c r="A121" s="42" t="s">
        <v>270</v>
      </c>
      <c r="B121" s="42" t="s">
        <v>513</v>
      </c>
      <c r="C121" s="42" t="s">
        <v>9</v>
      </c>
      <c r="M121" s="40">
        <v>21995</v>
      </c>
    </row>
    <row r="122" spans="1:13" ht="15" x14ac:dyDescent="0.25">
      <c r="A122" s="41" t="s">
        <v>514</v>
      </c>
      <c r="B122" s="41" t="s">
        <v>515</v>
      </c>
      <c r="C122" s="41" t="s">
        <v>9</v>
      </c>
      <c r="M122" s="40">
        <v>21995</v>
      </c>
    </row>
    <row r="123" spans="1:13" ht="15" x14ac:dyDescent="0.25">
      <c r="A123" s="42" t="s">
        <v>516</v>
      </c>
      <c r="B123" s="42" t="s">
        <v>517</v>
      </c>
      <c r="C123" s="42" t="s">
        <v>8</v>
      </c>
      <c r="M123" s="40">
        <v>21995</v>
      </c>
    </row>
    <row r="124" spans="1:13" ht="15" x14ac:dyDescent="0.25">
      <c r="A124" s="41" t="s">
        <v>518</v>
      </c>
      <c r="B124" s="41" t="s">
        <v>519</v>
      </c>
      <c r="C124" s="41" t="s">
        <v>8</v>
      </c>
      <c r="M124" s="40">
        <v>21995</v>
      </c>
    </row>
    <row r="125" spans="1:13" ht="15" x14ac:dyDescent="0.25">
      <c r="A125" s="42" t="s">
        <v>268</v>
      </c>
      <c r="B125" s="42" t="s">
        <v>520</v>
      </c>
      <c r="C125" s="42" t="s">
        <v>7</v>
      </c>
      <c r="M125" s="40">
        <v>21995</v>
      </c>
    </row>
    <row r="126" spans="1:13" ht="15" x14ac:dyDescent="0.25">
      <c r="A126" s="41" t="s">
        <v>521</v>
      </c>
      <c r="B126" s="41" t="s">
        <v>522</v>
      </c>
      <c r="C126" s="41" t="s">
        <v>7</v>
      </c>
      <c r="M126" s="40">
        <v>21995</v>
      </c>
    </row>
    <row r="127" spans="1:13" ht="15" x14ac:dyDescent="0.25">
      <c r="A127" s="42" t="s">
        <v>269</v>
      </c>
      <c r="B127" s="42" t="s">
        <v>523</v>
      </c>
      <c r="C127" s="42" t="s">
        <v>7</v>
      </c>
      <c r="M127" s="40">
        <v>21995</v>
      </c>
    </row>
    <row r="128" spans="1:13" ht="15" x14ac:dyDescent="0.25">
      <c r="A128" s="41" t="s">
        <v>524</v>
      </c>
      <c r="B128" s="41" t="s">
        <v>525</v>
      </c>
      <c r="C128" s="41" t="s">
        <v>7</v>
      </c>
      <c r="M128" s="40">
        <v>21995</v>
      </c>
    </row>
    <row r="129" spans="1:13" ht="15" x14ac:dyDescent="0.25">
      <c r="A129" s="42" t="s">
        <v>526</v>
      </c>
      <c r="B129" s="42" t="s">
        <v>527</v>
      </c>
      <c r="C129" s="42" t="s">
        <v>7</v>
      </c>
      <c r="M129" s="40">
        <v>21995</v>
      </c>
    </row>
    <row r="130" spans="1:13" ht="15" x14ac:dyDescent="0.25">
      <c r="A130" s="41" t="s">
        <v>528</v>
      </c>
      <c r="B130" s="41" t="s">
        <v>529</v>
      </c>
      <c r="C130" s="41" t="s">
        <v>7</v>
      </c>
      <c r="M130" s="40">
        <v>21995</v>
      </c>
    </row>
    <row r="131" spans="1:13" ht="15" x14ac:dyDescent="0.25">
      <c r="A131" s="42" t="s">
        <v>530</v>
      </c>
      <c r="B131" s="42" t="s">
        <v>531</v>
      </c>
      <c r="C131" s="42" t="s">
        <v>7</v>
      </c>
      <c r="M131" s="40">
        <v>490</v>
      </c>
    </row>
    <row r="132" spans="1:13" ht="15" x14ac:dyDescent="0.25">
      <c r="A132" s="41" t="s">
        <v>532</v>
      </c>
      <c r="B132" s="41" t="s">
        <v>533</v>
      </c>
      <c r="C132" s="41" t="s">
        <v>7</v>
      </c>
      <c r="M132" s="40">
        <v>325</v>
      </c>
    </row>
    <row r="133" spans="1:13" ht="15" x14ac:dyDescent="0.25">
      <c r="A133" s="42" t="s">
        <v>534</v>
      </c>
      <c r="B133" s="42" t="s">
        <v>535</v>
      </c>
      <c r="C133" s="42" t="s">
        <v>7</v>
      </c>
      <c r="M133" s="40">
        <v>4395</v>
      </c>
    </row>
    <row r="134" spans="1:13" ht="15" x14ac:dyDescent="0.25">
      <c r="A134" s="41" t="s">
        <v>536</v>
      </c>
      <c r="B134" s="41" t="s">
        <v>537</v>
      </c>
      <c r="C134" s="41" t="s">
        <v>8</v>
      </c>
      <c r="M134" s="40">
        <v>5495</v>
      </c>
    </row>
    <row r="135" spans="1:13" ht="15" x14ac:dyDescent="0.25">
      <c r="A135" s="42" t="s">
        <v>538</v>
      </c>
      <c r="B135" s="42" t="s">
        <v>539</v>
      </c>
      <c r="C135" s="42" t="s">
        <v>9</v>
      </c>
      <c r="M135" s="40">
        <v>5495</v>
      </c>
    </row>
    <row r="136" spans="1:13" ht="15" x14ac:dyDescent="0.25">
      <c r="A136" s="41" t="s">
        <v>540</v>
      </c>
      <c r="B136" s="41" t="s">
        <v>541</v>
      </c>
      <c r="C136" s="41" t="s">
        <v>10</v>
      </c>
      <c r="M136" s="40">
        <v>5495</v>
      </c>
    </row>
    <row r="137" spans="1:13" ht="15" x14ac:dyDescent="0.25">
      <c r="A137" s="42" t="s">
        <v>542</v>
      </c>
      <c r="B137" s="42" t="s">
        <v>543</v>
      </c>
      <c r="C137" s="42" t="s">
        <v>10</v>
      </c>
      <c r="M137" s="40">
        <v>5495</v>
      </c>
    </row>
    <row r="138" spans="1:13" ht="15" x14ac:dyDescent="0.25">
      <c r="A138" s="41" t="s">
        <v>544</v>
      </c>
      <c r="B138" s="41" t="s">
        <v>545</v>
      </c>
      <c r="C138" s="41" t="s">
        <v>7</v>
      </c>
      <c r="M138" s="40">
        <v>5495</v>
      </c>
    </row>
    <row r="139" spans="1:13" ht="15" x14ac:dyDescent="0.25">
      <c r="A139" s="42" t="s">
        <v>546</v>
      </c>
      <c r="B139" s="42" t="s">
        <v>547</v>
      </c>
      <c r="C139" s="42" t="s">
        <v>8</v>
      </c>
      <c r="M139" s="40">
        <v>5495</v>
      </c>
    </row>
    <row r="140" spans="1:13" ht="15" x14ac:dyDescent="0.25">
      <c r="A140" s="41" t="s">
        <v>548</v>
      </c>
      <c r="B140" s="41" t="s">
        <v>549</v>
      </c>
      <c r="C140" s="41" t="s">
        <v>8</v>
      </c>
      <c r="M140" s="40">
        <v>5495</v>
      </c>
    </row>
    <row r="141" spans="1:13" ht="15" x14ac:dyDescent="0.25">
      <c r="A141" s="42" t="s">
        <v>550</v>
      </c>
      <c r="B141" s="42" t="s">
        <v>551</v>
      </c>
      <c r="C141" s="42" t="s">
        <v>7</v>
      </c>
      <c r="M141" s="40">
        <v>5495</v>
      </c>
    </row>
    <row r="142" spans="1:13" ht="15" x14ac:dyDescent="0.25">
      <c r="A142" s="41" t="s">
        <v>552</v>
      </c>
      <c r="B142" s="41" t="s">
        <v>553</v>
      </c>
      <c r="C142" s="41" t="s">
        <v>10</v>
      </c>
      <c r="M142" s="40">
        <v>1315</v>
      </c>
    </row>
    <row r="143" spans="1:13" ht="15" x14ac:dyDescent="0.25">
      <c r="A143" s="42" t="s">
        <v>554</v>
      </c>
      <c r="B143" s="42" t="s">
        <v>555</v>
      </c>
      <c r="C143" s="42" t="s">
        <v>10</v>
      </c>
      <c r="M143" s="40">
        <v>1315</v>
      </c>
    </row>
    <row r="144" spans="1:13" ht="15" x14ac:dyDescent="0.25">
      <c r="A144" s="41" t="s">
        <v>556</v>
      </c>
      <c r="B144" s="41" t="s">
        <v>557</v>
      </c>
      <c r="C144" s="41" t="s">
        <v>10</v>
      </c>
      <c r="M144" s="40">
        <v>435</v>
      </c>
    </row>
    <row r="145" spans="1:13" ht="15" x14ac:dyDescent="0.25">
      <c r="A145" s="42" t="s">
        <v>558</v>
      </c>
      <c r="B145" s="42" t="s">
        <v>559</v>
      </c>
      <c r="C145" s="42" t="s">
        <v>10</v>
      </c>
      <c r="M145" s="40">
        <v>435</v>
      </c>
    </row>
    <row r="146" spans="1:13" ht="15" x14ac:dyDescent="0.25">
      <c r="A146" s="41" t="s">
        <v>560</v>
      </c>
      <c r="B146" s="41" t="s">
        <v>561</v>
      </c>
      <c r="C146" s="41" t="s">
        <v>10</v>
      </c>
      <c r="M146" s="40">
        <v>185</v>
      </c>
    </row>
    <row r="147" spans="1:13" ht="15" x14ac:dyDescent="0.25">
      <c r="A147" s="42" t="s">
        <v>562</v>
      </c>
      <c r="B147" s="42" t="s">
        <v>563</v>
      </c>
      <c r="C147" s="42" t="s">
        <v>10</v>
      </c>
      <c r="M147" s="40">
        <v>655</v>
      </c>
    </row>
    <row r="148" spans="1:13" ht="15" x14ac:dyDescent="0.25">
      <c r="A148" s="41" t="s">
        <v>564</v>
      </c>
      <c r="B148" s="41" t="s">
        <v>565</v>
      </c>
      <c r="C148" s="41" t="s">
        <v>7</v>
      </c>
      <c r="M148" s="40">
        <v>325</v>
      </c>
    </row>
    <row r="149" spans="1:13" ht="15" x14ac:dyDescent="0.25">
      <c r="A149" s="42" t="s">
        <v>566</v>
      </c>
      <c r="B149" s="42" t="s">
        <v>567</v>
      </c>
      <c r="C149" s="42" t="s">
        <v>9</v>
      </c>
      <c r="M149" s="40">
        <v>435</v>
      </c>
    </row>
    <row r="150" spans="1:13" ht="15" x14ac:dyDescent="0.25">
      <c r="A150" s="41" t="s">
        <v>568</v>
      </c>
      <c r="B150" s="41" t="s">
        <v>569</v>
      </c>
      <c r="C150" s="41" t="s">
        <v>10</v>
      </c>
      <c r="M150" s="40">
        <v>4395</v>
      </c>
    </row>
    <row r="151" spans="1:13" ht="15" x14ac:dyDescent="0.25">
      <c r="A151" s="42" t="s">
        <v>570</v>
      </c>
      <c r="B151" s="42" t="s">
        <v>571</v>
      </c>
      <c r="C151" s="42" t="s">
        <v>9</v>
      </c>
      <c r="M151" s="40">
        <v>4725</v>
      </c>
    </row>
    <row r="152" spans="1:13" ht="15" x14ac:dyDescent="0.25">
      <c r="A152" s="41" t="s">
        <v>572</v>
      </c>
      <c r="B152" s="41" t="s">
        <v>573</v>
      </c>
      <c r="C152" s="41" t="s">
        <v>8</v>
      </c>
      <c r="M152" s="40">
        <v>7145</v>
      </c>
    </row>
    <row r="153" spans="1:13" ht="15" x14ac:dyDescent="0.25">
      <c r="A153" s="42" t="s">
        <v>574</v>
      </c>
      <c r="B153" s="42" t="s">
        <v>575</v>
      </c>
      <c r="C153" s="42" t="s">
        <v>10</v>
      </c>
      <c r="M153" s="40">
        <v>7475</v>
      </c>
    </row>
    <row r="154" spans="1:13" ht="15" x14ac:dyDescent="0.25">
      <c r="A154" s="41" t="s">
        <v>576</v>
      </c>
      <c r="B154" s="41" t="s">
        <v>577</v>
      </c>
      <c r="C154" s="41" t="s">
        <v>10</v>
      </c>
      <c r="M154" s="40">
        <v>8795</v>
      </c>
    </row>
    <row r="155" spans="1:13" ht="15" x14ac:dyDescent="0.25">
      <c r="A155" s="42" t="s">
        <v>578</v>
      </c>
      <c r="B155" s="42" t="s">
        <v>579</v>
      </c>
      <c r="C155" s="42" t="s">
        <v>10</v>
      </c>
      <c r="M155" s="40">
        <v>9125</v>
      </c>
    </row>
    <row r="156" spans="1:13" ht="15" x14ac:dyDescent="0.25">
      <c r="A156" s="41" t="s">
        <v>580</v>
      </c>
      <c r="B156" s="41" t="s">
        <v>581</v>
      </c>
      <c r="C156" s="41" t="s">
        <v>9</v>
      </c>
      <c r="M156" s="40">
        <v>6595</v>
      </c>
    </row>
    <row r="157" spans="1:13" ht="15" x14ac:dyDescent="0.25">
      <c r="A157" s="42" t="s">
        <v>582</v>
      </c>
      <c r="B157" s="42" t="s">
        <v>583</v>
      </c>
      <c r="C157" s="42" t="s">
        <v>7</v>
      </c>
      <c r="M157" s="40">
        <v>6924</v>
      </c>
    </row>
    <row r="158" spans="1:13" ht="15" x14ac:dyDescent="0.25">
      <c r="A158" s="41" t="s">
        <v>584</v>
      </c>
      <c r="B158" s="41" t="s">
        <v>585</v>
      </c>
      <c r="C158" s="41" t="s">
        <v>10</v>
      </c>
      <c r="M158" s="40">
        <v>9345</v>
      </c>
    </row>
    <row r="159" spans="1:13" ht="15" x14ac:dyDescent="0.25">
      <c r="A159" s="42" t="s">
        <v>586</v>
      </c>
      <c r="B159" s="42" t="s">
        <v>587</v>
      </c>
      <c r="C159" s="42" t="s">
        <v>9</v>
      </c>
      <c r="M159" s="40">
        <v>9675</v>
      </c>
    </row>
    <row r="160" spans="1:13" ht="15" x14ac:dyDescent="0.25">
      <c r="A160" s="41" t="s">
        <v>588</v>
      </c>
      <c r="B160" s="41" t="s">
        <v>589</v>
      </c>
      <c r="C160" s="41" t="s">
        <v>10</v>
      </c>
      <c r="M160" s="40">
        <v>10995</v>
      </c>
    </row>
    <row r="161" spans="1:13" ht="15" x14ac:dyDescent="0.25">
      <c r="A161" s="42" t="s">
        <v>590</v>
      </c>
      <c r="B161" s="42" t="s">
        <v>591</v>
      </c>
      <c r="C161" s="42" t="s">
        <v>9</v>
      </c>
      <c r="M161" s="40">
        <v>11325</v>
      </c>
    </row>
    <row r="162" spans="1:13" ht="15" x14ac:dyDescent="0.25">
      <c r="A162" s="41" t="s">
        <v>592</v>
      </c>
      <c r="B162" s="41" t="s">
        <v>593</v>
      </c>
      <c r="C162" s="41" t="s">
        <v>10</v>
      </c>
      <c r="M162" s="40">
        <v>2745</v>
      </c>
    </row>
    <row r="163" spans="1:13" ht="15" x14ac:dyDescent="0.25">
      <c r="A163" s="42" t="s">
        <v>594</v>
      </c>
      <c r="B163" s="42" t="s">
        <v>595</v>
      </c>
      <c r="C163" s="42" t="s">
        <v>9</v>
      </c>
      <c r="M163" s="40">
        <v>4395</v>
      </c>
    </row>
    <row r="164" spans="1:13" ht="15" x14ac:dyDescent="0.25">
      <c r="A164" s="41" t="s">
        <v>596</v>
      </c>
      <c r="B164" s="41" t="s">
        <v>597</v>
      </c>
      <c r="C164" s="41" t="s">
        <v>10</v>
      </c>
      <c r="M164" s="40">
        <v>1095</v>
      </c>
    </row>
    <row r="165" spans="1:13" ht="15" x14ac:dyDescent="0.25">
      <c r="A165" s="42" t="s">
        <v>598</v>
      </c>
      <c r="B165" s="42" t="s">
        <v>599</v>
      </c>
      <c r="C165" s="42" t="s">
        <v>10</v>
      </c>
      <c r="M165" s="40">
        <v>1425</v>
      </c>
    </row>
    <row r="166" spans="1:13" ht="15" x14ac:dyDescent="0.25">
      <c r="A166" s="41" t="s">
        <v>600</v>
      </c>
      <c r="B166" s="41" t="s">
        <v>601</v>
      </c>
      <c r="C166" s="41" t="s">
        <v>8</v>
      </c>
      <c r="M166" s="40">
        <v>1645</v>
      </c>
    </row>
    <row r="167" spans="1:13" ht="15" x14ac:dyDescent="0.25">
      <c r="A167" s="42" t="s">
        <v>602</v>
      </c>
      <c r="B167" s="42" t="s">
        <v>603</v>
      </c>
      <c r="C167" s="42" t="s">
        <v>10</v>
      </c>
      <c r="M167" s="40">
        <v>1975</v>
      </c>
    </row>
    <row r="168" spans="1:13" ht="15" x14ac:dyDescent="0.25">
      <c r="A168" s="41" t="s">
        <v>604</v>
      </c>
      <c r="B168" s="41" t="s">
        <v>605</v>
      </c>
      <c r="C168" s="41" t="s">
        <v>9</v>
      </c>
      <c r="M168" s="40">
        <v>55</v>
      </c>
    </row>
    <row r="169" spans="1:13" ht="15" x14ac:dyDescent="0.25">
      <c r="A169" s="42" t="s">
        <v>606</v>
      </c>
      <c r="B169" s="42" t="s">
        <v>607</v>
      </c>
      <c r="C169" s="42" t="s">
        <v>9</v>
      </c>
      <c r="M169" s="40">
        <v>1095</v>
      </c>
    </row>
    <row r="170" spans="1:13" ht="15" x14ac:dyDescent="0.25">
      <c r="A170" s="41" t="s">
        <v>608</v>
      </c>
      <c r="B170" s="41" t="s">
        <v>609</v>
      </c>
      <c r="C170" s="41" t="s">
        <v>9</v>
      </c>
      <c r="M170" s="40">
        <v>1370</v>
      </c>
    </row>
    <row r="171" spans="1:13" ht="15" x14ac:dyDescent="0.25">
      <c r="A171" s="42" t="s">
        <v>610</v>
      </c>
      <c r="B171" s="42" t="s">
        <v>611</v>
      </c>
      <c r="C171" s="42" t="s">
        <v>9</v>
      </c>
      <c r="M171" s="40">
        <v>2745</v>
      </c>
    </row>
    <row r="172" spans="1:13" ht="15" x14ac:dyDescent="0.25">
      <c r="A172" s="41" t="s">
        <v>612</v>
      </c>
      <c r="B172" s="41" t="s">
        <v>613</v>
      </c>
      <c r="C172" s="41" t="s">
        <v>8</v>
      </c>
      <c r="M172" s="40">
        <v>10995</v>
      </c>
    </row>
    <row r="173" spans="1:13" ht="15" x14ac:dyDescent="0.25">
      <c r="A173" s="42" t="s">
        <v>614</v>
      </c>
      <c r="B173" s="42" t="s">
        <v>615</v>
      </c>
      <c r="C173" s="42" t="s">
        <v>7</v>
      </c>
      <c r="M173" s="40">
        <v>17595</v>
      </c>
    </row>
    <row r="174" spans="1:13" ht="15" x14ac:dyDescent="0.25">
      <c r="A174" s="41" t="s">
        <v>616</v>
      </c>
      <c r="B174" s="41" t="s">
        <v>617</v>
      </c>
      <c r="C174" s="41" t="s">
        <v>7</v>
      </c>
      <c r="M174" s="40">
        <v>21995</v>
      </c>
    </row>
    <row r="175" spans="1:13" ht="15" x14ac:dyDescent="0.25">
      <c r="A175" s="42" t="s">
        <v>618</v>
      </c>
      <c r="B175" s="42" t="s">
        <v>619</v>
      </c>
      <c r="C175" s="42" t="s">
        <v>9</v>
      </c>
      <c r="M175" s="40">
        <v>21995</v>
      </c>
    </row>
    <row r="176" spans="1:13" ht="15" x14ac:dyDescent="0.25">
      <c r="A176" s="41" t="s">
        <v>620</v>
      </c>
      <c r="B176" s="41" t="s">
        <v>621</v>
      </c>
      <c r="C176" s="41" t="s">
        <v>9</v>
      </c>
      <c r="M176" s="40">
        <v>21995</v>
      </c>
    </row>
    <row r="177" spans="1:13" ht="15" x14ac:dyDescent="0.25">
      <c r="A177" s="42" t="s">
        <v>622</v>
      </c>
      <c r="B177" s="42" t="s">
        <v>623</v>
      </c>
      <c r="C177" s="42" t="s">
        <v>9</v>
      </c>
      <c r="M177" s="40">
        <v>21995</v>
      </c>
    </row>
    <row r="178" spans="1:13" ht="15" x14ac:dyDescent="0.25">
      <c r="A178" s="41" t="s">
        <v>624</v>
      </c>
      <c r="B178" s="41" t="s">
        <v>625</v>
      </c>
      <c r="C178" s="41" t="s">
        <v>9</v>
      </c>
      <c r="M178" s="40">
        <v>21995</v>
      </c>
    </row>
    <row r="179" spans="1:13" ht="15" x14ac:dyDescent="0.25">
      <c r="A179" s="42" t="s">
        <v>626</v>
      </c>
      <c r="B179" s="42" t="s">
        <v>627</v>
      </c>
      <c r="C179" s="42" t="s">
        <v>10</v>
      </c>
      <c r="M179" s="40">
        <v>21995</v>
      </c>
    </row>
    <row r="180" spans="1:13" ht="15" x14ac:dyDescent="0.25">
      <c r="A180" s="41" t="s">
        <v>628</v>
      </c>
      <c r="B180" s="41" t="s">
        <v>629</v>
      </c>
      <c r="C180" s="41" t="s">
        <v>9</v>
      </c>
      <c r="M180" s="40">
        <v>21995</v>
      </c>
    </row>
    <row r="181" spans="1:13" ht="15" x14ac:dyDescent="0.25">
      <c r="A181" s="42" t="s">
        <v>630</v>
      </c>
      <c r="B181" s="42" t="s">
        <v>631</v>
      </c>
      <c r="C181" s="42" t="s">
        <v>9</v>
      </c>
      <c r="M181" s="40">
        <v>21995</v>
      </c>
    </row>
    <row r="182" spans="1:13" ht="15" x14ac:dyDescent="0.25">
      <c r="A182" s="41" t="s">
        <v>632</v>
      </c>
      <c r="B182" s="41" t="s">
        <v>633</v>
      </c>
      <c r="C182" s="41" t="s">
        <v>10</v>
      </c>
      <c r="M182" s="40">
        <v>21995</v>
      </c>
    </row>
    <row r="183" spans="1:13" ht="15" x14ac:dyDescent="0.25">
      <c r="A183" s="42" t="s">
        <v>634</v>
      </c>
      <c r="B183" s="42" t="s">
        <v>635</v>
      </c>
      <c r="C183" s="42" t="s">
        <v>10</v>
      </c>
      <c r="M183" s="40">
        <v>21995</v>
      </c>
    </row>
    <row r="184" spans="1:13" ht="15" x14ac:dyDescent="0.25">
      <c r="A184" s="41" t="s">
        <v>636</v>
      </c>
      <c r="B184" s="41" t="s">
        <v>637</v>
      </c>
      <c r="C184" s="41" t="s">
        <v>8</v>
      </c>
      <c r="M184" s="40">
        <v>21995</v>
      </c>
    </row>
    <row r="185" spans="1:13" ht="15" x14ac:dyDescent="0.25">
      <c r="A185" s="42" t="s">
        <v>638</v>
      </c>
      <c r="B185" s="42" t="s">
        <v>639</v>
      </c>
      <c r="C185" s="42" t="s">
        <v>9</v>
      </c>
      <c r="M185" s="40">
        <v>21995</v>
      </c>
    </row>
    <row r="186" spans="1:13" ht="15" x14ac:dyDescent="0.25">
      <c r="A186" s="41" t="s">
        <v>640</v>
      </c>
      <c r="B186" s="41" t="s">
        <v>641</v>
      </c>
      <c r="C186" s="41" t="s">
        <v>10</v>
      </c>
      <c r="M186" s="40">
        <v>21995</v>
      </c>
    </row>
    <row r="187" spans="1:13" ht="15" x14ac:dyDescent="0.25">
      <c r="A187" s="42" t="s">
        <v>642</v>
      </c>
      <c r="B187" s="42" t="s">
        <v>643</v>
      </c>
      <c r="C187" s="42" t="s">
        <v>10</v>
      </c>
      <c r="M187" s="40">
        <v>21995</v>
      </c>
    </row>
    <row r="188" spans="1:13" ht="15" x14ac:dyDescent="0.25">
      <c r="A188" s="41" t="s">
        <v>644</v>
      </c>
      <c r="B188" s="41" t="s">
        <v>645</v>
      </c>
      <c r="C188" s="41" t="s">
        <v>8</v>
      </c>
      <c r="M188" s="40">
        <v>21995</v>
      </c>
    </row>
    <row r="189" spans="1:13" ht="15" x14ac:dyDescent="0.25">
      <c r="A189" s="42" t="s">
        <v>646</v>
      </c>
      <c r="B189" s="42" t="s">
        <v>647</v>
      </c>
      <c r="C189" s="42" t="s">
        <v>9</v>
      </c>
      <c r="M189" s="40">
        <v>21995</v>
      </c>
    </row>
    <row r="190" spans="1:13" ht="15" x14ac:dyDescent="0.25">
      <c r="A190" s="41" t="s">
        <v>648</v>
      </c>
      <c r="B190" s="41" t="s">
        <v>649</v>
      </c>
      <c r="C190" s="41" t="s">
        <v>9</v>
      </c>
      <c r="M190" s="40">
        <v>21995</v>
      </c>
    </row>
    <row r="191" spans="1:13" ht="15" x14ac:dyDescent="0.25">
      <c r="A191" s="42" t="s">
        <v>650</v>
      </c>
      <c r="B191" s="42" t="s">
        <v>651</v>
      </c>
      <c r="C191" s="42" t="s">
        <v>10</v>
      </c>
      <c r="M191" s="40">
        <v>21995</v>
      </c>
    </row>
    <row r="192" spans="1:13" ht="15" x14ac:dyDescent="0.25">
      <c r="A192" s="41" t="s">
        <v>652</v>
      </c>
      <c r="B192" s="41" t="s">
        <v>653</v>
      </c>
      <c r="C192" s="41" t="s">
        <v>10</v>
      </c>
      <c r="M192" s="40">
        <v>21995</v>
      </c>
    </row>
    <row r="193" spans="1:13" ht="15" x14ac:dyDescent="0.25">
      <c r="A193" s="42" t="s">
        <v>654</v>
      </c>
      <c r="B193" s="42" t="s">
        <v>655</v>
      </c>
      <c r="C193" s="42" t="s">
        <v>8</v>
      </c>
      <c r="M193" s="40">
        <v>21995</v>
      </c>
    </row>
    <row r="194" spans="1:13" ht="15" x14ac:dyDescent="0.25">
      <c r="A194" s="41" t="s">
        <v>656</v>
      </c>
      <c r="B194" s="41" t="s">
        <v>657</v>
      </c>
      <c r="C194" s="41" t="s">
        <v>10</v>
      </c>
      <c r="M194" s="40">
        <v>21995</v>
      </c>
    </row>
    <row r="195" spans="1:13" ht="15" x14ac:dyDescent="0.25">
      <c r="A195" s="42" t="s">
        <v>658</v>
      </c>
      <c r="B195" s="42" t="s">
        <v>659</v>
      </c>
      <c r="C195" s="42" t="s">
        <v>10</v>
      </c>
      <c r="M195" s="40">
        <v>21995</v>
      </c>
    </row>
    <row r="196" spans="1:13" ht="15" x14ac:dyDescent="0.25">
      <c r="A196" s="41" t="s">
        <v>660</v>
      </c>
      <c r="B196" s="41" t="s">
        <v>661</v>
      </c>
      <c r="C196" s="41" t="s">
        <v>10</v>
      </c>
      <c r="M196" s="40">
        <v>21995</v>
      </c>
    </row>
    <row r="197" spans="1:13" ht="15" x14ac:dyDescent="0.25">
      <c r="A197" s="42" t="s">
        <v>662</v>
      </c>
      <c r="B197" s="42" t="s">
        <v>663</v>
      </c>
      <c r="C197" s="42" t="s">
        <v>9</v>
      </c>
      <c r="M197" s="40">
        <v>21995</v>
      </c>
    </row>
    <row r="198" spans="1:13" ht="15" x14ac:dyDescent="0.25">
      <c r="A198" s="41" t="s">
        <v>664</v>
      </c>
      <c r="B198" s="41" t="s">
        <v>665</v>
      </c>
      <c r="C198" s="41" t="s">
        <v>10</v>
      </c>
      <c r="M198" s="40">
        <v>21995</v>
      </c>
    </row>
    <row r="199" spans="1:13" ht="15" x14ac:dyDescent="0.25">
      <c r="A199" s="42" t="s">
        <v>666</v>
      </c>
      <c r="B199" s="42" t="s">
        <v>667</v>
      </c>
      <c r="C199" s="42" t="s">
        <v>8</v>
      </c>
      <c r="M199" s="40">
        <v>21995</v>
      </c>
    </row>
    <row r="200" spans="1:13" ht="15" x14ac:dyDescent="0.25">
      <c r="A200" s="41" t="s">
        <v>668</v>
      </c>
      <c r="B200" s="41" t="s">
        <v>669</v>
      </c>
      <c r="C200" s="41" t="s">
        <v>10</v>
      </c>
      <c r="M200" s="40">
        <v>21995</v>
      </c>
    </row>
    <row r="201" spans="1:13" ht="15" x14ac:dyDescent="0.25">
      <c r="A201" s="42" t="s">
        <v>670</v>
      </c>
      <c r="B201" s="42" t="s">
        <v>671</v>
      </c>
      <c r="C201" s="42" t="s">
        <v>9</v>
      </c>
      <c r="M201" s="40">
        <v>21995</v>
      </c>
    </row>
    <row r="202" spans="1:13" ht="15" x14ac:dyDescent="0.25">
      <c r="A202" s="41" t="s">
        <v>672</v>
      </c>
      <c r="B202" s="41" t="s">
        <v>673</v>
      </c>
      <c r="C202" s="41" t="s">
        <v>10</v>
      </c>
      <c r="M202" s="40">
        <v>21995</v>
      </c>
    </row>
    <row r="203" spans="1:13" ht="15" x14ac:dyDescent="0.25">
      <c r="A203" s="42" t="s">
        <v>674</v>
      </c>
      <c r="B203" s="42" t="s">
        <v>675</v>
      </c>
      <c r="C203" s="42" t="s">
        <v>10</v>
      </c>
      <c r="M203" s="40">
        <v>21995</v>
      </c>
    </row>
    <row r="204" spans="1:13" ht="15" x14ac:dyDescent="0.25">
      <c r="A204" s="41" t="s">
        <v>676</v>
      </c>
      <c r="B204" s="41" t="s">
        <v>677</v>
      </c>
      <c r="C204" s="41" t="s">
        <v>9</v>
      </c>
      <c r="M204" s="40">
        <v>21995</v>
      </c>
    </row>
    <row r="205" spans="1:13" ht="15" x14ac:dyDescent="0.25">
      <c r="A205" s="42" t="s">
        <v>678</v>
      </c>
      <c r="B205" s="42" t="s">
        <v>679</v>
      </c>
      <c r="C205" s="42" t="s">
        <v>9</v>
      </c>
      <c r="M205" s="40">
        <v>21995</v>
      </c>
    </row>
    <row r="206" spans="1:13" ht="15" x14ac:dyDescent="0.25">
      <c r="A206" s="41" t="s">
        <v>680</v>
      </c>
      <c r="B206" s="41" t="s">
        <v>681</v>
      </c>
      <c r="C206" s="41" t="s">
        <v>10</v>
      </c>
      <c r="M206" s="40">
        <v>21995</v>
      </c>
    </row>
    <row r="207" spans="1:13" ht="15" x14ac:dyDescent="0.25">
      <c r="A207" s="42" t="s">
        <v>682</v>
      </c>
      <c r="B207" s="42" t="s">
        <v>683</v>
      </c>
      <c r="C207" s="42" t="s">
        <v>8</v>
      </c>
      <c r="M207" s="40">
        <v>21995</v>
      </c>
    </row>
    <row r="208" spans="1:13" ht="15" x14ac:dyDescent="0.25">
      <c r="A208" s="41" t="s">
        <v>684</v>
      </c>
      <c r="B208" s="41" t="s">
        <v>685</v>
      </c>
      <c r="C208" s="41" t="s">
        <v>10</v>
      </c>
      <c r="M208" s="40">
        <v>21995</v>
      </c>
    </row>
    <row r="209" spans="1:13" ht="15" x14ac:dyDescent="0.25">
      <c r="A209" s="42" t="s">
        <v>686</v>
      </c>
      <c r="B209" s="42" t="s">
        <v>687</v>
      </c>
      <c r="C209" s="42" t="s">
        <v>8</v>
      </c>
      <c r="M209" s="40">
        <v>21995</v>
      </c>
    </row>
    <row r="210" spans="1:13" ht="15" x14ac:dyDescent="0.25">
      <c r="A210" s="41" t="s">
        <v>688</v>
      </c>
      <c r="B210" s="41" t="s">
        <v>689</v>
      </c>
      <c r="C210" s="41" t="s">
        <v>10</v>
      </c>
      <c r="M210" s="40">
        <v>21995</v>
      </c>
    </row>
    <row r="211" spans="1:13" ht="15" x14ac:dyDescent="0.25">
      <c r="A211" s="42" t="s">
        <v>690</v>
      </c>
      <c r="B211" s="42" t="s">
        <v>691</v>
      </c>
      <c r="C211" s="42" t="s">
        <v>9</v>
      </c>
      <c r="M211" s="40">
        <v>21995</v>
      </c>
    </row>
    <row r="212" spans="1:13" ht="15" x14ac:dyDescent="0.25">
      <c r="A212" s="41" t="s">
        <v>692</v>
      </c>
      <c r="B212" s="41" t="s">
        <v>693</v>
      </c>
      <c r="C212" s="41" t="s">
        <v>8</v>
      </c>
      <c r="M212" s="40">
        <v>21995</v>
      </c>
    </row>
    <row r="213" spans="1:13" ht="15" x14ac:dyDescent="0.25">
      <c r="A213" s="42" t="s">
        <v>694</v>
      </c>
      <c r="B213" s="42" t="s">
        <v>695</v>
      </c>
      <c r="C213" s="42" t="s">
        <v>7</v>
      </c>
      <c r="M213" s="40">
        <v>21995</v>
      </c>
    </row>
    <row r="214" spans="1:13" ht="15" x14ac:dyDescent="0.25">
      <c r="A214" s="41" t="s">
        <v>696</v>
      </c>
      <c r="B214" s="41" t="s">
        <v>697</v>
      </c>
      <c r="C214" s="41" t="s">
        <v>8</v>
      </c>
      <c r="M214" s="40">
        <v>1095</v>
      </c>
    </row>
    <row r="215" spans="1:13" ht="15" x14ac:dyDescent="0.25">
      <c r="A215" s="42" t="s">
        <v>698</v>
      </c>
      <c r="B215" s="42" t="s">
        <v>699</v>
      </c>
      <c r="C215" s="42" t="s">
        <v>7</v>
      </c>
      <c r="M215" s="40">
        <v>490</v>
      </c>
    </row>
    <row r="216" spans="1:13" ht="15" x14ac:dyDescent="0.25">
      <c r="A216" s="41" t="s">
        <v>700</v>
      </c>
      <c r="B216" s="41" t="s">
        <v>701</v>
      </c>
      <c r="C216" s="41" t="s">
        <v>9</v>
      </c>
      <c r="M216" s="40">
        <v>325</v>
      </c>
    </row>
    <row r="217" spans="1:13" ht="15" x14ac:dyDescent="0.25">
      <c r="A217" s="42" t="s">
        <v>702</v>
      </c>
      <c r="B217" s="42" t="s">
        <v>703</v>
      </c>
      <c r="C217" s="42" t="s">
        <v>9</v>
      </c>
      <c r="M217" s="40">
        <v>4395</v>
      </c>
    </row>
    <row r="218" spans="1:13" ht="15" x14ac:dyDescent="0.25">
      <c r="A218" s="41" t="s">
        <v>704</v>
      </c>
      <c r="B218" s="41" t="s">
        <v>705</v>
      </c>
      <c r="C218" s="41" t="s">
        <v>8</v>
      </c>
      <c r="M218" s="40">
        <v>5495</v>
      </c>
    </row>
    <row r="219" spans="1:13" ht="15" x14ac:dyDescent="0.25">
      <c r="A219" s="42" t="s">
        <v>706</v>
      </c>
      <c r="B219" s="42" t="s">
        <v>707</v>
      </c>
      <c r="C219" s="42" t="s">
        <v>9</v>
      </c>
      <c r="M219" s="40">
        <v>5495</v>
      </c>
    </row>
    <row r="220" spans="1:13" ht="15" x14ac:dyDescent="0.25">
      <c r="A220" s="41" t="s">
        <v>708</v>
      </c>
      <c r="B220" s="41" t="s">
        <v>709</v>
      </c>
      <c r="C220" s="41" t="s">
        <v>9</v>
      </c>
      <c r="M220" s="40">
        <v>5495</v>
      </c>
    </row>
    <row r="221" spans="1:13" ht="15" x14ac:dyDescent="0.25">
      <c r="A221" s="42" t="s">
        <v>710</v>
      </c>
      <c r="B221" s="42" t="s">
        <v>711</v>
      </c>
      <c r="C221" s="42" t="s">
        <v>7</v>
      </c>
      <c r="M221" s="40">
        <v>5495</v>
      </c>
    </row>
    <row r="222" spans="1:13" ht="15" x14ac:dyDescent="0.25">
      <c r="A222" s="41" t="s">
        <v>712</v>
      </c>
      <c r="B222" s="41" t="s">
        <v>713</v>
      </c>
      <c r="C222" s="41" t="s">
        <v>9</v>
      </c>
      <c r="M222" s="40">
        <v>5495</v>
      </c>
    </row>
    <row r="223" spans="1:13" ht="15" x14ac:dyDescent="0.25">
      <c r="A223" s="42" t="s">
        <v>714</v>
      </c>
      <c r="B223" s="42" t="s">
        <v>715</v>
      </c>
      <c r="C223" s="42" t="s">
        <v>9</v>
      </c>
      <c r="M223" s="40">
        <v>5495</v>
      </c>
    </row>
    <row r="224" spans="1:13" ht="15" x14ac:dyDescent="0.25">
      <c r="A224" s="41" t="s">
        <v>716</v>
      </c>
      <c r="B224" s="41" t="s">
        <v>717</v>
      </c>
      <c r="C224" s="41" t="s">
        <v>9</v>
      </c>
      <c r="M224" s="40">
        <v>5495</v>
      </c>
    </row>
    <row r="225" spans="1:13" ht="15" x14ac:dyDescent="0.25">
      <c r="A225" s="42" t="s">
        <v>718</v>
      </c>
      <c r="B225" s="42" t="s">
        <v>719</v>
      </c>
      <c r="C225" s="42" t="s">
        <v>9</v>
      </c>
      <c r="M225" s="40">
        <v>5495</v>
      </c>
    </row>
    <row r="226" spans="1:13" ht="15" x14ac:dyDescent="0.25">
      <c r="A226" s="41" t="s">
        <v>720</v>
      </c>
      <c r="B226" s="41" t="s">
        <v>721</v>
      </c>
      <c r="C226" s="41" t="s">
        <v>9</v>
      </c>
      <c r="M226" s="40">
        <v>5495</v>
      </c>
    </row>
    <row r="227" spans="1:13" ht="15" x14ac:dyDescent="0.25">
      <c r="A227" s="42" t="s">
        <v>722</v>
      </c>
      <c r="B227" s="42" t="s">
        <v>723</v>
      </c>
      <c r="C227" s="42" t="s">
        <v>7</v>
      </c>
      <c r="M227" s="40">
        <v>5495</v>
      </c>
    </row>
    <row r="228" spans="1:13" ht="15" x14ac:dyDescent="0.25">
      <c r="A228" s="41" t="s">
        <v>724</v>
      </c>
      <c r="B228" s="41" t="s">
        <v>725</v>
      </c>
      <c r="C228" s="41" t="s">
        <v>7</v>
      </c>
      <c r="M228" s="40">
        <v>5825</v>
      </c>
    </row>
    <row r="229" spans="1:13" ht="15" x14ac:dyDescent="0.25">
      <c r="A229" s="42" t="s">
        <v>726</v>
      </c>
      <c r="B229" s="42" t="s">
        <v>727</v>
      </c>
      <c r="C229" s="42" t="s">
        <v>7</v>
      </c>
      <c r="M229" s="40">
        <v>21995</v>
      </c>
    </row>
    <row r="230" spans="1:13" ht="15" x14ac:dyDescent="0.25">
      <c r="A230" s="41" t="s">
        <v>728</v>
      </c>
      <c r="B230" s="41" t="s">
        <v>729</v>
      </c>
      <c r="C230" s="41" t="s">
        <v>10</v>
      </c>
      <c r="M230" s="40">
        <v>22325</v>
      </c>
    </row>
    <row r="231" spans="1:13" ht="15" x14ac:dyDescent="0.25">
      <c r="A231" s="42" t="s">
        <v>730</v>
      </c>
      <c r="B231" s="42" t="s">
        <v>731</v>
      </c>
      <c r="C231" s="42" t="s">
        <v>10</v>
      </c>
      <c r="M231" s="40">
        <v>25295</v>
      </c>
    </row>
    <row r="232" spans="1:13" ht="15" x14ac:dyDescent="0.25">
      <c r="A232" s="41" t="s">
        <v>732</v>
      </c>
      <c r="B232" s="41" t="s">
        <v>733</v>
      </c>
      <c r="C232" s="41" t="s">
        <v>10</v>
      </c>
      <c r="M232" s="40">
        <v>25625</v>
      </c>
    </row>
    <row r="233" spans="1:13" ht="15" x14ac:dyDescent="0.25">
      <c r="A233" s="42" t="s">
        <v>273</v>
      </c>
      <c r="B233" s="42" t="s">
        <v>734</v>
      </c>
      <c r="C233" s="42" t="s">
        <v>10</v>
      </c>
      <c r="M233" s="40">
        <v>19795</v>
      </c>
    </row>
    <row r="234" spans="1:13" ht="15" x14ac:dyDescent="0.25">
      <c r="A234" s="41" t="s">
        <v>735</v>
      </c>
      <c r="B234" s="41" t="s">
        <v>736</v>
      </c>
      <c r="C234" s="41" t="s">
        <v>9</v>
      </c>
      <c r="M234" s="40">
        <v>30795</v>
      </c>
    </row>
    <row r="235" spans="1:13" ht="15" x14ac:dyDescent="0.25">
      <c r="A235" s="42" t="s">
        <v>737</v>
      </c>
      <c r="B235" s="42" t="s">
        <v>738</v>
      </c>
      <c r="C235" s="42" t="s">
        <v>9</v>
      </c>
      <c r="M235" s="40">
        <v>10995</v>
      </c>
    </row>
    <row r="236" spans="1:13" ht="15" x14ac:dyDescent="0.25">
      <c r="A236" s="41" t="s">
        <v>739</v>
      </c>
      <c r="B236" s="41" t="s">
        <v>740</v>
      </c>
      <c r="C236" s="41" t="s">
        <v>10</v>
      </c>
      <c r="M236" s="40">
        <v>9895</v>
      </c>
    </row>
    <row r="237" spans="1:13" ht="15" x14ac:dyDescent="0.25">
      <c r="A237" s="42" t="s">
        <v>741</v>
      </c>
      <c r="B237" s="42" t="s">
        <v>742</v>
      </c>
      <c r="C237" s="42" t="s">
        <v>10</v>
      </c>
      <c r="M237" s="40">
        <v>6595</v>
      </c>
    </row>
    <row r="238" spans="1:13" ht="15" x14ac:dyDescent="0.25">
      <c r="A238" s="41" t="s">
        <v>743</v>
      </c>
      <c r="B238" s="41" t="s">
        <v>744</v>
      </c>
      <c r="C238" s="41" t="s">
        <v>10</v>
      </c>
      <c r="M238" s="40">
        <v>12095</v>
      </c>
    </row>
    <row r="239" spans="1:13" ht="15" x14ac:dyDescent="0.25">
      <c r="A239" s="42" t="s">
        <v>745</v>
      </c>
      <c r="B239" s="42" t="s">
        <v>746</v>
      </c>
      <c r="C239" s="42" t="s">
        <v>9</v>
      </c>
      <c r="M239" s="40">
        <v>14295</v>
      </c>
    </row>
    <row r="240" spans="1:13" ht="15" x14ac:dyDescent="0.25">
      <c r="A240" s="41" t="s">
        <v>747</v>
      </c>
      <c r="B240" s="41" t="s">
        <v>748</v>
      </c>
      <c r="C240" s="41" t="s">
        <v>7</v>
      </c>
      <c r="M240" s="40">
        <v>19795</v>
      </c>
    </row>
    <row r="241" spans="1:13" ht="15" x14ac:dyDescent="0.25">
      <c r="A241" s="42" t="s">
        <v>749</v>
      </c>
      <c r="B241" s="42" t="s">
        <v>750</v>
      </c>
      <c r="C241" s="42" t="s">
        <v>9</v>
      </c>
      <c r="M241" s="40">
        <v>9895</v>
      </c>
    </row>
    <row r="242" spans="1:13" ht="15" x14ac:dyDescent="0.25">
      <c r="A242" s="41" t="s">
        <v>751</v>
      </c>
      <c r="B242" s="41" t="s">
        <v>752</v>
      </c>
      <c r="C242" s="41" t="s">
        <v>8</v>
      </c>
      <c r="M242" s="40">
        <v>7255</v>
      </c>
    </row>
    <row r="243" spans="1:13" ht="15" x14ac:dyDescent="0.25">
      <c r="A243" s="42" t="s">
        <v>753</v>
      </c>
      <c r="B243" s="42" t="s">
        <v>754</v>
      </c>
      <c r="C243" s="42" t="s">
        <v>7</v>
      </c>
      <c r="M243" s="40">
        <v>3845</v>
      </c>
    </row>
    <row r="244" spans="1:13" ht="15" x14ac:dyDescent="0.25">
      <c r="A244" s="41" t="s">
        <v>755</v>
      </c>
      <c r="B244" s="41" t="s">
        <v>756</v>
      </c>
      <c r="C244" s="41" t="s">
        <v>7</v>
      </c>
      <c r="M244" s="40">
        <v>4395</v>
      </c>
    </row>
    <row r="245" spans="1:13" ht="15" x14ac:dyDescent="0.25">
      <c r="A245" s="42" t="s">
        <v>757</v>
      </c>
      <c r="B245" s="42" t="s">
        <v>758</v>
      </c>
      <c r="C245" s="42" t="s">
        <v>9</v>
      </c>
      <c r="M245" s="40">
        <v>6595</v>
      </c>
    </row>
    <row r="246" spans="1:13" ht="15" x14ac:dyDescent="0.25">
      <c r="A246" s="41" t="s">
        <v>759</v>
      </c>
      <c r="B246" s="41" t="s">
        <v>760</v>
      </c>
      <c r="C246" s="41" t="s">
        <v>8</v>
      </c>
      <c r="M246" s="40">
        <v>7695</v>
      </c>
    </row>
    <row r="247" spans="1:13" ht="15" x14ac:dyDescent="0.25">
      <c r="A247" s="42" t="s">
        <v>761</v>
      </c>
      <c r="B247" s="42" t="s">
        <v>762</v>
      </c>
      <c r="C247" s="42" t="s">
        <v>9</v>
      </c>
      <c r="M247" s="40">
        <v>5495</v>
      </c>
    </row>
    <row r="248" spans="1:13" ht="15" x14ac:dyDescent="0.25">
      <c r="A248" s="41" t="s">
        <v>763</v>
      </c>
      <c r="B248" s="41" t="s">
        <v>764</v>
      </c>
      <c r="C248" s="41" t="s">
        <v>9</v>
      </c>
      <c r="M248" s="40">
        <v>6595</v>
      </c>
    </row>
    <row r="249" spans="1:13" ht="15" x14ac:dyDescent="0.25">
      <c r="A249" s="42" t="s">
        <v>765</v>
      </c>
      <c r="B249" s="42" t="s">
        <v>766</v>
      </c>
      <c r="C249" s="42" t="s">
        <v>10</v>
      </c>
      <c r="M249" s="40">
        <v>550</v>
      </c>
    </row>
    <row r="250" spans="1:13" ht="15" x14ac:dyDescent="0.25">
      <c r="A250" s="41" t="s">
        <v>767</v>
      </c>
      <c r="B250" s="41" t="s">
        <v>768</v>
      </c>
      <c r="C250" s="41" t="s">
        <v>9</v>
      </c>
      <c r="M250" s="40">
        <v>1645</v>
      </c>
    </row>
    <row r="251" spans="1:13" ht="15" x14ac:dyDescent="0.25">
      <c r="A251" s="42" t="s">
        <v>769</v>
      </c>
      <c r="B251" s="42" t="s">
        <v>770</v>
      </c>
      <c r="C251" s="42" t="s">
        <v>9</v>
      </c>
      <c r="M251" s="40">
        <v>1975</v>
      </c>
    </row>
    <row r="252" spans="1:13" ht="15" x14ac:dyDescent="0.25">
      <c r="A252" s="41" t="s">
        <v>771</v>
      </c>
      <c r="B252" s="41" t="s">
        <v>772</v>
      </c>
      <c r="C252" s="41" t="s">
        <v>10</v>
      </c>
      <c r="M252" s="40">
        <v>1645</v>
      </c>
    </row>
    <row r="253" spans="1:13" ht="15" x14ac:dyDescent="0.25">
      <c r="A253" s="42" t="s">
        <v>773</v>
      </c>
      <c r="B253" s="42" t="s">
        <v>774</v>
      </c>
      <c r="C253" s="42" t="s">
        <v>8</v>
      </c>
      <c r="M253" s="40">
        <v>1975</v>
      </c>
    </row>
    <row r="254" spans="1:13" ht="15" x14ac:dyDescent="0.25">
      <c r="A254" s="41" t="s">
        <v>775</v>
      </c>
      <c r="B254" s="41" t="s">
        <v>776</v>
      </c>
      <c r="C254" s="41" t="s">
        <v>10</v>
      </c>
      <c r="M254" s="40">
        <v>2195</v>
      </c>
    </row>
    <row r="255" spans="1:13" ht="15" x14ac:dyDescent="0.25">
      <c r="A255" s="42" t="s">
        <v>777</v>
      </c>
      <c r="B255" s="42" t="s">
        <v>778</v>
      </c>
      <c r="C255" s="42" t="s">
        <v>9</v>
      </c>
      <c r="M255" s="40">
        <v>88</v>
      </c>
    </row>
    <row r="256" spans="1:13" ht="15" x14ac:dyDescent="0.25">
      <c r="A256" s="41" t="s">
        <v>779</v>
      </c>
      <c r="B256" s="41" t="s">
        <v>780</v>
      </c>
      <c r="C256" s="41" t="s">
        <v>9</v>
      </c>
      <c r="M256" s="40">
        <v>1095</v>
      </c>
    </row>
    <row r="257" spans="1:13" ht="15" x14ac:dyDescent="0.25">
      <c r="A257" s="42" t="s">
        <v>781</v>
      </c>
      <c r="B257" s="42" t="s">
        <v>782</v>
      </c>
      <c r="C257" s="42" t="s">
        <v>7</v>
      </c>
      <c r="M257" s="40">
        <v>1370</v>
      </c>
    </row>
    <row r="258" spans="1:13" ht="15" x14ac:dyDescent="0.25">
      <c r="A258" s="41" t="s">
        <v>783</v>
      </c>
      <c r="B258" s="41" t="s">
        <v>784</v>
      </c>
      <c r="C258" s="41" t="s">
        <v>7</v>
      </c>
      <c r="M258" s="40">
        <v>2745</v>
      </c>
    </row>
    <row r="259" spans="1:13" ht="15" x14ac:dyDescent="0.25">
      <c r="A259" s="42" t="s">
        <v>785</v>
      </c>
      <c r="B259" s="42" t="s">
        <v>786</v>
      </c>
      <c r="C259" s="42" t="s">
        <v>7</v>
      </c>
      <c r="M259" s="40">
        <v>10995</v>
      </c>
    </row>
    <row r="260" spans="1:13" ht="15" x14ac:dyDescent="0.25">
      <c r="A260" s="41" t="s">
        <v>787</v>
      </c>
      <c r="B260" s="41" t="s">
        <v>788</v>
      </c>
      <c r="C260" s="41" t="s">
        <v>7</v>
      </c>
      <c r="M260" s="40">
        <v>17595</v>
      </c>
    </row>
    <row r="261" spans="1:13" ht="15" x14ac:dyDescent="0.25">
      <c r="A261" s="42" t="s">
        <v>789</v>
      </c>
      <c r="B261" s="42" t="s">
        <v>790</v>
      </c>
      <c r="C261" s="42" t="s">
        <v>7</v>
      </c>
      <c r="M261" s="40">
        <v>21995</v>
      </c>
    </row>
    <row r="262" spans="1:13" ht="15" x14ac:dyDescent="0.25">
      <c r="A262" s="41" t="s">
        <v>791</v>
      </c>
      <c r="B262" s="41" t="s">
        <v>792</v>
      </c>
      <c r="C262" s="41" t="s">
        <v>7</v>
      </c>
      <c r="M262" s="40">
        <v>21995</v>
      </c>
    </row>
    <row r="263" spans="1:13" ht="15" x14ac:dyDescent="0.25">
      <c r="A263" s="42" t="s">
        <v>793</v>
      </c>
      <c r="B263" s="42" t="s">
        <v>794</v>
      </c>
      <c r="C263" s="42" t="s">
        <v>7</v>
      </c>
      <c r="M263" s="40">
        <v>21995</v>
      </c>
    </row>
    <row r="264" spans="1:13" ht="15" x14ac:dyDescent="0.25">
      <c r="A264" s="41" t="s">
        <v>795</v>
      </c>
      <c r="B264" s="41" t="s">
        <v>796</v>
      </c>
      <c r="C264" s="41" t="s">
        <v>7</v>
      </c>
      <c r="M264" s="40">
        <v>21995</v>
      </c>
    </row>
    <row r="265" spans="1:13" ht="15" x14ac:dyDescent="0.25">
      <c r="A265" s="42" t="s">
        <v>797</v>
      </c>
      <c r="B265" s="42" t="s">
        <v>798</v>
      </c>
      <c r="C265" s="42" t="s">
        <v>7</v>
      </c>
      <c r="M265" s="40">
        <v>21995</v>
      </c>
    </row>
    <row r="266" spans="1:13" ht="15" x14ac:dyDescent="0.25">
      <c r="A266" s="41" t="s">
        <v>799</v>
      </c>
      <c r="B266" s="41" t="s">
        <v>800</v>
      </c>
      <c r="C266" s="41" t="s">
        <v>7</v>
      </c>
      <c r="M266" s="40">
        <v>21995</v>
      </c>
    </row>
    <row r="267" spans="1:13" ht="15" x14ac:dyDescent="0.25">
      <c r="A267" s="42" t="s">
        <v>801</v>
      </c>
      <c r="B267" s="42" t="s">
        <v>802</v>
      </c>
      <c r="C267" s="42" t="s">
        <v>7</v>
      </c>
      <c r="M267" s="40">
        <v>21995</v>
      </c>
    </row>
    <row r="268" spans="1:13" ht="15" x14ac:dyDescent="0.25">
      <c r="A268" s="41" t="s">
        <v>803</v>
      </c>
      <c r="B268" s="41" t="s">
        <v>804</v>
      </c>
      <c r="C268" s="41" t="s">
        <v>7</v>
      </c>
      <c r="M268" s="40">
        <v>21995</v>
      </c>
    </row>
    <row r="269" spans="1:13" ht="15" x14ac:dyDescent="0.25">
      <c r="A269" s="42" t="s">
        <v>805</v>
      </c>
      <c r="B269" s="42" t="s">
        <v>806</v>
      </c>
      <c r="C269" s="42" t="s">
        <v>7</v>
      </c>
      <c r="M269" s="40">
        <v>21995</v>
      </c>
    </row>
    <row r="270" spans="1:13" ht="15" x14ac:dyDescent="0.25">
      <c r="A270" s="41" t="s">
        <v>807</v>
      </c>
      <c r="B270" s="41" t="s">
        <v>808</v>
      </c>
      <c r="C270" s="41" t="s">
        <v>10</v>
      </c>
      <c r="M270" s="40">
        <v>21995</v>
      </c>
    </row>
    <row r="271" spans="1:13" ht="15" x14ac:dyDescent="0.25">
      <c r="A271" s="42" t="s">
        <v>809</v>
      </c>
      <c r="B271" s="42" t="s">
        <v>810</v>
      </c>
      <c r="C271" s="42" t="s">
        <v>10</v>
      </c>
      <c r="M271" s="40">
        <v>21995</v>
      </c>
    </row>
    <row r="272" spans="1:13" ht="15" x14ac:dyDescent="0.25">
      <c r="A272" s="41" t="s">
        <v>811</v>
      </c>
      <c r="B272" s="41" t="s">
        <v>812</v>
      </c>
      <c r="C272" s="41" t="s">
        <v>10</v>
      </c>
      <c r="M272" s="40">
        <v>21995</v>
      </c>
    </row>
    <row r="273" spans="1:13" ht="15" x14ac:dyDescent="0.25">
      <c r="A273" s="42" t="s">
        <v>813</v>
      </c>
      <c r="B273" s="42" t="s">
        <v>814</v>
      </c>
      <c r="C273" s="42" t="s">
        <v>8</v>
      </c>
      <c r="M273" s="40">
        <v>21995</v>
      </c>
    </row>
    <row r="274" spans="1:13" ht="15" x14ac:dyDescent="0.25">
      <c r="A274" s="41" t="s">
        <v>815</v>
      </c>
      <c r="B274" s="41" t="s">
        <v>816</v>
      </c>
      <c r="C274" s="41" t="s">
        <v>10</v>
      </c>
      <c r="M274" s="40">
        <v>21995</v>
      </c>
    </row>
    <row r="275" spans="1:13" ht="15" x14ac:dyDescent="0.25">
      <c r="A275" s="42" t="s">
        <v>817</v>
      </c>
      <c r="B275" s="42" t="s">
        <v>818</v>
      </c>
      <c r="C275" s="42" t="s">
        <v>10</v>
      </c>
      <c r="M275" s="40">
        <v>21995</v>
      </c>
    </row>
    <row r="276" spans="1:13" ht="15" x14ac:dyDescent="0.25">
      <c r="A276" s="41" t="s">
        <v>819</v>
      </c>
      <c r="B276" s="41" t="s">
        <v>820</v>
      </c>
      <c r="C276" s="41" t="s">
        <v>10</v>
      </c>
      <c r="M276" s="40">
        <v>21995</v>
      </c>
    </row>
    <row r="277" spans="1:13" ht="15" x14ac:dyDescent="0.25">
      <c r="A277" s="42" t="s">
        <v>821</v>
      </c>
      <c r="B277" s="42" t="s">
        <v>822</v>
      </c>
      <c r="C277" s="42" t="s">
        <v>10</v>
      </c>
      <c r="M277" s="40">
        <v>21995</v>
      </c>
    </row>
    <row r="278" spans="1:13" ht="15" x14ac:dyDescent="0.25">
      <c r="A278" s="41" t="s">
        <v>823</v>
      </c>
      <c r="B278" s="41" t="s">
        <v>824</v>
      </c>
      <c r="C278" s="41" t="s">
        <v>7</v>
      </c>
      <c r="M278" s="40">
        <v>21995</v>
      </c>
    </row>
    <row r="279" spans="1:13" ht="15" x14ac:dyDescent="0.25">
      <c r="A279" s="42" t="s">
        <v>825</v>
      </c>
      <c r="B279" s="42" t="s">
        <v>826</v>
      </c>
      <c r="C279" s="42" t="s">
        <v>8</v>
      </c>
      <c r="M279" s="40">
        <v>21995</v>
      </c>
    </row>
    <row r="280" spans="1:13" ht="15" x14ac:dyDescent="0.25">
      <c r="A280" s="41" t="s">
        <v>827</v>
      </c>
      <c r="B280" s="41" t="s">
        <v>828</v>
      </c>
      <c r="C280" s="41" t="s">
        <v>8</v>
      </c>
      <c r="M280" s="40">
        <v>21995</v>
      </c>
    </row>
    <row r="281" spans="1:13" ht="15" x14ac:dyDescent="0.25">
      <c r="A281" s="42" t="s">
        <v>829</v>
      </c>
      <c r="B281" s="42" t="s">
        <v>830</v>
      </c>
      <c r="C281" s="42" t="s">
        <v>9</v>
      </c>
      <c r="M281" s="40">
        <v>21995</v>
      </c>
    </row>
    <row r="282" spans="1:13" ht="15" x14ac:dyDescent="0.25">
      <c r="A282" s="41" t="s">
        <v>831</v>
      </c>
      <c r="B282" s="41" t="s">
        <v>832</v>
      </c>
      <c r="C282" s="41" t="s">
        <v>8</v>
      </c>
      <c r="M282" s="40">
        <v>21995</v>
      </c>
    </row>
    <row r="283" spans="1:13" ht="15" x14ac:dyDescent="0.25">
      <c r="A283" s="42" t="s">
        <v>274</v>
      </c>
      <c r="B283" s="42" t="s">
        <v>833</v>
      </c>
      <c r="C283" s="42" t="s">
        <v>10</v>
      </c>
      <c r="M283" s="40">
        <v>21995</v>
      </c>
    </row>
    <row r="284" spans="1:13" ht="15" x14ac:dyDescent="0.25">
      <c r="A284" s="41" t="s">
        <v>834</v>
      </c>
      <c r="B284" s="41" t="s">
        <v>835</v>
      </c>
      <c r="C284" s="41" t="s">
        <v>8</v>
      </c>
      <c r="M284" s="40">
        <v>21995</v>
      </c>
    </row>
    <row r="285" spans="1:13" ht="15" x14ac:dyDescent="0.25">
      <c r="A285" s="42" t="s">
        <v>836</v>
      </c>
      <c r="B285" s="42" t="s">
        <v>837</v>
      </c>
      <c r="C285" s="42" t="s">
        <v>10</v>
      </c>
      <c r="M285" s="40">
        <v>21995</v>
      </c>
    </row>
    <row r="286" spans="1:13" ht="15" x14ac:dyDescent="0.25">
      <c r="A286" s="41" t="s">
        <v>838</v>
      </c>
      <c r="B286" s="41" t="s">
        <v>839</v>
      </c>
      <c r="C286" s="41" t="s">
        <v>10</v>
      </c>
      <c r="M286" s="40">
        <v>21995</v>
      </c>
    </row>
    <row r="287" spans="1:13" ht="15" x14ac:dyDescent="0.25">
      <c r="A287" s="42" t="s">
        <v>840</v>
      </c>
      <c r="B287" s="42" t="s">
        <v>841</v>
      </c>
      <c r="C287" s="42" t="s">
        <v>8</v>
      </c>
      <c r="M287" s="40">
        <v>21995</v>
      </c>
    </row>
    <row r="288" spans="1:13" ht="15" x14ac:dyDescent="0.25">
      <c r="A288" s="41" t="s">
        <v>842</v>
      </c>
      <c r="B288" s="41" t="s">
        <v>843</v>
      </c>
      <c r="C288" s="41" t="s">
        <v>9</v>
      </c>
      <c r="M288" s="40">
        <v>21995</v>
      </c>
    </row>
    <row r="289" spans="1:13" ht="15" x14ac:dyDescent="0.25">
      <c r="A289" s="42" t="s">
        <v>844</v>
      </c>
      <c r="B289" s="42" t="s">
        <v>845</v>
      </c>
      <c r="C289" s="42" t="s">
        <v>9</v>
      </c>
      <c r="M289" s="40">
        <v>21995</v>
      </c>
    </row>
    <row r="290" spans="1:13" ht="15" x14ac:dyDescent="0.25">
      <c r="A290" s="41" t="s">
        <v>846</v>
      </c>
      <c r="B290" s="41" t="s">
        <v>847</v>
      </c>
      <c r="C290" s="41" t="s">
        <v>10</v>
      </c>
      <c r="M290" s="40">
        <v>21995</v>
      </c>
    </row>
    <row r="291" spans="1:13" ht="15" x14ac:dyDescent="0.25">
      <c r="A291" s="42" t="s">
        <v>848</v>
      </c>
      <c r="B291" s="42" t="s">
        <v>849</v>
      </c>
      <c r="C291" s="42" t="s">
        <v>10</v>
      </c>
      <c r="M291" s="40">
        <v>21995</v>
      </c>
    </row>
    <row r="292" spans="1:13" ht="15" x14ac:dyDescent="0.25">
      <c r="A292" s="41" t="s">
        <v>850</v>
      </c>
      <c r="B292" s="41" t="s">
        <v>851</v>
      </c>
      <c r="C292" s="41" t="s">
        <v>9</v>
      </c>
      <c r="M292" s="40">
        <v>21995</v>
      </c>
    </row>
    <row r="293" spans="1:13" ht="15" x14ac:dyDescent="0.25">
      <c r="A293" s="42" t="s">
        <v>852</v>
      </c>
      <c r="B293" s="42" t="s">
        <v>853</v>
      </c>
      <c r="C293" s="42" t="s">
        <v>10</v>
      </c>
      <c r="M293" s="40">
        <v>21995</v>
      </c>
    </row>
    <row r="294" spans="1:13" ht="15" x14ac:dyDescent="0.25">
      <c r="A294" s="41" t="s">
        <v>854</v>
      </c>
      <c r="B294" s="41" t="s">
        <v>855</v>
      </c>
      <c r="C294" s="41" t="s">
        <v>10</v>
      </c>
      <c r="M294" s="40">
        <v>21995</v>
      </c>
    </row>
    <row r="295" spans="1:13" ht="15" x14ac:dyDescent="0.25">
      <c r="A295" s="42" t="s">
        <v>856</v>
      </c>
      <c r="B295" s="42" t="s">
        <v>857</v>
      </c>
      <c r="C295" s="42" t="s">
        <v>10</v>
      </c>
      <c r="M295" s="40">
        <v>21995</v>
      </c>
    </row>
    <row r="296" spans="1:13" ht="15" x14ac:dyDescent="0.25">
      <c r="A296" s="41" t="s">
        <v>858</v>
      </c>
      <c r="B296" s="41" t="s">
        <v>859</v>
      </c>
      <c r="C296" s="41" t="s">
        <v>9</v>
      </c>
      <c r="M296" s="40">
        <v>21995</v>
      </c>
    </row>
    <row r="297" spans="1:13" ht="15" x14ac:dyDescent="0.25">
      <c r="A297" s="42" t="s">
        <v>860</v>
      </c>
      <c r="B297" s="42" t="s">
        <v>861</v>
      </c>
      <c r="C297" s="42" t="s">
        <v>10</v>
      </c>
      <c r="M297" s="40">
        <v>21995</v>
      </c>
    </row>
    <row r="298" spans="1:13" ht="15" x14ac:dyDescent="0.25">
      <c r="A298" s="41" t="s">
        <v>862</v>
      </c>
      <c r="B298" s="41" t="s">
        <v>863</v>
      </c>
      <c r="C298" s="41" t="s">
        <v>9</v>
      </c>
      <c r="M298" s="40">
        <v>21995</v>
      </c>
    </row>
    <row r="299" spans="1:13" ht="15" x14ac:dyDescent="0.25">
      <c r="A299" s="42" t="s">
        <v>864</v>
      </c>
      <c r="B299" s="42" t="s">
        <v>865</v>
      </c>
      <c r="C299" s="42" t="s">
        <v>9</v>
      </c>
      <c r="M299" s="40">
        <v>21995</v>
      </c>
    </row>
    <row r="300" spans="1:13" ht="15" x14ac:dyDescent="0.25">
      <c r="A300" s="41" t="s">
        <v>866</v>
      </c>
      <c r="B300" s="41" t="s">
        <v>867</v>
      </c>
      <c r="C300" s="41" t="s">
        <v>9</v>
      </c>
      <c r="M300" s="40">
        <v>21995</v>
      </c>
    </row>
    <row r="301" spans="1:13" ht="15" x14ac:dyDescent="0.25">
      <c r="A301" s="42" t="s">
        <v>868</v>
      </c>
      <c r="B301" s="42" t="s">
        <v>869</v>
      </c>
      <c r="C301" s="42" t="s">
        <v>9</v>
      </c>
      <c r="M301" s="40">
        <v>1095</v>
      </c>
    </row>
    <row r="302" spans="1:13" ht="15" x14ac:dyDescent="0.25">
      <c r="A302" s="41" t="s">
        <v>870</v>
      </c>
      <c r="B302" s="41" t="s">
        <v>871</v>
      </c>
      <c r="C302" s="41" t="s">
        <v>9</v>
      </c>
      <c r="M302" s="40">
        <v>490</v>
      </c>
    </row>
    <row r="303" spans="1:13" ht="15" x14ac:dyDescent="0.25">
      <c r="A303" s="42" t="s">
        <v>872</v>
      </c>
      <c r="B303" s="42" t="s">
        <v>873</v>
      </c>
      <c r="C303" s="42" t="s">
        <v>10</v>
      </c>
      <c r="M303" s="40">
        <v>325</v>
      </c>
    </row>
    <row r="304" spans="1:13" ht="15" x14ac:dyDescent="0.25">
      <c r="A304" s="41" t="s">
        <v>874</v>
      </c>
      <c r="B304" s="41" t="s">
        <v>875</v>
      </c>
      <c r="C304" s="41" t="s">
        <v>9</v>
      </c>
      <c r="M304" s="40">
        <v>325</v>
      </c>
    </row>
    <row r="305" spans="1:13" ht="15" x14ac:dyDescent="0.25">
      <c r="A305" s="42" t="s">
        <v>876</v>
      </c>
      <c r="B305" s="42" t="s">
        <v>877</v>
      </c>
      <c r="C305" s="42" t="s">
        <v>9</v>
      </c>
      <c r="M305" s="40">
        <v>435</v>
      </c>
    </row>
    <row r="306" spans="1:13" ht="15" x14ac:dyDescent="0.25">
      <c r="A306" s="41" t="s">
        <v>878</v>
      </c>
      <c r="B306" s="41" t="s">
        <v>879</v>
      </c>
      <c r="C306" s="41" t="s">
        <v>10</v>
      </c>
      <c r="M306" s="40">
        <v>4395</v>
      </c>
    </row>
    <row r="307" spans="1:13" ht="15" x14ac:dyDescent="0.25">
      <c r="A307" s="42" t="s">
        <v>880</v>
      </c>
      <c r="B307" s="42" t="s">
        <v>881</v>
      </c>
      <c r="C307" s="42" t="s">
        <v>10</v>
      </c>
      <c r="M307" s="40">
        <v>5495</v>
      </c>
    </row>
    <row r="308" spans="1:13" ht="15" x14ac:dyDescent="0.25">
      <c r="A308" s="41" t="s">
        <v>882</v>
      </c>
      <c r="B308" s="41" t="s">
        <v>883</v>
      </c>
      <c r="C308" s="41" t="s">
        <v>10</v>
      </c>
      <c r="M308" s="40">
        <v>5495</v>
      </c>
    </row>
    <row r="309" spans="1:13" ht="15" x14ac:dyDescent="0.25">
      <c r="A309" s="42" t="s">
        <v>884</v>
      </c>
      <c r="B309" s="42" t="s">
        <v>885</v>
      </c>
      <c r="C309" s="42" t="s">
        <v>7</v>
      </c>
      <c r="M309" s="40">
        <v>5495</v>
      </c>
    </row>
    <row r="310" spans="1:13" ht="15" x14ac:dyDescent="0.25">
      <c r="A310" s="41" t="s">
        <v>886</v>
      </c>
      <c r="B310" s="41" t="s">
        <v>887</v>
      </c>
      <c r="C310" s="41" t="s">
        <v>10</v>
      </c>
      <c r="M310" s="40">
        <v>5495</v>
      </c>
    </row>
    <row r="311" spans="1:13" ht="15" x14ac:dyDescent="0.25">
      <c r="A311" s="42" t="s">
        <v>888</v>
      </c>
      <c r="B311" s="42" t="s">
        <v>889</v>
      </c>
      <c r="C311" s="42" t="s">
        <v>10</v>
      </c>
      <c r="M311" s="40">
        <v>5495</v>
      </c>
    </row>
    <row r="312" spans="1:13" ht="15" x14ac:dyDescent="0.25">
      <c r="A312" s="41" t="s">
        <v>890</v>
      </c>
      <c r="B312" s="41" t="s">
        <v>891</v>
      </c>
      <c r="C312" s="41" t="s">
        <v>10</v>
      </c>
      <c r="M312" s="40">
        <v>5495</v>
      </c>
    </row>
    <row r="313" spans="1:13" ht="15" x14ac:dyDescent="0.25">
      <c r="A313" s="42" t="s">
        <v>892</v>
      </c>
      <c r="B313" s="42" t="s">
        <v>893</v>
      </c>
      <c r="C313" s="42" t="s">
        <v>7</v>
      </c>
      <c r="M313" s="40">
        <v>5495</v>
      </c>
    </row>
    <row r="314" spans="1:13" ht="15" x14ac:dyDescent="0.25">
      <c r="A314" s="41" t="s">
        <v>894</v>
      </c>
      <c r="B314" s="41" t="s">
        <v>895</v>
      </c>
      <c r="C314" s="41" t="s">
        <v>10</v>
      </c>
      <c r="M314" s="40">
        <v>5495</v>
      </c>
    </row>
    <row r="315" spans="1:13" ht="15" x14ac:dyDescent="0.25">
      <c r="A315" s="42" t="s">
        <v>896</v>
      </c>
      <c r="B315" s="42" t="s">
        <v>897</v>
      </c>
      <c r="C315" s="42" t="s">
        <v>10</v>
      </c>
      <c r="M315" s="40">
        <v>5495</v>
      </c>
    </row>
    <row r="316" spans="1:13" ht="15" x14ac:dyDescent="0.25">
      <c r="A316" s="41" t="s">
        <v>898</v>
      </c>
      <c r="B316" s="41" t="s">
        <v>899</v>
      </c>
      <c r="C316" s="41" t="s">
        <v>10</v>
      </c>
      <c r="M316" s="40">
        <v>1315</v>
      </c>
    </row>
    <row r="317" spans="1:13" ht="15" x14ac:dyDescent="0.25">
      <c r="A317" s="42" t="s">
        <v>900</v>
      </c>
      <c r="B317" s="42" t="s">
        <v>901</v>
      </c>
      <c r="C317" s="42" t="s">
        <v>9</v>
      </c>
      <c r="M317" s="40">
        <v>1315</v>
      </c>
    </row>
    <row r="318" spans="1:13" ht="15" x14ac:dyDescent="0.25">
      <c r="A318" s="41" t="s">
        <v>902</v>
      </c>
      <c r="B318" s="41" t="s">
        <v>903</v>
      </c>
      <c r="C318" s="41" t="s">
        <v>10</v>
      </c>
      <c r="M318" s="40">
        <v>655</v>
      </c>
    </row>
    <row r="319" spans="1:13" ht="15" x14ac:dyDescent="0.25">
      <c r="A319" s="42" t="s">
        <v>904</v>
      </c>
      <c r="B319" s="42" t="s">
        <v>905</v>
      </c>
      <c r="C319" s="42" t="s">
        <v>10</v>
      </c>
      <c r="M319" s="40">
        <v>3515</v>
      </c>
    </row>
    <row r="320" spans="1:13" ht="15" x14ac:dyDescent="0.25">
      <c r="A320" s="41" t="s">
        <v>906</v>
      </c>
      <c r="B320" s="41" t="s">
        <v>907</v>
      </c>
      <c r="C320" s="41" t="s">
        <v>10</v>
      </c>
      <c r="M320" s="40">
        <v>7145</v>
      </c>
    </row>
    <row r="321" spans="1:13" ht="15" x14ac:dyDescent="0.25">
      <c r="A321" s="42" t="s">
        <v>908</v>
      </c>
      <c r="B321" s="42" t="s">
        <v>909</v>
      </c>
      <c r="C321" s="42" t="s">
        <v>10</v>
      </c>
      <c r="M321" s="40">
        <v>20895</v>
      </c>
    </row>
    <row r="322" spans="1:13" ht="15" x14ac:dyDescent="0.25">
      <c r="A322" s="41" t="s">
        <v>910</v>
      </c>
      <c r="B322" s="41" t="s">
        <v>911</v>
      </c>
      <c r="C322" s="41" t="s">
        <v>10</v>
      </c>
      <c r="M322" s="40">
        <v>65</v>
      </c>
    </row>
    <row r="323" spans="1:13" ht="15" x14ac:dyDescent="0.25">
      <c r="A323" s="42" t="s">
        <v>912</v>
      </c>
      <c r="B323" s="42" t="s">
        <v>913</v>
      </c>
      <c r="C323" s="42" t="s">
        <v>9</v>
      </c>
      <c r="M323" s="40">
        <v>105</v>
      </c>
    </row>
    <row r="324" spans="1:13" ht="15" x14ac:dyDescent="0.25">
      <c r="A324" s="41" t="s">
        <v>914</v>
      </c>
      <c r="B324" s="41" t="s">
        <v>915</v>
      </c>
      <c r="C324" s="41" t="s">
        <v>10</v>
      </c>
      <c r="M324" s="40">
        <v>495</v>
      </c>
    </row>
    <row r="325" spans="1:13" ht="15" x14ac:dyDescent="0.25">
      <c r="A325" s="42" t="s">
        <v>916</v>
      </c>
      <c r="B325" s="42" t="s">
        <v>917</v>
      </c>
      <c r="C325" s="42" t="s">
        <v>9</v>
      </c>
      <c r="M325" s="40">
        <v>1095</v>
      </c>
    </row>
    <row r="326" spans="1:13" ht="15" x14ac:dyDescent="0.25">
      <c r="A326" s="41" t="s">
        <v>918</v>
      </c>
      <c r="B326" s="41" t="s">
        <v>919</v>
      </c>
      <c r="C326" s="41" t="s">
        <v>10</v>
      </c>
      <c r="M326" s="40">
        <v>1095</v>
      </c>
    </row>
    <row r="327" spans="1:13" ht="15" x14ac:dyDescent="0.25">
      <c r="A327" s="42" t="s">
        <v>920</v>
      </c>
      <c r="B327" s="42" t="s">
        <v>921</v>
      </c>
      <c r="C327" s="42" t="s">
        <v>10</v>
      </c>
      <c r="M327" s="40">
        <v>135</v>
      </c>
    </row>
    <row r="328" spans="1:13" ht="15" x14ac:dyDescent="0.25">
      <c r="A328" s="41" t="s">
        <v>922</v>
      </c>
      <c r="B328" s="41" t="s">
        <v>923</v>
      </c>
      <c r="C328" s="41" t="s">
        <v>7</v>
      </c>
      <c r="M328" s="40">
        <v>7695</v>
      </c>
    </row>
    <row r="329" spans="1:13" ht="15" x14ac:dyDescent="0.25">
      <c r="A329" s="42" t="s">
        <v>924</v>
      </c>
      <c r="B329" s="42" t="s">
        <v>925</v>
      </c>
      <c r="C329" s="42" t="s">
        <v>8</v>
      </c>
      <c r="M329" s="40">
        <v>3075</v>
      </c>
    </row>
    <row r="330" spans="1:13" ht="15" x14ac:dyDescent="0.25">
      <c r="A330" s="41" t="s">
        <v>926</v>
      </c>
      <c r="B330" s="41" t="s">
        <v>927</v>
      </c>
      <c r="C330" s="41" t="s">
        <v>7</v>
      </c>
      <c r="M330" s="40">
        <v>10555</v>
      </c>
    </row>
    <row r="331" spans="1:13" ht="15" x14ac:dyDescent="0.25">
      <c r="A331" s="42" t="s">
        <v>928</v>
      </c>
      <c r="B331" s="42" t="s">
        <v>929</v>
      </c>
      <c r="C331" s="42" t="s">
        <v>7</v>
      </c>
      <c r="M331" s="40">
        <v>16935</v>
      </c>
    </row>
    <row r="332" spans="1:13" ht="15" x14ac:dyDescent="0.25">
      <c r="A332" s="41" t="s">
        <v>930</v>
      </c>
      <c r="B332" s="41" t="s">
        <v>931</v>
      </c>
      <c r="C332" s="41" t="s">
        <v>7</v>
      </c>
      <c r="M332" s="40">
        <v>15395</v>
      </c>
    </row>
    <row r="333" spans="1:13" ht="15" x14ac:dyDescent="0.25">
      <c r="A333" s="42" t="s">
        <v>932</v>
      </c>
      <c r="B333" s="42" t="s">
        <v>933</v>
      </c>
      <c r="C333" s="42" t="s">
        <v>7</v>
      </c>
      <c r="M333" s="40">
        <v>23095</v>
      </c>
    </row>
    <row r="334" spans="1:13" ht="15" x14ac:dyDescent="0.25">
      <c r="A334" s="41" t="s">
        <v>934</v>
      </c>
      <c r="B334" s="41" t="s">
        <v>935</v>
      </c>
      <c r="C334" s="41" t="s">
        <v>7</v>
      </c>
      <c r="M334" s="40">
        <v>34095</v>
      </c>
    </row>
    <row r="335" spans="1:13" ht="15" x14ac:dyDescent="0.25">
      <c r="A335" s="42" t="s">
        <v>936</v>
      </c>
      <c r="B335" s="42" t="s">
        <v>937</v>
      </c>
      <c r="C335" s="42" t="s">
        <v>7</v>
      </c>
      <c r="M335" s="40">
        <v>39265</v>
      </c>
    </row>
    <row r="336" spans="1:13" ht="15" x14ac:dyDescent="0.25">
      <c r="A336" s="41" t="s">
        <v>938</v>
      </c>
      <c r="B336" s="41" t="s">
        <v>939</v>
      </c>
      <c r="C336" s="41" t="s">
        <v>9</v>
      </c>
      <c r="M336" s="40">
        <v>55655</v>
      </c>
    </row>
    <row r="337" spans="1:13" ht="15" x14ac:dyDescent="0.25">
      <c r="A337" s="42" t="s">
        <v>940</v>
      </c>
      <c r="B337" s="42" t="s">
        <v>941</v>
      </c>
      <c r="C337" s="42" t="s">
        <v>10</v>
      </c>
      <c r="M337" s="40">
        <v>575</v>
      </c>
    </row>
    <row r="338" spans="1:13" ht="15" x14ac:dyDescent="0.25">
      <c r="A338" s="41" t="s">
        <v>942</v>
      </c>
      <c r="B338" s="41" t="s">
        <v>943</v>
      </c>
      <c r="C338" s="41" t="s">
        <v>7</v>
      </c>
      <c r="M338" s="40">
        <v>765</v>
      </c>
    </row>
    <row r="339" spans="1:13" ht="15" x14ac:dyDescent="0.25">
      <c r="A339" s="42" t="s">
        <v>944</v>
      </c>
      <c r="B339" s="42" t="s">
        <v>945</v>
      </c>
      <c r="C339" s="42" t="s">
        <v>7</v>
      </c>
      <c r="M339" s="40">
        <v>985</v>
      </c>
    </row>
    <row r="340" spans="1:13" ht="15" x14ac:dyDescent="0.25">
      <c r="A340" s="41" t="s">
        <v>946</v>
      </c>
      <c r="B340" s="41" t="s">
        <v>947</v>
      </c>
      <c r="C340" s="41" t="s">
        <v>10</v>
      </c>
      <c r="M340" s="40">
        <v>2415</v>
      </c>
    </row>
    <row r="341" spans="1:13" ht="15" x14ac:dyDescent="0.25">
      <c r="A341" s="42" t="s">
        <v>948</v>
      </c>
      <c r="B341" s="42" t="s">
        <v>949</v>
      </c>
      <c r="C341" s="42" t="s">
        <v>7</v>
      </c>
      <c r="M341" s="40">
        <v>2285</v>
      </c>
    </row>
    <row r="342" spans="1:13" ht="15" x14ac:dyDescent="0.25">
      <c r="A342" s="41" t="s">
        <v>950</v>
      </c>
      <c r="B342" s="41" t="s">
        <v>951</v>
      </c>
      <c r="C342" s="41" t="s">
        <v>8</v>
      </c>
      <c r="M342" s="40">
        <v>175</v>
      </c>
    </row>
    <row r="343" spans="1:13" ht="15" x14ac:dyDescent="0.25">
      <c r="A343" s="42" t="s">
        <v>952</v>
      </c>
      <c r="B343" s="42" t="s">
        <v>953</v>
      </c>
      <c r="C343" s="42" t="s">
        <v>7</v>
      </c>
      <c r="M343" s="40">
        <v>215</v>
      </c>
    </row>
    <row r="344" spans="1:13" ht="15" x14ac:dyDescent="0.25">
      <c r="A344" s="41" t="s">
        <v>954</v>
      </c>
      <c r="B344" s="41" t="s">
        <v>955</v>
      </c>
      <c r="C344" s="41" t="s">
        <v>8</v>
      </c>
      <c r="M344" s="40">
        <v>250</v>
      </c>
    </row>
    <row r="345" spans="1:13" ht="15" x14ac:dyDescent="0.25">
      <c r="A345" s="42" t="s">
        <v>956</v>
      </c>
      <c r="B345" s="42" t="s">
        <v>957</v>
      </c>
      <c r="C345" s="42" t="s">
        <v>10</v>
      </c>
      <c r="M345" s="40">
        <v>310</v>
      </c>
    </row>
    <row r="346" spans="1:13" ht="15" x14ac:dyDescent="0.25">
      <c r="A346" s="41" t="s">
        <v>958</v>
      </c>
      <c r="B346" s="41" t="s">
        <v>959</v>
      </c>
      <c r="C346" s="41" t="s">
        <v>8</v>
      </c>
      <c r="M346" s="40">
        <v>65</v>
      </c>
    </row>
    <row r="347" spans="1:13" ht="15" x14ac:dyDescent="0.25">
      <c r="A347" s="42" t="s">
        <v>960</v>
      </c>
      <c r="B347" s="42" t="s">
        <v>961</v>
      </c>
      <c r="C347" s="42" t="s">
        <v>10</v>
      </c>
      <c r="M347" s="40">
        <v>130</v>
      </c>
    </row>
    <row r="348" spans="1:13" ht="15" x14ac:dyDescent="0.25">
      <c r="A348" s="41" t="s">
        <v>962</v>
      </c>
      <c r="B348" s="41" t="s">
        <v>963</v>
      </c>
      <c r="C348" s="41" t="s">
        <v>8</v>
      </c>
      <c r="M348" s="40">
        <v>140</v>
      </c>
    </row>
    <row r="349" spans="1:13" ht="15" x14ac:dyDescent="0.25">
      <c r="A349" s="42" t="s">
        <v>964</v>
      </c>
      <c r="B349" s="42" t="s">
        <v>965</v>
      </c>
      <c r="C349" s="42" t="s">
        <v>7</v>
      </c>
      <c r="M349" s="40">
        <v>195</v>
      </c>
    </row>
    <row r="350" spans="1:13" ht="15" x14ac:dyDescent="0.25">
      <c r="A350" s="41" t="s">
        <v>966</v>
      </c>
      <c r="B350" s="41" t="s">
        <v>967</v>
      </c>
      <c r="C350" s="41" t="s">
        <v>7</v>
      </c>
      <c r="M350" s="40">
        <v>22</v>
      </c>
    </row>
    <row r="351" spans="1:13" ht="15" x14ac:dyDescent="0.25">
      <c r="A351" s="42" t="s">
        <v>968</v>
      </c>
      <c r="B351" s="42" t="s">
        <v>969</v>
      </c>
      <c r="C351" s="42" t="s">
        <v>10</v>
      </c>
      <c r="M351" s="40">
        <v>77</v>
      </c>
    </row>
    <row r="352" spans="1:13" ht="15" x14ac:dyDescent="0.25">
      <c r="A352" s="41" t="s">
        <v>970</v>
      </c>
      <c r="B352" s="41" t="s">
        <v>971</v>
      </c>
      <c r="C352" s="41" t="s">
        <v>7</v>
      </c>
      <c r="M352" s="40">
        <v>8795</v>
      </c>
    </row>
    <row r="353" spans="1:13" ht="15" x14ac:dyDescent="0.25">
      <c r="A353" s="42" t="s">
        <v>972</v>
      </c>
      <c r="B353" s="42" t="s">
        <v>973</v>
      </c>
      <c r="C353" s="42" t="s">
        <v>10</v>
      </c>
      <c r="M353" s="40">
        <v>710</v>
      </c>
    </row>
    <row r="354" spans="1:13" ht="15" x14ac:dyDescent="0.25">
      <c r="A354" s="41" t="s">
        <v>974</v>
      </c>
      <c r="B354" s="41" t="s">
        <v>975</v>
      </c>
      <c r="C354" s="41" t="s">
        <v>10</v>
      </c>
      <c r="M354" s="40">
        <v>710</v>
      </c>
    </row>
    <row r="355" spans="1:13" ht="15" x14ac:dyDescent="0.25">
      <c r="A355" s="42" t="s">
        <v>976</v>
      </c>
      <c r="B355" s="42" t="s">
        <v>977</v>
      </c>
      <c r="C355" s="42" t="s">
        <v>10</v>
      </c>
      <c r="M355" s="40">
        <v>710</v>
      </c>
    </row>
    <row r="356" spans="1:13" ht="15" x14ac:dyDescent="0.25">
      <c r="A356" s="41" t="s">
        <v>978</v>
      </c>
      <c r="B356" s="41" t="s">
        <v>979</v>
      </c>
      <c r="C356" s="41" t="s">
        <v>10</v>
      </c>
      <c r="M356" s="40">
        <v>710</v>
      </c>
    </row>
    <row r="357" spans="1:13" ht="15" x14ac:dyDescent="0.25">
      <c r="A357" s="42" t="s">
        <v>980</v>
      </c>
      <c r="B357" s="42" t="s">
        <v>981</v>
      </c>
      <c r="C357" s="42" t="s">
        <v>10</v>
      </c>
      <c r="M357" s="40">
        <v>710</v>
      </c>
    </row>
    <row r="358" spans="1:13" ht="15" x14ac:dyDescent="0.25">
      <c r="A358" s="41" t="s">
        <v>982</v>
      </c>
      <c r="B358" s="41" t="s">
        <v>983</v>
      </c>
      <c r="C358" s="41" t="s">
        <v>10</v>
      </c>
      <c r="M358" s="40">
        <v>710</v>
      </c>
    </row>
    <row r="359" spans="1:13" ht="15" x14ac:dyDescent="0.25">
      <c r="A359" s="42" t="s">
        <v>984</v>
      </c>
      <c r="B359" s="42" t="s">
        <v>985</v>
      </c>
      <c r="C359" s="42" t="s">
        <v>10</v>
      </c>
      <c r="M359" s="40">
        <v>195</v>
      </c>
    </row>
    <row r="360" spans="1:13" ht="15" x14ac:dyDescent="0.25">
      <c r="A360" s="41" t="s">
        <v>986</v>
      </c>
      <c r="B360" s="41" t="s">
        <v>987</v>
      </c>
      <c r="C360" s="41" t="s">
        <v>10</v>
      </c>
      <c r="M360" s="40">
        <v>215</v>
      </c>
    </row>
    <row r="361" spans="1:13" ht="15" x14ac:dyDescent="0.25">
      <c r="A361" s="42" t="s">
        <v>988</v>
      </c>
      <c r="B361" s="42" t="s">
        <v>989</v>
      </c>
      <c r="C361" s="42" t="s">
        <v>9</v>
      </c>
      <c r="M361" s="40">
        <v>140</v>
      </c>
    </row>
    <row r="362" spans="1:13" ht="15" x14ac:dyDescent="0.25">
      <c r="A362" s="41" t="s">
        <v>990</v>
      </c>
      <c r="B362" s="41" t="s">
        <v>991</v>
      </c>
      <c r="C362" s="41" t="s">
        <v>9</v>
      </c>
      <c r="M362" s="40">
        <v>765</v>
      </c>
    </row>
    <row r="363" spans="1:13" ht="15" x14ac:dyDescent="0.25">
      <c r="A363" s="42" t="s">
        <v>992</v>
      </c>
      <c r="B363" s="42" t="s">
        <v>993</v>
      </c>
      <c r="C363" s="42" t="s">
        <v>9</v>
      </c>
      <c r="M363" s="40">
        <v>35</v>
      </c>
    </row>
    <row r="364" spans="1:13" ht="15" x14ac:dyDescent="0.25">
      <c r="A364" s="41" t="s">
        <v>994</v>
      </c>
      <c r="B364" s="41" t="s">
        <v>995</v>
      </c>
      <c r="C364" s="41" t="s">
        <v>10</v>
      </c>
      <c r="M364" s="40">
        <v>38495</v>
      </c>
    </row>
    <row r="365" spans="1:13" ht="15" x14ac:dyDescent="0.25">
      <c r="A365" s="42" t="s">
        <v>996</v>
      </c>
      <c r="B365" s="42" t="s">
        <v>997</v>
      </c>
      <c r="C365" s="42" t="s">
        <v>10</v>
      </c>
      <c r="M365" s="40">
        <v>28595</v>
      </c>
    </row>
    <row r="366" spans="1:13" ht="15" x14ac:dyDescent="0.25">
      <c r="A366" s="41" t="s">
        <v>998</v>
      </c>
      <c r="B366" s="41" t="s">
        <v>999</v>
      </c>
      <c r="C366" s="41" t="s">
        <v>10</v>
      </c>
      <c r="M366" s="40">
        <v>18695</v>
      </c>
    </row>
    <row r="367" spans="1:13" ht="15" x14ac:dyDescent="0.25">
      <c r="A367" s="42" t="s">
        <v>1000</v>
      </c>
      <c r="B367" s="42" t="s">
        <v>1001</v>
      </c>
      <c r="C367" s="42" t="s">
        <v>8</v>
      </c>
      <c r="M367" s="40">
        <v>40395</v>
      </c>
    </row>
    <row r="368" spans="1:13" ht="15" x14ac:dyDescent="0.25">
      <c r="A368" s="41" t="s">
        <v>1002</v>
      </c>
      <c r="B368" s="41" t="s">
        <v>1003</v>
      </c>
      <c r="C368" s="41" t="s">
        <v>8</v>
      </c>
      <c r="M368" s="40">
        <v>29995</v>
      </c>
    </row>
    <row r="369" spans="1:13" ht="15" x14ac:dyDescent="0.25">
      <c r="A369" s="42" t="s">
        <v>1004</v>
      </c>
      <c r="B369" s="42" t="s">
        <v>1005</v>
      </c>
      <c r="C369" s="42" t="s">
        <v>8</v>
      </c>
      <c r="M369" s="40">
        <v>19595</v>
      </c>
    </row>
    <row r="370" spans="1:13" ht="15" x14ac:dyDescent="0.25">
      <c r="A370" s="41" t="s">
        <v>1006</v>
      </c>
      <c r="B370" s="41" t="s">
        <v>1007</v>
      </c>
      <c r="C370" s="41" t="s">
        <v>8</v>
      </c>
      <c r="M370" s="40">
        <v>7695</v>
      </c>
    </row>
    <row r="371" spans="1:13" ht="15" x14ac:dyDescent="0.25">
      <c r="A371" s="42" t="s">
        <v>1008</v>
      </c>
      <c r="B371" s="42" t="s">
        <v>1009</v>
      </c>
      <c r="C371" s="42" t="s">
        <v>10</v>
      </c>
      <c r="M371" s="40">
        <v>8795</v>
      </c>
    </row>
    <row r="372" spans="1:13" ht="15" x14ac:dyDescent="0.25">
      <c r="A372" s="41" t="s">
        <v>1010</v>
      </c>
      <c r="B372" s="41" t="s">
        <v>1011</v>
      </c>
      <c r="C372" s="41" t="s">
        <v>8</v>
      </c>
      <c r="M372" s="40">
        <v>8245</v>
      </c>
    </row>
    <row r="373" spans="1:13" ht="15" x14ac:dyDescent="0.25">
      <c r="A373" s="42" t="s">
        <v>1012</v>
      </c>
      <c r="B373" s="42" t="s">
        <v>1013</v>
      </c>
      <c r="C373" s="42" t="s">
        <v>8</v>
      </c>
      <c r="M373" s="40">
        <v>3845</v>
      </c>
    </row>
    <row r="374" spans="1:13" ht="15" x14ac:dyDescent="0.25">
      <c r="A374" s="41" t="s">
        <v>1014</v>
      </c>
      <c r="B374" s="41" t="s">
        <v>1015</v>
      </c>
      <c r="C374" s="41" t="s">
        <v>9</v>
      </c>
      <c r="M374" s="40">
        <v>1645</v>
      </c>
    </row>
    <row r="375" spans="1:13" ht="15" x14ac:dyDescent="0.25">
      <c r="A375" s="42" t="s">
        <v>1016</v>
      </c>
      <c r="B375" s="42" t="s">
        <v>1017</v>
      </c>
      <c r="C375" s="42" t="s">
        <v>8</v>
      </c>
      <c r="M375" s="40">
        <v>1645</v>
      </c>
    </row>
    <row r="376" spans="1:13" ht="15" x14ac:dyDescent="0.25">
      <c r="A376" s="41" t="s">
        <v>1018</v>
      </c>
      <c r="B376" s="41" t="s">
        <v>1019</v>
      </c>
      <c r="C376" s="41" t="s">
        <v>7</v>
      </c>
      <c r="M376" s="40">
        <v>2195</v>
      </c>
    </row>
    <row r="377" spans="1:13" ht="15" x14ac:dyDescent="0.25">
      <c r="A377" s="42" t="s">
        <v>1020</v>
      </c>
      <c r="B377" s="42" t="s">
        <v>1021</v>
      </c>
      <c r="C377" s="42" t="s">
        <v>7</v>
      </c>
      <c r="M377" s="40">
        <v>2195</v>
      </c>
    </row>
    <row r="378" spans="1:13" ht="15" x14ac:dyDescent="0.25">
      <c r="A378" s="41" t="s">
        <v>1022</v>
      </c>
      <c r="B378" s="41" t="s">
        <v>1023</v>
      </c>
      <c r="C378" s="41" t="s">
        <v>7</v>
      </c>
      <c r="M378" s="40">
        <v>3295</v>
      </c>
    </row>
    <row r="379" spans="1:13" ht="15" x14ac:dyDescent="0.25">
      <c r="A379" s="42" t="s">
        <v>1024</v>
      </c>
      <c r="B379" s="42" t="s">
        <v>1025</v>
      </c>
      <c r="C379" s="42" t="s">
        <v>7</v>
      </c>
      <c r="M379" s="40">
        <v>3295</v>
      </c>
    </row>
    <row r="380" spans="1:13" ht="15" x14ac:dyDescent="0.25">
      <c r="A380" s="41" t="s">
        <v>1026</v>
      </c>
      <c r="B380" s="41" t="s">
        <v>1027</v>
      </c>
      <c r="C380" s="41" t="s">
        <v>7</v>
      </c>
      <c r="M380" s="40">
        <v>17595</v>
      </c>
    </row>
    <row r="381" spans="1:13" ht="15" x14ac:dyDescent="0.25">
      <c r="A381" s="42" t="s">
        <v>1028</v>
      </c>
      <c r="B381" s="42" t="s">
        <v>1029</v>
      </c>
      <c r="C381" s="42" t="s">
        <v>7</v>
      </c>
      <c r="M381" s="40">
        <v>10445</v>
      </c>
    </row>
    <row r="382" spans="1:13" ht="15" x14ac:dyDescent="0.25">
      <c r="A382" s="41" t="s">
        <v>1030</v>
      </c>
      <c r="B382" s="41" t="s">
        <v>1031</v>
      </c>
      <c r="C382" s="41" t="s">
        <v>7</v>
      </c>
      <c r="M382" s="40">
        <v>9895</v>
      </c>
    </row>
    <row r="383" spans="1:13" ht="15" x14ac:dyDescent="0.25">
      <c r="A383" s="42" t="s">
        <v>1032</v>
      </c>
      <c r="B383" s="42" t="s">
        <v>1033</v>
      </c>
      <c r="C383" s="42" t="s">
        <v>7</v>
      </c>
      <c r="M383" s="40">
        <v>8795</v>
      </c>
    </row>
    <row r="384" spans="1:13" ht="15" x14ac:dyDescent="0.25">
      <c r="A384" s="41" t="s">
        <v>1034</v>
      </c>
      <c r="B384" s="41" t="s">
        <v>1035</v>
      </c>
      <c r="C384" s="41" t="s">
        <v>7</v>
      </c>
      <c r="M384" s="40">
        <v>17595</v>
      </c>
    </row>
    <row r="385" spans="1:13" ht="15" x14ac:dyDescent="0.25">
      <c r="A385" s="42" t="s">
        <v>1036</v>
      </c>
      <c r="B385" s="42" t="s">
        <v>1037</v>
      </c>
      <c r="C385" s="42" t="s">
        <v>7</v>
      </c>
      <c r="M385" s="40">
        <v>10995</v>
      </c>
    </row>
    <row r="386" spans="1:13" ht="15" x14ac:dyDescent="0.25">
      <c r="A386" s="41" t="s">
        <v>1038</v>
      </c>
      <c r="B386" s="41" t="s">
        <v>1039</v>
      </c>
      <c r="C386" s="41" t="s">
        <v>7</v>
      </c>
      <c r="M386" s="40">
        <v>1370</v>
      </c>
    </row>
    <row r="387" spans="1:13" ht="15" x14ac:dyDescent="0.25">
      <c r="A387" s="42" t="s">
        <v>1040</v>
      </c>
      <c r="B387" s="42" t="s">
        <v>1041</v>
      </c>
      <c r="C387" s="42" t="s">
        <v>7</v>
      </c>
      <c r="M387" s="40">
        <v>2745</v>
      </c>
    </row>
    <row r="388" spans="1:13" ht="15" x14ac:dyDescent="0.25">
      <c r="A388" s="41" t="s">
        <v>1042</v>
      </c>
      <c r="B388" s="41" t="s">
        <v>1043</v>
      </c>
      <c r="C388" s="41" t="s">
        <v>7</v>
      </c>
      <c r="M388" s="40">
        <v>10995</v>
      </c>
    </row>
    <row r="389" spans="1:13" ht="15" x14ac:dyDescent="0.25">
      <c r="A389" s="42" t="s">
        <v>1044</v>
      </c>
      <c r="B389" s="42" t="s">
        <v>1045</v>
      </c>
      <c r="C389" s="42" t="s">
        <v>7</v>
      </c>
      <c r="M389" s="40">
        <v>17595</v>
      </c>
    </row>
    <row r="390" spans="1:13" ht="15" x14ac:dyDescent="0.25">
      <c r="A390" s="41" t="s">
        <v>1046</v>
      </c>
      <c r="B390" s="41" t="s">
        <v>1047</v>
      </c>
      <c r="C390" s="41" t="s">
        <v>7</v>
      </c>
      <c r="M390" s="40">
        <v>1095</v>
      </c>
    </row>
    <row r="391" spans="1:13" ht="15" x14ac:dyDescent="0.25">
      <c r="A391" s="42" t="s">
        <v>1048</v>
      </c>
      <c r="B391" s="42" t="s">
        <v>1049</v>
      </c>
      <c r="C391" s="42" t="s">
        <v>7</v>
      </c>
      <c r="M391" s="40">
        <v>21995</v>
      </c>
    </row>
    <row r="392" spans="1:13" ht="15" x14ac:dyDescent="0.25">
      <c r="A392" s="41" t="s">
        <v>1050</v>
      </c>
      <c r="B392" s="41" t="s">
        <v>1051</v>
      </c>
      <c r="C392" s="41" t="s">
        <v>7</v>
      </c>
      <c r="M392" s="40">
        <v>21995</v>
      </c>
    </row>
    <row r="393" spans="1:13" ht="15" x14ac:dyDescent="0.25">
      <c r="A393" s="42" t="s">
        <v>1052</v>
      </c>
      <c r="B393" s="42" t="s">
        <v>1053</v>
      </c>
      <c r="C393" s="42" t="s">
        <v>7</v>
      </c>
      <c r="M393" s="40">
        <v>21995</v>
      </c>
    </row>
    <row r="394" spans="1:13" ht="15" x14ac:dyDescent="0.25">
      <c r="A394" s="41" t="s">
        <v>1054</v>
      </c>
      <c r="B394" s="41" t="s">
        <v>1055</v>
      </c>
      <c r="C394" s="41" t="s">
        <v>7</v>
      </c>
      <c r="M394" s="40">
        <v>21995</v>
      </c>
    </row>
    <row r="395" spans="1:13" ht="15" x14ac:dyDescent="0.25">
      <c r="A395" s="42" t="s">
        <v>1056</v>
      </c>
      <c r="B395" s="42" t="s">
        <v>1057</v>
      </c>
      <c r="C395" s="42" t="s">
        <v>9</v>
      </c>
      <c r="M395" s="40">
        <v>21995</v>
      </c>
    </row>
    <row r="396" spans="1:13" ht="15" x14ac:dyDescent="0.25">
      <c r="A396" s="41" t="s">
        <v>1058</v>
      </c>
      <c r="B396" s="41" t="s">
        <v>1059</v>
      </c>
      <c r="C396" s="41" t="s">
        <v>7</v>
      </c>
      <c r="M396" s="40">
        <v>21995</v>
      </c>
    </row>
    <row r="397" spans="1:13" ht="15" x14ac:dyDescent="0.25">
      <c r="A397" s="42" t="s">
        <v>1060</v>
      </c>
      <c r="B397" s="42" t="s">
        <v>1061</v>
      </c>
      <c r="C397" s="42" t="s">
        <v>7</v>
      </c>
      <c r="M397" s="40">
        <v>21995</v>
      </c>
    </row>
    <row r="398" spans="1:13" ht="15" x14ac:dyDescent="0.25">
      <c r="A398" s="41" t="s">
        <v>1062</v>
      </c>
      <c r="B398" s="41" t="s">
        <v>1063</v>
      </c>
      <c r="C398" s="41" t="s">
        <v>7</v>
      </c>
      <c r="M398" s="40">
        <v>21995</v>
      </c>
    </row>
    <row r="399" spans="1:13" ht="15" x14ac:dyDescent="0.25">
      <c r="A399" s="42" t="s">
        <v>1064</v>
      </c>
      <c r="B399" s="42" t="s">
        <v>1065</v>
      </c>
      <c r="C399" s="42" t="s">
        <v>7</v>
      </c>
      <c r="M399" s="40">
        <v>21995</v>
      </c>
    </row>
    <row r="400" spans="1:13" ht="15" x14ac:dyDescent="0.25">
      <c r="A400" s="41" t="s">
        <v>1066</v>
      </c>
      <c r="B400" s="41" t="s">
        <v>1067</v>
      </c>
      <c r="C400" s="41" t="s">
        <v>7</v>
      </c>
      <c r="M400" s="40">
        <v>21995</v>
      </c>
    </row>
    <row r="401" spans="1:13" ht="15" x14ac:dyDescent="0.25">
      <c r="A401" s="42" t="s">
        <v>1068</v>
      </c>
      <c r="B401" s="42" t="s">
        <v>1069</v>
      </c>
      <c r="C401" s="42" t="s">
        <v>7</v>
      </c>
      <c r="M401" s="40">
        <v>21995</v>
      </c>
    </row>
    <row r="402" spans="1:13" ht="15" x14ac:dyDescent="0.25">
      <c r="A402" s="41" t="s">
        <v>1070</v>
      </c>
      <c r="B402" s="41" t="s">
        <v>1071</v>
      </c>
      <c r="C402" s="41" t="s">
        <v>7</v>
      </c>
      <c r="M402" s="40">
        <v>21995</v>
      </c>
    </row>
    <row r="403" spans="1:13" ht="15" x14ac:dyDescent="0.25">
      <c r="A403" s="42" t="s">
        <v>1072</v>
      </c>
      <c r="B403" s="42" t="s">
        <v>1073</v>
      </c>
      <c r="C403" s="42" t="s">
        <v>7</v>
      </c>
      <c r="M403" s="40">
        <v>21995</v>
      </c>
    </row>
    <row r="404" spans="1:13" ht="15" x14ac:dyDescent="0.25">
      <c r="A404" s="41" t="s">
        <v>1074</v>
      </c>
      <c r="B404" s="41" t="s">
        <v>1075</v>
      </c>
      <c r="C404" s="41" t="s">
        <v>7</v>
      </c>
      <c r="M404" s="40">
        <v>21995</v>
      </c>
    </row>
    <row r="405" spans="1:13" ht="15" x14ac:dyDescent="0.25">
      <c r="A405" s="42" t="s">
        <v>1076</v>
      </c>
      <c r="B405" s="42" t="s">
        <v>1077</v>
      </c>
      <c r="C405" s="42" t="s">
        <v>7</v>
      </c>
      <c r="M405" s="40">
        <v>21995</v>
      </c>
    </row>
    <row r="406" spans="1:13" ht="15" x14ac:dyDescent="0.25">
      <c r="A406" s="41" t="s">
        <v>1078</v>
      </c>
      <c r="B406" s="41" t="s">
        <v>1079</v>
      </c>
      <c r="C406" s="41" t="s">
        <v>7</v>
      </c>
      <c r="M406" s="40">
        <v>21995</v>
      </c>
    </row>
    <row r="407" spans="1:13" ht="15" x14ac:dyDescent="0.25">
      <c r="A407" s="42" t="s">
        <v>1080</v>
      </c>
      <c r="B407" s="42" t="s">
        <v>1081</v>
      </c>
      <c r="C407" s="42" t="s">
        <v>7</v>
      </c>
      <c r="M407" s="40">
        <v>21995</v>
      </c>
    </row>
    <row r="408" spans="1:13" ht="15" x14ac:dyDescent="0.25">
      <c r="A408" s="41" t="s">
        <v>1082</v>
      </c>
      <c r="B408" s="41" t="s">
        <v>1083</v>
      </c>
      <c r="C408" s="41" t="s">
        <v>9</v>
      </c>
      <c r="M408" s="40">
        <v>21995</v>
      </c>
    </row>
    <row r="409" spans="1:13" ht="15" x14ac:dyDescent="0.25">
      <c r="A409" s="42" t="s">
        <v>1084</v>
      </c>
      <c r="B409" s="42" t="s">
        <v>1085</v>
      </c>
      <c r="C409" s="42" t="s">
        <v>7</v>
      </c>
      <c r="M409" s="40">
        <v>21995</v>
      </c>
    </row>
    <row r="410" spans="1:13" ht="15" x14ac:dyDescent="0.25">
      <c r="A410" s="41" t="s">
        <v>1086</v>
      </c>
      <c r="B410" s="41" t="s">
        <v>1087</v>
      </c>
      <c r="C410" s="41" t="s">
        <v>7</v>
      </c>
      <c r="M410" s="40">
        <v>21995</v>
      </c>
    </row>
    <row r="411" spans="1:13" ht="15" x14ac:dyDescent="0.25">
      <c r="A411" s="42" t="s">
        <v>1088</v>
      </c>
      <c r="B411" s="42" t="s">
        <v>1089</v>
      </c>
      <c r="C411" s="42" t="s">
        <v>7</v>
      </c>
      <c r="M411" s="40">
        <v>21995</v>
      </c>
    </row>
    <row r="412" spans="1:13" ht="15" x14ac:dyDescent="0.25">
      <c r="A412" s="41" t="s">
        <v>1090</v>
      </c>
      <c r="B412" s="41" t="s">
        <v>1091</v>
      </c>
      <c r="C412" s="41" t="s">
        <v>7</v>
      </c>
      <c r="M412" s="40">
        <v>21995</v>
      </c>
    </row>
    <row r="413" spans="1:13" ht="15" x14ac:dyDescent="0.25">
      <c r="A413" s="42" t="s">
        <v>1092</v>
      </c>
      <c r="B413" s="42" t="s">
        <v>1093</v>
      </c>
      <c r="C413" s="42" t="s">
        <v>9</v>
      </c>
      <c r="M413" s="40">
        <v>21995</v>
      </c>
    </row>
    <row r="414" spans="1:13" ht="15" x14ac:dyDescent="0.25">
      <c r="A414" s="41" t="s">
        <v>1094</v>
      </c>
      <c r="B414" s="41" t="s">
        <v>1095</v>
      </c>
      <c r="C414" s="41" t="s">
        <v>7</v>
      </c>
      <c r="M414" s="40">
        <v>21995</v>
      </c>
    </row>
    <row r="415" spans="1:13" ht="15" x14ac:dyDescent="0.25">
      <c r="A415" s="42" t="s">
        <v>1096</v>
      </c>
      <c r="B415" s="42" t="s">
        <v>1097</v>
      </c>
      <c r="C415" s="42" t="s">
        <v>9</v>
      </c>
      <c r="M415" s="40">
        <v>21995</v>
      </c>
    </row>
    <row r="416" spans="1:13" ht="15" x14ac:dyDescent="0.25">
      <c r="A416" s="41" t="s">
        <v>1098</v>
      </c>
      <c r="B416" s="41" t="s">
        <v>1099</v>
      </c>
      <c r="C416" s="41" t="s">
        <v>7</v>
      </c>
      <c r="M416" s="40">
        <v>21995</v>
      </c>
    </row>
    <row r="417" spans="1:13" ht="15" x14ac:dyDescent="0.25">
      <c r="A417" s="42" t="s">
        <v>1100</v>
      </c>
      <c r="B417" s="42" t="s">
        <v>1101</v>
      </c>
      <c r="C417" s="42" t="s">
        <v>8</v>
      </c>
      <c r="M417" s="40">
        <v>21995</v>
      </c>
    </row>
    <row r="418" spans="1:13" ht="15" x14ac:dyDescent="0.25">
      <c r="A418" s="41" t="s">
        <v>1102</v>
      </c>
      <c r="B418" s="41" t="s">
        <v>1103</v>
      </c>
      <c r="C418" s="41" t="s">
        <v>7</v>
      </c>
      <c r="M418" s="40">
        <v>21995</v>
      </c>
    </row>
    <row r="419" spans="1:13" ht="15" x14ac:dyDescent="0.25">
      <c r="A419" s="42" t="s">
        <v>1104</v>
      </c>
      <c r="B419" s="42" t="s">
        <v>1105</v>
      </c>
      <c r="C419" s="42" t="s">
        <v>8</v>
      </c>
      <c r="M419" s="40">
        <v>21995</v>
      </c>
    </row>
    <row r="420" spans="1:13" ht="15" x14ac:dyDescent="0.25">
      <c r="A420" s="41" t="s">
        <v>1106</v>
      </c>
      <c r="B420" s="41" t="s">
        <v>1107</v>
      </c>
      <c r="C420" s="41" t="s">
        <v>7</v>
      </c>
      <c r="M420" s="40">
        <v>21995</v>
      </c>
    </row>
    <row r="421" spans="1:13" ht="15" x14ac:dyDescent="0.25">
      <c r="A421" s="42" t="s">
        <v>1108</v>
      </c>
      <c r="B421" s="42" t="s">
        <v>1109</v>
      </c>
      <c r="C421" s="42" t="s">
        <v>7</v>
      </c>
      <c r="M421" s="40">
        <v>21995</v>
      </c>
    </row>
    <row r="422" spans="1:13" ht="15" x14ac:dyDescent="0.25">
      <c r="A422" s="41" t="s">
        <v>1110</v>
      </c>
      <c r="B422" s="41" t="s">
        <v>1111</v>
      </c>
      <c r="C422" s="41" t="s">
        <v>8</v>
      </c>
      <c r="M422" s="40">
        <v>21995</v>
      </c>
    </row>
    <row r="423" spans="1:13" ht="15" x14ac:dyDescent="0.25">
      <c r="A423" s="42" t="s">
        <v>1112</v>
      </c>
      <c r="B423" s="42" t="s">
        <v>1113</v>
      </c>
      <c r="C423" s="42" t="s">
        <v>8</v>
      </c>
      <c r="M423" s="40">
        <v>21995</v>
      </c>
    </row>
    <row r="424" spans="1:13" ht="15" x14ac:dyDescent="0.25">
      <c r="A424" s="41" t="s">
        <v>1114</v>
      </c>
      <c r="B424" s="41" t="s">
        <v>1115</v>
      </c>
      <c r="C424" s="41" t="s">
        <v>7</v>
      </c>
      <c r="M424" s="40">
        <v>21995</v>
      </c>
    </row>
    <row r="425" spans="1:13" ht="15" x14ac:dyDescent="0.25">
      <c r="A425" s="42" t="s">
        <v>1116</v>
      </c>
      <c r="B425" s="42" t="s">
        <v>1117</v>
      </c>
      <c r="C425" s="42" t="s">
        <v>8</v>
      </c>
      <c r="M425" s="40">
        <v>21995</v>
      </c>
    </row>
    <row r="426" spans="1:13" ht="15" x14ac:dyDescent="0.25">
      <c r="A426" s="41" t="s">
        <v>1118</v>
      </c>
      <c r="B426" s="41" t="s">
        <v>1119</v>
      </c>
      <c r="C426" s="41" t="s">
        <v>8</v>
      </c>
      <c r="M426" s="40">
        <v>21995</v>
      </c>
    </row>
    <row r="427" spans="1:13" ht="15" x14ac:dyDescent="0.25">
      <c r="A427" s="42" t="s">
        <v>1120</v>
      </c>
      <c r="B427" s="42" t="s">
        <v>1121</v>
      </c>
      <c r="C427" s="42" t="s">
        <v>8</v>
      </c>
      <c r="M427" s="40">
        <v>21995</v>
      </c>
    </row>
    <row r="428" spans="1:13" ht="15" x14ac:dyDescent="0.25">
      <c r="A428" s="41" t="s">
        <v>1122</v>
      </c>
      <c r="B428" s="41" t="s">
        <v>1123</v>
      </c>
      <c r="C428" s="41" t="s">
        <v>7</v>
      </c>
      <c r="M428" s="40">
        <v>21995</v>
      </c>
    </row>
    <row r="429" spans="1:13" ht="15" x14ac:dyDescent="0.25">
      <c r="A429" s="42" t="s">
        <v>1124</v>
      </c>
      <c r="B429" s="42" t="s">
        <v>1125</v>
      </c>
      <c r="C429" s="42" t="s">
        <v>7</v>
      </c>
      <c r="M429" s="40">
        <v>21995</v>
      </c>
    </row>
    <row r="430" spans="1:13" ht="15" x14ac:dyDescent="0.25">
      <c r="A430" s="41" t="s">
        <v>1126</v>
      </c>
      <c r="B430" s="41" t="s">
        <v>1127</v>
      </c>
      <c r="C430" s="41" t="s">
        <v>7</v>
      </c>
      <c r="M430" s="40">
        <v>21995</v>
      </c>
    </row>
    <row r="431" spans="1:13" ht="15" x14ac:dyDescent="0.25">
      <c r="A431" s="42" t="s">
        <v>1128</v>
      </c>
      <c r="B431" s="42" t="s">
        <v>1129</v>
      </c>
      <c r="C431" s="42" t="s">
        <v>7</v>
      </c>
      <c r="M431" s="40">
        <v>325</v>
      </c>
    </row>
    <row r="432" spans="1:13" ht="15" x14ac:dyDescent="0.25">
      <c r="A432" s="41" t="s">
        <v>1130</v>
      </c>
      <c r="B432" s="41" t="s">
        <v>1131</v>
      </c>
      <c r="C432" s="41" t="s">
        <v>8</v>
      </c>
      <c r="M432" s="40">
        <v>490</v>
      </c>
    </row>
    <row r="433" spans="1:13" ht="15" x14ac:dyDescent="0.25">
      <c r="A433" s="42" t="s">
        <v>1132</v>
      </c>
      <c r="B433" s="42" t="s">
        <v>1133</v>
      </c>
      <c r="C433" s="42" t="s">
        <v>8</v>
      </c>
      <c r="M433" s="40">
        <v>490</v>
      </c>
    </row>
    <row r="434" spans="1:13" ht="15" x14ac:dyDescent="0.25">
      <c r="A434" s="41" t="s">
        <v>1134</v>
      </c>
      <c r="B434" s="41" t="s">
        <v>1135</v>
      </c>
      <c r="C434" s="41" t="s">
        <v>8</v>
      </c>
      <c r="M434" s="40">
        <v>1095</v>
      </c>
    </row>
    <row r="435" spans="1:13" ht="15" x14ac:dyDescent="0.25">
      <c r="A435" s="42" t="s">
        <v>1136</v>
      </c>
      <c r="B435" s="42" t="s">
        <v>1137</v>
      </c>
      <c r="C435" s="42" t="s">
        <v>7</v>
      </c>
      <c r="M435" s="40">
        <v>4395</v>
      </c>
    </row>
    <row r="436" spans="1:13" ht="15" x14ac:dyDescent="0.25">
      <c r="A436" s="41" t="s">
        <v>1138</v>
      </c>
      <c r="B436" s="41" t="s">
        <v>1139</v>
      </c>
      <c r="C436" s="41" t="s">
        <v>8</v>
      </c>
      <c r="M436" s="40">
        <v>5495</v>
      </c>
    </row>
    <row r="437" spans="1:13" ht="15" x14ac:dyDescent="0.25">
      <c r="A437" s="42" t="s">
        <v>1140</v>
      </c>
      <c r="B437" s="42" t="s">
        <v>1141</v>
      </c>
      <c r="C437" s="42" t="s">
        <v>7</v>
      </c>
      <c r="M437" s="40">
        <v>5495</v>
      </c>
    </row>
    <row r="438" spans="1:13" ht="15" x14ac:dyDescent="0.25">
      <c r="A438" s="41" t="s">
        <v>1142</v>
      </c>
      <c r="B438" s="41" t="s">
        <v>1143</v>
      </c>
      <c r="C438" s="41" t="s">
        <v>7</v>
      </c>
      <c r="M438" s="40">
        <v>5495</v>
      </c>
    </row>
    <row r="439" spans="1:13" ht="15" x14ac:dyDescent="0.25">
      <c r="A439" s="42" t="s">
        <v>1144</v>
      </c>
      <c r="B439" s="42" t="s">
        <v>1145</v>
      </c>
      <c r="C439" s="42" t="s">
        <v>9</v>
      </c>
      <c r="M439" s="40">
        <v>5495</v>
      </c>
    </row>
    <row r="440" spans="1:13" ht="15" x14ac:dyDescent="0.25">
      <c r="A440" s="41" t="s">
        <v>1146</v>
      </c>
      <c r="B440" s="41" t="s">
        <v>1147</v>
      </c>
      <c r="C440" s="41" t="s">
        <v>10</v>
      </c>
      <c r="M440" s="40">
        <v>5495</v>
      </c>
    </row>
    <row r="441" spans="1:13" ht="15" x14ac:dyDescent="0.25">
      <c r="A441" s="42" t="s">
        <v>1148</v>
      </c>
      <c r="B441" s="42" t="s">
        <v>1149</v>
      </c>
      <c r="C441" s="42" t="s">
        <v>7</v>
      </c>
      <c r="M441" s="40">
        <v>5495</v>
      </c>
    </row>
    <row r="442" spans="1:13" ht="15" x14ac:dyDescent="0.25">
      <c r="A442" s="41" t="s">
        <v>1150</v>
      </c>
      <c r="B442" s="41" t="s">
        <v>1151</v>
      </c>
      <c r="C442" s="41" t="s">
        <v>10</v>
      </c>
      <c r="M442" s="40">
        <v>5495</v>
      </c>
    </row>
    <row r="443" spans="1:13" ht="15" x14ac:dyDescent="0.25">
      <c r="A443" s="42" t="s">
        <v>1152</v>
      </c>
      <c r="B443" s="42" t="s">
        <v>1153</v>
      </c>
      <c r="C443" s="42" t="s">
        <v>10</v>
      </c>
      <c r="M443" s="40">
        <v>5495</v>
      </c>
    </row>
    <row r="444" spans="1:13" ht="15" x14ac:dyDescent="0.25">
      <c r="A444" s="41" t="s">
        <v>1154</v>
      </c>
      <c r="B444" s="41" t="s">
        <v>1155</v>
      </c>
      <c r="C444" s="41" t="s">
        <v>10</v>
      </c>
      <c r="M444" s="40">
        <v>5495</v>
      </c>
    </row>
    <row r="445" spans="1:13" ht="15" x14ac:dyDescent="0.25">
      <c r="A445" s="42" t="s">
        <v>1156</v>
      </c>
      <c r="B445" s="42" t="s">
        <v>1157</v>
      </c>
      <c r="C445" s="42" t="s">
        <v>7</v>
      </c>
      <c r="M445" s="40">
        <v>1315</v>
      </c>
    </row>
    <row r="446" spans="1:13" ht="15" x14ac:dyDescent="0.25">
      <c r="A446" s="41" t="s">
        <v>1158</v>
      </c>
      <c r="B446" s="41" t="s">
        <v>1159</v>
      </c>
      <c r="C446" s="41" t="s">
        <v>9</v>
      </c>
      <c r="M446" s="40">
        <v>1315</v>
      </c>
    </row>
    <row r="447" spans="1:13" ht="15" x14ac:dyDescent="0.25">
      <c r="A447" s="42" t="s">
        <v>1160</v>
      </c>
      <c r="B447" s="42" t="s">
        <v>1161</v>
      </c>
      <c r="C447" s="42" t="s">
        <v>7</v>
      </c>
      <c r="M447" s="40">
        <v>655</v>
      </c>
    </row>
    <row r="448" spans="1:13" ht="15" x14ac:dyDescent="0.25">
      <c r="A448" s="41" t="s">
        <v>1162</v>
      </c>
      <c r="B448" s="41" t="s">
        <v>1163</v>
      </c>
      <c r="C448" s="41" t="s">
        <v>10</v>
      </c>
      <c r="M448" s="40">
        <v>435</v>
      </c>
    </row>
    <row r="449" spans="1:13" ht="15" x14ac:dyDescent="0.25">
      <c r="A449" s="42" t="s">
        <v>1164</v>
      </c>
      <c r="B449" s="42" t="s">
        <v>1165</v>
      </c>
      <c r="C449" s="42" t="s">
        <v>9</v>
      </c>
      <c r="M449" s="40">
        <v>435</v>
      </c>
    </row>
    <row r="450" spans="1:13" ht="15" x14ac:dyDescent="0.25">
      <c r="A450" s="41" t="s">
        <v>1166</v>
      </c>
      <c r="B450" s="41" t="s">
        <v>1167</v>
      </c>
      <c r="C450" s="41" t="s">
        <v>9</v>
      </c>
      <c r="M450" s="40">
        <v>185</v>
      </c>
    </row>
    <row r="451" spans="1:13" ht="15" x14ac:dyDescent="0.25">
      <c r="A451" s="42" t="s">
        <v>1168</v>
      </c>
      <c r="B451" s="42" t="s">
        <v>1169</v>
      </c>
      <c r="C451" s="42" t="s">
        <v>8</v>
      </c>
      <c r="M451" s="40">
        <v>10445</v>
      </c>
    </row>
    <row r="452" spans="1:13" ht="15" x14ac:dyDescent="0.25">
      <c r="A452" s="41" t="s">
        <v>1170</v>
      </c>
      <c r="B452" s="41" t="s">
        <v>1171</v>
      </c>
      <c r="C452" s="41" t="s">
        <v>8</v>
      </c>
      <c r="M452" s="40">
        <v>7145</v>
      </c>
    </row>
    <row r="453" spans="1:13" ht="15" x14ac:dyDescent="0.25">
      <c r="A453" s="42" t="s">
        <v>1172</v>
      </c>
      <c r="B453" s="42" t="s">
        <v>1173</v>
      </c>
      <c r="C453" s="42" t="s">
        <v>7</v>
      </c>
      <c r="M453" s="40">
        <v>5495</v>
      </c>
    </row>
    <row r="454" spans="1:13" ht="15" x14ac:dyDescent="0.25">
      <c r="A454" s="41" t="s">
        <v>1174</v>
      </c>
      <c r="B454" s="41" t="s">
        <v>1175</v>
      </c>
      <c r="C454" s="41" t="s">
        <v>7</v>
      </c>
      <c r="M454" s="40">
        <v>1095</v>
      </c>
    </row>
    <row r="455" spans="1:13" ht="15" x14ac:dyDescent="0.25">
      <c r="A455" s="42" t="s">
        <v>1176</v>
      </c>
      <c r="B455" s="42" t="s">
        <v>1177</v>
      </c>
      <c r="C455" s="42" t="s">
        <v>8</v>
      </c>
      <c r="M455" s="40">
        <v>1095</v>
      </c>
    </row>
    <row r="456" spans="1:13" ht="15" x14ac:dyDescent="0.25">
      <c r="A456" s="41" t="s">
        <v>1178</v>
      </c>
      <c r="B456" s="41" t="s">
        <v>1179</v>
      </c>
      <c r="C456" s="41" t="s">
        <v>9</v>
      </c>
      <c r="M456" s="40">
        <v>825</v>
      </c>
    </row>
    <row r="457" spans="1:13" ht="15" x14ac:dyDescent="0.25">
      <c r="A457" s="42" t="s">
        <v>1180</v>
      </c>
      <c r="B457" s="42" t="s">
        <v>1181</v>
      </c>
      <c r="C457" s="42" t="s">
        <v>8</v>
      </c>
      <c r="M457" s="40">
        <v>545</v>
      </c>
    </row>
    <row r="458" spans="1:13" ht="15" x14ac:dyDescent="0.25">
      <c r="A458" s="41" t="s">
        <v>1182</v>
      </c>
      <c r="B458" s="41" t="s">
        <v>1183</v>
      </c>
      <c r="C458" s="41" t="s">
        <v>8</v>
      </c>
      <c r="M458" s="40">
        <v>198</v>
      </c>
    </row>
    <row r="459" spans="1:13" ht="15" x14ac:dyDescent="0.25">
      <c r="A459" s="42" t="s">
        <v>1184</v>
      </c>
      <c r="B459" s="42" t="s">
        <v>1185</v>
      </c>
      <c r="C459" s="42" t="s">
        <v>9</v>
      </c>
      <c r="M459" s="40">
        <v>198</v>
      </c>
    </row>
    <row r="460" spans="1:13" ht="15" x14ac:dyDescent="0.25">
      <c r="A460" s="41" t="s">
        <v>1186</v>
      </c>
      <c r="B460" s="41" t="s">
        <v>1187</v>
      </c>
      <c r="C460" s="41" t="s">
        <v>8</v>
      </c>
      <c r="M460" s="40">
        <v>198</v>
      </c>
    </row>
    <row r="461" spans="1:13" ht="15" x14ac:dyDescent="0.25">
      <c r="A461" s="42" t="s">
        <v>1188</v>
      </c>
      <c r="B461" s="42" t="s">
        <v>1189</v>
      </c>
      <c r="C461" s="42" t="s">
        <v>9</v>
      </c>
      <c r="M461" s="40">
        <v>198</v>
      </c>
    </row>
    <row r="462" spans="1:13" ht="15" x14ac:dyDescent="0.25">
      <c r="A462" s="41" t="s">
        <v>1190</v>
      </c>
      <c r="B462" s="41" t="s">
        <v>1191</v>
      </c>
      <c r="C462" s="41" t="s">
        <v>10</v>
      </c>
      <c r="M462" s="40">
        <v>198</v>
      </c>
    </row>
    <row r="463" spans="1:13" ht="15" x14ac:dyDescent="0.25">
      <c r="A463" s="42" t="s">
        <v>1192</v>
      </c>
      <c r="B463" s="42" t="s">
        <v>1193</v>
      </c>
      <c r="C463" s="42" t="s">
        <v>9</v>
      </c>
      <c r="M463" s="40">
        <v>198</v>
      </c>
    </row>
    <row r="464" spans="1:13" ht="15" x14ac:dyDescent="0.25">
      <c r="A464" s="41" t="s">
        <v>1194</v>
      </c>
      <c r="B464" s="41" t="s">
        <v>1195</v>
      </c>
      <c r="C464" s="41" t="s">
        <v>10</v>
      </c>
      <c r="M464" s="40">
        <v>765</v>
      </c>
    </row>
    <row r="465" spans="1:13" ht="15" x14ac:dyDescent="0.25">
      <c r="A465" s="42" t="s">
        <v>1196</v>
      </c>
      <c r="B465" s="42" t="s">
        <v>1197</v>
      </c>
      <c r="C465" s="42" t="s">
        <v>10</v>
      </c>
      <c r="M465" s="40">
        <v>4395</v>
      </c>
    </row>
    <row r="466" spans="1:13" ht="15" x14ac:dyDescent="0.25">
      <c r="A466" s="41" t="s">
        <v>1198</v>
      </c>
      <c r="B466" s="41" t="s">
        <v>1199</v>
      </c>
      <c r="C466" s="41" t="s">
        <v>10</v>
      </c>
      <c r="M466" s="40">
        <v>7195</v>
      </c>
    </row>
    <row r="467" spans="1:13" ht="15" x14ac:dyDescent="0.25">
      <c r="A467" s="42" t="s">
        <v>1200</v>
      </c>
      <c r="B467" s="42" t="s">
        <v>1201</v>
      </c>
      <c r="C467" s="42" t="s">
        <v>10</v>
      </c>
      <c r="M467" s="40">
        <v>2745</v>
      </c>
    </row>
    <row r="468" spans="1:13" ht="15" x14ac:dyDescent="0.25">
      <c r="A468" s="41" t="s">
        <v>1202</v>
      </c>
      <c r="B468" s="41" t="s">
        <v>1203</v>
      </c>
      <c r="C468" s="41" t="s">
        <v>10</v>
      </c>
      <c r="M468" s="40">
        <v>8795</v>
      </c>
    </row>
    <row r="469" spans="1:13" ht="15" x14ac:dyDescent="0.25">
      <c r="A469" s="42" t="s">
        <v>1204</v>
      </c>
      <c r="B469" s="42" t="s">
        <v>1205</v>
      </c>
      <c r="C469" s="42" t="s">
        <v>10</v>
      </c>
      <c r="M469" s="40">
        <v>11495</v>
      </c>
    </row>
    <row r="470" spans="1:13" ht="15" x14ac:dyDescent="0.25">
      <c r="A470" s="41" t="s">
        <v>1206</v>
      </c>
      <c r="B470" s="41" t="s">
        <v>1207</v>
      </c>
      <c r="C470" s="41" t="s">
        <v>10</v>
      </c>
      <c r="M470" s="40">
        <v>7195</v>
      </c>
    </row>
    <row r="471" spans="1:13" ht="15" x14ac:dyDescent="0.25">
      <c r="A471" s="42" t="s">
        <v>1208</v>
      </c>
      <c r="B471" s="42" t="s">
        <v>1209</v>
      </c>
      <c r="C471" s="42" t="s">
        <v>10</v>
      </c>
      <c r="M471" s="40">
        <v>13195</v>
      </c>
    </row>
    <row r="472" spans="1:13" ht="15" x14ac:dyDescent="0.25">
      <c r="A472" s="41" t="s">
        <v>1210</v>
      </c>
      <c r="B472" s="41" t="s">
        <v>1211</v>
      </c>
      <c r="C472" s="41" t="s">
        <v>8</v>
      </c>
      <c r="M472" s="40">
        <v>15395</v>
      </c>
    </row>
    <row r="473" spans="1:13" ht="15" x14ac:dyDescent="0.25">
      <c r="A473" s="42" t="s">
        <v>1212</v>
      </c>
      <c r="B473" s="42" t="s">
        <v>1213</v>
      </c>
      <c r="C473" s="42" t="s">
        <v>8</v>
      </c>
      <c r="M473" s="40">
        <v>10495</v>
      </c>
    </row>
    <row r="474" spans="1:13" ht="15" x14ac:dyDescent="0.25">
      <c r="A474" s="41" t="s">
        <v>1214</v>
      </c>
      <c r="B474" s="41" t="s">
        <v>1215</v>
      </c>
      <c r="C474" s="41" t="s">
        <v>9</v>
      </c>
      <c r="M474" s="40">
        <v>2745</v>
      </c>
    </row>
    <row r="475" spans="1:13" ht="15" x14ac:dyDescent="0.25">
      <c r="A475" s="42" t="s">
        <v>1216</v>
      </c>
      <c r="B475" s="42" t="s">
        <v>1217</v>
      </c>
      <c r="C475" s="42" t="s">
        <v>10</v>
      </c>
      <c r="M475" s="40">
        <v>5495</v>
      </c>
    </row>
    <row r="476" spans="1:13" ht="15" x14ac:dyDescent="0.25">
      <c r="A476" s="41" t="s">
        <v>1218</v>
      </c>
      <c r="B476" s="41" t="s">
        <v>1219</v>
      </c>
      <c r="C476" s="41" t="s">
        <v>10</v>
      </c>
      <c r="M476" s="40">
        <v>5495</v>
      </c>
    </row>
    <row r="477" spans="1:13" ht="15" x14ac:dyDescent="0.25">
      <c r="A477" s="42" t="s">
        <v>1220</v>
      </c>
      <c r="B477" s="42" t="s">
        <v>1221</v>
      </c>
      <c r="C477" s="42" t="s">
        <v>10</v>
      </c>
      <c r="M477" s="40">
        <v>6595</v>
      </c>
    </row>
    <row r="478" spans="1:13" ht="15" x14ac:dyDescent="0.25">
      <c r="A478" s="41" t="s">
        <v>1222</v>
      </c>
      <c r="B478" s="41" t="s">
        <v>1223</v>
      </c>
      <c r="C478" s="41" t="s">
        <v>10</v>
      </c>
      <c r="M478" s="40">
        <v>1595</v>
      </c>
    </row>
    <row r="479" spans="1:13" ht="15" x14ac:dyDescent="0.25">
      <c r="A479" s="42" t="s">
        <v>1224</v>
      </c>
      <c r="B479" s="42" t="s">
        <v>1225</v>
      </c>
      <c r="C479" s="42" t="s">
        <v>10</v>
      </c>
      <c r="M479" s="40">
        <v>2395</v>
      </c>
    </row>
    <row r="480" spans="1:13" ht="15" x14ac:dyDescent="0.25">
      <c r="A480" s="41" t="s">
        <v>1226</v>
      </c>
      <c r="B480" s="41" t="s">
        <v>1227</v>
      </c>
      <c r="C480" s="41" t="s">
        <v>10</v>
      </c>
      <c r="M480" s="40">
        <v>14295</v>
      </c>
    </row>
    <row r="481" spans="1:13" ht="15" x14ac:dyDescent="0.25">
      <c r="A481" s="42" t="s">
        <v>1228</v>
      </c>
      <c r="B481" s="42" t="s">
        <v>1229</v>
      </c>
      <c r="C481" s="42" t="s">
        <v>8</v>
      </c>
      <c r="M481" s="40">
        <v>21995</v>
      </c>
    </row>
    <row r="482" spans="1:13" ht="15" x14ac:dyDescent="0.25">
      <c r="A482" s="41" t="s">
        <v>1230</v>
      </c>
      <c r="B482" s="41" t="s">
        <v>1231</v>
      </c>
      <c r="C482" s="41" t="s">
        <v>10</v>
      </c>
      <c r="M482" s="40">
        <v>6595</v>
      </c>
    </row>
    <row r="483" spans="1:13" ht="15" x14ac:dyDescent="0.25">
      <c r="A483" s="42" t="s">
        <v>1232</v>
      </c>
      <c r="B483" s="42" t="s">
        <v>1233</v>
      </c>
      <c r="C483" s="42" t="s">
        <v>10</v>
      </c>
      <c r="M483" s="40">
        <v>7695</v>
      </c>
    </row>
    <row r="484" spans="1:13" ht="15" x14ac:dyDescent="0.25">
      <c r="A484" s="41" t="s">
        <v>1234</v>
      </c>
      <c r="B484" s="41" t="s">
        <v>1235</v>
      </c>
      <c r="C484" s="41" t="s">
        <v>10</v>
      </c>
      <c r="M484" s="40">
        <v>5495</v>
      </c>
    </row>
    <row r="485" spans="1:13" ht="15" x14ac:dyDescent="0.25">
      <c r="A485" s="42" t="s">
        <v>1236</v>
      </c>
      <c r="B485" s="42" t="s">
        <v>1237</v>
      </c>
      <c r="C485" s="42" t="s">
        <v>10</v>
      </c>
      <c r="M485" s="40">
        <v>6045</v>
      </c>
    </row>
    <row r="486" spans="1:13" ht="15" x14ac:dyDescent="0.25">
      <c r="A486" s="41" t="s">
        <v>1238</v>
      </c>
      <c r="B486" s="41" t="s">
        <v>1239</v>
      </c>
      <c r="C486" s="41" t="s">
        <v>10</v>
      </c>
      <c r="M486" s="40">
        <v>8795</v>
      </c>
    </row>
    <row r="487" spans="1:13" ht="15" x14ac:dyDescent="0.25">
      <c r="A487" s="42" t="s">
        <v>1240</v>
      </c>
      <c r="B487" s="42" t="s">
        <v>1241</v>
      </c>
      <c r="C487" s="42" t="s">
        <v>10</v>
      </c>
      <c r="M487" s="40">
        <v>10995</v>
      </c>
    </row>
    <row r="488" spans="1:13" ht="15" x14ac:dyDescent="0.25">
      <c r="A488" s="41" t="s">
        <v>1242</v>
      </c>
      <c r="B488" s="41" t="s">
        <v>1243</v>
      </c>
      <c r="C488" s="41" t="s">
        <v>10</v>
      </c>
      <c r="M488" s="40">
        <v>325</v>
      </c>
    </row>
    <row r="489" spans="1:13" ht="15" x14ac:dyDescent="0.25">
      <c r="A489" s="42" t="s">
        <v>1244</v>
      </c>
      <c r="B489" s="42" t="s">
        <v>1245</v>
      </c>
      <c r="C489" s="42" t="s">
        <v>10</v>
      </c>
      <c r="M489" s="40">
        <v>490</v>
      </c>
    </row>
    <row r="490" spans="1:13" ht="15" x14ac:dyDescent="0.25">
      <c r="A490" s="41" t="s">
        <v>1246</v>
      </c>
      <c r="B490" s="41" t="s">
        <v>1247</v>
      </c>
      <c r="C490" s="41" t="s">
        <v>10</v>
      </c>
      <c r="M490" s="40">
        <v>490</v>
      </c>
    </row>
    <row r="491" spans="1:13" ht="15" x14ac:dyDescent="0.25">
      <c r="A491" s="42" t="s">
        <v>1248</v>
      </c>
      <c r="B491" s="42" t="s">
        <v>1249</v>
      </c>
      <c r="C491" s="42" t="s">
        <v>10</v>
      </c>
      <c r="M491" s="40">
        <v>1095</v>
      </c>
    </row>
    <row r="492" spans="1:13" ht="15" x14ac:dyDescent="0.25">
      <c r="A492" s="41" t="s">
        <v>1250</v>
      </c>
      <c r="B492" s="41" t="s">
        <v>1251</v>
      </c>
      <c r="C492" s="41" t="s">
        <v>10</v>
      </c>
      <c r="M492" s="40">
        <v>4395</v>
      </c>
    </row>
    <row r="493" spans="1:13" ht="15" x14ac:dyDescent="0.25">
      <c r="A493" s="42" t="s">
        <v>1252</v>
      </c>
      <c r="B493" s="42" t="s">
        <v>1253</v>
      </c>
      <c r="C493" s="42" t="s">
        <v>10</v>
      </c>
      <c r="M493" s="40">
        <v>5495</v>
      </c>
    </row>
    <row r="494" spans="1:13" ht="15" x14ac:dyDescent="0.25">
      <c r="A494" s="41" t="s">
        <v>1254</v>
      </c>
      <c r="B494" s="41" t="s">
        <v>1255</v>
      </c>
      <c r="C494" s="41" t="s">
        <v>10</v>
      </c>
      <c r="M494" s="40">
        <v>5495</v>
      </c>
    </row>
    <row r="495" spans="1:13" ht="15" x14ac:dyDescent="0.25">
      <c r="A495" s="42" t="s">
        <v>1256</v>
      </c>
      <c r="B495" s="42" t="s">
        <v>1257</v>
      </c>
      <c r="C495" s="42" t="s">
        <v>8</v>
      </c>
      <c r="M495" s="40">
        <v>5495</v>
      </c>
    </row>
    <row r="496" spans="1:13" ht="15" x14ac:dyDescent="0.25">
      <c r="A496" s="41" t="s">
        <v>1258</v>
      </c>
      <c r="B496" s="41" t="s">
        <v>1259</v>
      </c>
      <c r="C496" s="41" t="s">
        <v>10</v>
      </c>
      <c r="M496" s="40">
        <v>5495</v>
      </c>
    </row>
    <row r="497" spans="1:13" ht="15" x14ac:dyDescent="0.25">
      <c r="A497" s="42" t="s">
        <v>1260</v>
      </c>
      <c r="B497" s="42" t="s">
        <v>1261</v>
      </c>
      <c r="C497" s="42" t="s">
        <v>10</v>
      </c>
      <c r="M497" s="40">
        <v>5495</v>
      </c>
    </row>
    <row r="498" spans="1:13" ht="15" x14ac:dyDescent="0.25">
      <c r="A498" s="41" t="s">
        <v>1262</v>
      </c>
      <c r="B498" s="41" t="s">
        <v>1263</v>
      </c>
      <c r="C498" s="41" t="s">
        <v>10</v>
      </c>
      <c r="M498" s="40">
        <v>5495</v>
      </c>
    </row>
    <row r="499" spans="1:13" ht="15" x14ac:dyDescent="0.25">
      <c r="A499" s="42" t="s">
        <v>1264</v>
      </c>
      <c r="B499" s="42" t="s">
        <v>1265</v>
      </c>
      <c r="C499" s="42" t="s">
        <v>10</v>
      </c>
      <c r="M499" s="40">
        <v>5495</v>
      </c>
    </row>
    <row r="500" spans="1:13" ht="15" x14ac:dyDescent="0.25">
      <c r="A500" s="41" t="s">
        <v>1266</v>
      </c>
      <c r="B500" s="41" t="s">
        <v>1267</v>
      </c>
      <c r="C500" s="41" t="s">
        <v>10</v>
      </c>
      <c r="M500" s="40">
        <v>5495</v>
      </c>
    </row>
    <row r="501" spans="1:13" ht="15" x14ac:dyDescent="0.25">
      <c r="A501" s="42" t="s">
        <v>1268</v>
      </c>
      <c r="B501" s="42" t="s">
        <v>1269</v>
      </c>
      <c r="C501" s="42" t="s">
        <v>10</v>
      </c>
      <c r="M501" s="40">
        <v>5495</v>
      </c>
    </row>
    <row r="502" spans="1:13" ht="15" x14ac:dyDescent="0.25">
      <c r="A502" s="41" t="s">
        <v>1270</v>
      </c>
      <c r="B502" s="41" t="s">
        <v>1271</v>
      </c>
      <c r="C502" s="41" t="s">
        <v>10</v>
      </c>
      <c r="M502" s="40">
        <v>7695</v>
      </c>
    </row>
    <row r="503" spans="1:13" ht="15" x14ac:dyDescent="0.25">
      <c r="A503" s="42" t="s">
        <v>1272</v>
      </c>
      <c r="B503" s="42" t="s">
        <v>1273</v>
      </c>
      <c r="C503" s="42" t="s">
        <v>10</v>
      </c>
      <c r="M503" s="40">
        <v>10995</v>
      </c>
    </row>
    <row r="504" spans="1:13" ht="15" x14ac:dyDescent="0.25">
      <c r="A504" s="41" t="s">
        <v>1274</v>
      </c>
      <c r="B504" s="41" t="s">
        <v>1275</v>
      </c>
      <c r="C504" s="41" t="s">
        <v>10</v>
      </c>
      <c r="M504" s="40">
        <v>2745</v>
      </c>
    </row>
    <row r="505" spans="1:13" ht="15" x14ac:dyDescent="0.25">
      <c r="A505" s="42" t="s">
        <v>1276</v>
      </c>
      <c r="B505" s="42" t="s">
        <v>1277</v>
      </c>
      <c r="C505" s="42" t="s">
        <v>10</v>
      </c>
      <c r="M505" s="40">
        <v>3845</v>
      </c>
    </row>
    <row r="506" spans="1:13" ht="15" x14ac:dyDescent="0.25">
      <c r="A506" s="41" t="s">
        <v>1278</v>
      </c>
      <c r="B506" s="41" t="s">
        <v>1279</v>
      </c>
      <c r="C506" s="41" t="s">
        <v>8</v>
      </c>
      <c r="M506" s="40">
        <v>10995</v>
      </c>
    </row>
    <row r="507" spans="1:13" ht="15" x14ac:dyDescent="0.25">
      <c r="A507" s="42" t="s">
        <v>1280</v>
      </c>
      <c r="B507" s="42" t="s">
        <v>1281</v>
      </c>
      <c r="C507" s="42" t="s">
        <v>8</v>
      </c>
      <c r="M507" s="40">
        <v>14295</v>
      </c>
    </row>
    <row r="508" spans="1:13" ht="15" x14ac:dyDescent="0.25">
      <c r="A508" s="41" t="s">
        <v>1282</v>
      </c>
      <c r="B508" s="41" t="s">
        <v>1283</v>
      </c>
      <c r="C508" s="41" t="s">
        <v>10</v>
      </c>
      <c r="M508" s="40">
        <v>5495</v>
      </c>
    </row>
    <row r="509" spans="1:13" ht="15" x14ac:dyDescent="0.25">
      <c r="A509" s="42" t="s">
        <v>1284</v>
      </c>
      <c r="B509" s="42" t="s">
        <v>1285</v>
      </c>
      <c r="C509" s="42" t="s">
        <v>10</v>
      </c>
      <c r="M509" s="40">
        <v>1095</v>
      </c>
    </row>
    <row r="510" spans="1:13" ht="15" x14ac:dyDescent="0.25">
      <c r="A510" s="41" t="s">
        <v>1286</v>
      </c>
      <c r="B510" s="41" t="s">
        <v>1287</v>
      </c>
      <c r="C510" s="41" t="s">
        <v>10</v>
      </c>
      <c r="M510" s="40">
        <v>32995</v>
      </c>
    </row>
    <row r="511" spans="1:13" ht="15" x14ac:dyDescent="0.25">
      <c r="A511" s="42" t="s">
        <v>1288</v>
      </c>
      <c r="B511" s="42" t="s">
        <v>1289</v>
      </c>
      <c r="C511" s="42" t="s">
        <v>10</v>
      </c>
      <c r="M511" s="40">
        <v>32995</v>
      </c>
    </row>
    <row r="512" spans="1:13" ht="15" x14ac:dyDescent="0.25">
      <c r="A512" s="41" t="s">
        <v>1290</v>
      </c>
      <c r="B512" s="41" t="s">
        <v>1291</v>
      </c>
      <c r="C512" s="41" t="s">
        <v>7</v>
      </c>
      <c r="M512" s="40">
        <v>32995</v>
      </c>
    </row>
    <row r="513" spans="1:13" ht="15" x14ac:dyDescent="0.25">
      <c r="A513" s="42" t="s">
        <v>267</v>
      </c>
      <c r="B513" s="42" t="s">
        <v>1292</v>
      </c>
      <c r="C513" s="42" t="s">
        <v>7</v>
      </c>
      <c r="M513" s="40">
        <v>32995</v>
      </c>
    </row>
    <row r="514" spans="1:13" ht="15" x14ac:dyDescent="0.25">
      <c r="A514" s="41" t="s">
        <v>1293</v>
      </c>
      <c r="B514" s="41" t="s">
        <v>1294</v>
      </c>
      <c r="C514" s="41" t="s">
        <v>8</v>
      </c>
      <c r="M514" s="40">
        <v>32995</v>
      </c>
    </row>
    <row r="515" spans="1:13" ht="15" x14ac:dyDescent="0.25">
      <c r="A515" s="42" t="s">
        <v>1295</v>
      </c>
      <c r="B515" s="42" t="s">
        <v>1296</v>
      </c>
      <c r="C515" s="42" t="s">
        <v>7</v>
      </c>
      <c r="M515" s="40">
        <v>32995</v>
      </c>
    </row>
    <row r="516" spans="1:13" ht="15" x14ac:dyDescent="0.25">
      <c r="A516" s="41" t="s">
        <v>1297</v>
      </c>
      <c r="B516" s="41" t="s">
        <v>1298</v>
      </c>
      <c r="C516" s="41" t="s">
        <v>8</v>
      </c>
      <c r="M516" s="40">
        <v>32995</v>
      </c>
    </row>
    <row r="517" spans="1:13" ht="15" x14ac:dyDescent="0.25">
      <c r="A517" s="42" t="s">
        <v>1299</v>
      </c>
      <c r="B517" s="42" t="s">
        <v>1300</v>
      </c>
      <c r="C517" s="42" t="s">
        <v>8</v>
      </c>
      <c r="M517" s="40">
        <v>32995</v>
      </c>
    </row>
    <row r="518" spans="1:13" ht="15" x14ac:dyDescent="0.25">
      <c r="A518" s="41" t="s">
        <v>1301</v>
      </c>
      <c r="B518" s="41" t="s">
        <v>1302</v>
      </c>
      <c r="C518" s="41" t="s">
        <v>10</v>
      </c>
      <c r="M518" s="40">
        <v>32995</v>
      </c>
    </row>
    <row r="519" spans="1:13" ht="15" x14ac:dyDescent="0.25">
      <c r="A519" s="42" t="s">
        <v>1303</v>
      </c>
      <c r="B519" s="42" t="s">
        <v>1304</v>
      </c>
      <c r="C519" s="42" t="s">
        <v>10</v>
      </c>
      <c r="M519" s="40">
        <v>32995</v>
      </c>
    </row>
    <row r="520" spans="1:13" ht="15" x14ac:dyDescent="0.25">
      <c r="A520" s="41" t="s">
        <v>1305</v>
      </c>
      <c r="B520" s="41" t="s">
        <v>1306</v>
      </c>
      <c r="C520" s="41" t="s">
        <v>9</v>
      </c>
      <c r="M520" s="40">
        <v>32995</v>
      </c>
    </row>
    <row r="521" spans="1:13" ht="15" x14ac:dyDescent="0.25">
      <c r="A521" s="42" t="s">
        <v>1307</v>
      </c>
      <c r="B521" s="42" t="s">
        <v>1308</v>
      </c>
      <c r="C521" s="42" t="s">
        <v>10</v>
      </c>
      <c r="M521" s="40">
        <v>32995</v>
      </c>
    </row>
    <row r="522" spans="1:13" ht="15" x14ac:dyDescent="0.25">
      <c r="A522" s="41" t="s">
        <v>1309</v>
      </c>
      <c r="B522" s="41" t="s">
        <v>1310</v>
      </c>
      <c r="C522" s="41" t="s">
        <v>10</v>
      </c>
      <c r="M522" s="40">
        <v>32995</v>
      </c>
    </row>
    <row r="523" spans="1:13" ht="15" x14ac:dyDescent="0.25">
      <c r="A523" s="42" t="s">
        <v>1311</v>
      </c>
      <c r="B523" s="42" t="s">
        <v>1312</v>
      </c>
      <c r="C523" s="42" t="s">
        <v>10</v>
      </c>
      <c r="M523" s="40">
        <v>32995</v>
      </c>
    </row>
    <row r="524" spans="1:13" ht="15" x14ac:dyDescent="0.25">
      <c r="A524" s="41" t="s">
        <v>271</v>
      </c>
      <c r="B524" s="41" t="s">
        <v>1313</v>
      </c>
      <c r="C524" s="41" t="s">
        <v>9</v>
      </c>
      <c r="M524" s="40">
        <v>32995</v>
      </c>
    </row>
    <row r="525" spans="1:13" ht="15" x14ac:dyDescent="0.25">
      <c r="A525" s="42" t="s">
        <v>1314</v>
      </c>
      <c r="B525" s="42" t="s">
        <v>1315</v>
      </c>
      <c r="C525" s="42" t="s">
        <v>9</v>
      </c>
      <c r="M525" s="40">
        <v>32995</v>
      </c>
    </row>
    <row r="526" spans="1:13" ht="15" x14ac:dyDescent="0.25">
      <c r="A526" s="41" t="s">
        <v>1316</v>
      </c>
      <c r="B526" s="41" t="s">
        <v>1317</v>
      </c>
      <c r="C526" s="41" t="s">
        <v>7</v>
      </c>
      <c r="M526" s="40">
        <v>32995</v>
      </c>
    </row>
    <row r="527" spans="1:13" ht="15" x14ac:dyDescent="0.25">
      <c r="A527" s="42" t="s">
        <v>1318</v>
      </c>
      <c r="B527" s="42" t="s">
        <v>1319</v>
      </c>
      <c r="C527" s="42" t="s">
        <v>10</v>
      </c>
      <c r="M527" s="40">
        <v>32995</v>
      </c>
    </row>
    <row r="528" spans="1:13" ht="15" x14ac:dyDescent="0.25">
      <c r="A528" s="41" t="s">
        <v>1320</v>
      </c>
      <c r="B528" s="41" t="s">
        <v>1321</v>
      </c>
      <c r="C528" s="41" t="s">
        <v>8</v>
      </c>
      <c r="M528" s="40">
        <v>32995</v>
      </c>
    </row>
    <row r="529" spans="1:13" ht="15" x14ac:dyDescent="0.25">
      <c r="A529" s="42" t="s">
        <v>1322</v>
      </c>
      <c r="B529" s="42" t="s">
        <v>1323</v>
      </c>
      <c r="C529" s="42" t="s">
        <v>8</v>
      </c>
      <c r="M529" s="40">
        <v>32995</v>
      </c>
    </row>
    <row r="530" spans="1:13" ht="15" x14ac:dyDescent="0.25">
      <c r="A530" s="41" t="s">
        <v>266</v>
      </c>
      <c r="B530" s="41" t="s">
        <v>1324</v>
      </c>
      <c r="C530" s="41" t="s">
        <v>9</v>
      </c>
      <c r="M530" s="40">
        <v>32995</v>
      </c>
    </row>
    <row r="531" spans="1:13" ht="15" x14ac:dyDescent="0.25">
      <c r="A531" s="42" t="s">
        <v>1325</v>
      </c>
      <c r="B531" s="42" t="s">
        <v>1326</v>
      </c>
      <c r="C531" s="42" t="s">
        <v>9</v>
      </c>
      <c r="M531" s="40">
        <v>32995</v>
      </c>
    </row>
    <row r="532" spans="1:13" ht="15" x14ac:dyDescent="0.25">
      <c r="A532" s="41" t="s">
        <v>1327</v>
      </c>
      <c r="B532" s="41" t="s">
        <v>1328</v>
      </c>
      <c r="C532" s="41" t="s">
        <v>9</v>
      </c>
      <c r="M532" s="40">
        <v>32995</v>
      </c>
    </row>
    <row r="533" spans="1:13" ht="15" x14ac:dyDescent="0.25">
      <c r="A533" s="42" t="s">
        <v>1329</v>
      </c>
      <c r="B533" s="42" t="s">
        <v>1330</v>
      </c>
      <c r="C533" s="42" t="s">
        <v>7</v>
      </c>
      <c r="M533" s="40">
        <v>32995</v>
      </c>
    </row>
    <row r="534" spans="1:13" ht="15" x14ac:dyDescent="0.25">
      <c r="A534" s="41" t="s">
        <v>1331</v>
      </c>
      <c r="B534" s="41" t="s">
        <v>1332</v>
      </c>
      <c r="C534" s="41" t="s">
        <v>8</v>
      </c>
      <c r="M534" s="40">
        <v>32995</v>
      </c>
    </row>
    <row r="535" spans="1:13" ht="15" x14ac:dyDescent="0.25">
      <c r="A535" s="42" t="s">
        <v>1333</v>
      </c>
      <c r="B535" s="42" t="s">
        <v>1334</v>
      </c>
      <c r="C535" s="42" t="s">
        <v>9</v>
      </c>
      <c r="M535" s="40">
        <v>32995</v>
      </c>
    </row>
    <row r="536" spans="1:13" ht="15" x14ac:dyDescent="0.25">
      <c r="A536" s="41" t="s">
        <v>1335</v>
      </c>
      <c r="B536" s="41" t="s">
        <v>1336</v>
      </c>
      <c r="C536" s="41" t="s">
        <v>7</v>
      </c>
      <c r="M536" s="40">
        <v>32995</v>
      </c>
    </row>
    <row r="537" spans="1:13" ht="15" x14ac:dyDescent="0.25">
      <c r="A537" s="42" t="s">
        <v>1337</v>
      </c>
      <c r="B537" s="42" t="s">
        <v>1338</v>
      </c>
      <c r="C537" s="42" t="s">
        <v>7</v>
      </c>
      <c r="M537" s="40">
        <v>32995</v>
      </c>
    </row>
    <row r="538" spans="1:13" ht="15" x14ac:dyDescent="0.25">
      <c r="A538" s="41" t="s">
        <v>1339</v>
      </c>
      <c r="B538" s="41" t="s">
        <v>1340</v>
      </c>
      <c r="C538" s="41" t="s">
        <v>7</v>
      </c>
      <c r="M538" s="40">
        <v>32995</v>
      </c>
    </row>
    <row r="539" spans="1:13" ht="15" x14ac:dyDescent="0.25">
      <c r="A539" s="42" t="s">
        <v>1341</v>
      </c>
      <c r="B539" s="42" t="s">
        <v>1342</v>
      </c>
      <c r="C539" s="42" t="s">
        <v>7</v>
      </c>
      <c r="M539" s="40">
        <v>32995</v>
      </c>
    </row>
    <row r="540" spans="1:13" ht="15" x14ac:dyDescent="0.25">
      <c r="A540" s="41" t="s">
        <v>1343</v>
      </c>
      <c r="B540" s="41" t="s">
        <v>1344</v>
      </c>
      <c r="C540" s="41" t="s">
        <v>7</v>
      </c>
      <c r="M540" s="40">
        <v>32995</v>
      </c>
    </row>
    <row r="541" spans="1:13" ht="15" x14ac:dyDescent="0.25">
      <c r="A541" s="42" t="s">
        <v>1345</v>
      </c>
      <c r="B541" s="42" t="s">
        <v>1346</v>
      </c>
      <c r="C541" s="42" t="s">
        <v>9</v>
      </c>
      <c r="M541" s="40">
        <v>32995</v>
      </c>
    </row>
    <row r="542" spans="1:13" ht="15" x14ac:dyDescent="0.25">
      <c r="A542" s="41" t="s">
        <v>1347</v>
      </c>
      <c r="B542" s="41" t="s">
        <v>1348</v>
      </c>
      <c r="C542" s="41" t="s">
        <v>8</v>
      </c>
      <c r="M542" s="40">
        <v>32995</v>
      </c>
    </row>
    <row r="543" spans="1:13" ht="15" x14ac:dyDescent="0.25">
      <c r="A543" s="42" t="s">
        <v>1349</v>
      </c>
      <c r="B543" s="42" t="s">
        <v>1350</v>
      </c>
      <c r="C543" s="42" t="s">
        <v>8</v>
      </c>
      <c r="M543" s="40">
        <v>32995</v>
      </c>
    </row>
    <row r="544" spans="1:13" ht="15" x14ac:dyDescent="0.25">
      <c r="A544" s="41" t="s">
        <v>1351</v>
      </c>
      <c r="B544" s="41" t="s">
        <v>1352</v>
      </c>
      <c r="C544" s="41" t="s">
        <v>8</v>
      </c>
      <c r="M544" s="40">
        <v>32995</v>
      </c>
    </row>
    <row r="545" spans="1:13" ht="15" x14ac:dyDescent="0.25">
      <c r="A545" s="42" t="s">
        <v>1353</v>
      </c>
      <c r="B545" s="42" t="s">
        <v>1354</v>
      </c>
      <c r="C545" s="42" t="s">
        <v>7</v>
      </c>
      <c r="M545" s="40">
        <v>32995</v>
      </c>
    </row>
    <row r="546" spans="1:13" ht="15" x14ac:dyDescent="0.25">
      <c r="A546" s="41" t="s">
        <v>1355</v>
      </c>
      <c r="B546" s="41" t="s">
        <v>1356</v>
      </c>
      <c r="C546" s="41" t="s">
        <v>10</v>
      </c>
      <c r="M546" s="40">
        <v>32995</v>
      </c>
    </row>
    <row r="547" spans="1:13" ht="15" x14ac:dyDescent="0.25">
      <c r="A547" s="42" t="s">
        <v>1357</v>
      </c>
      <c r="B547" s="42" t="s">
        <v>1358</v>
      </c>
      <c r="C547" s="42" t="s">
        <v>10</v>
      </c>
      <c r="M547" s="40">
        <v>32995</v>
      </c>
    </row>
    <row r="548" spans="1:13" ht="15" x14ac:dyDescent="0.25">
      <c r="A548" s="41" t="s">
        <v>1359</v>
      </c>
      <c r="B548" s="41" t="s">
        <v>1360</v>
      </c>
      <c r="C548" s="41" t="s">
        <v>10</v>
      </c>
      <c r="M548" s="40">
        <v>32995</v>
      </c>
    </row>
    <row r="549" spans="1:13" ht="15" x14ac:dyDescent="0.25">
      <c r="A549" s="42" t="s">
        <v>1361</v>
      </c>
      <c r="B549" s="42" t="s">
        <v>1362</v>
      </c>
      <c r="C549" s="42" t="s">
        <v>10</v>
      </c>
      <c r="M549" s="40">
        <v>32995</v>
      </c>
    </row>
    <row r="550" spans="1:13" ht="15" x14ac:dyDescent="0.25">
      <c r="A550" s="41" t="s">
        <v>1363</v>
      </c>
      <c r="B550" s="41" t="s">
        <v>1364</v>
      </c>
      <c r="C550" s="41" t="s">
        <v>10</v>
      </c>
      <c r="M550" s="40">
        <v>32995</v>
      </c>
    </row>
    <row r="551" spans="1:13" ht="15" x14ac:dyDescent="0.25">
      <c r="A551" s="42" t="s">
        <v>1365</v>
      </c>
      <c r="B551" s="42" t="s">
        <v>1366</v>
      </c>
      <c r="C551" s="42" t="s">
        <v>10</v>
      </c>
      <c r="M551" s="40">
        <v>13195</v>
      </c>
    </row>
    <row r="552" spans="1:13" ht="15" x14ac:dyDescent="0.25">
      <c r="A552" s="41" t="s">
        <v>1367</v>
      </c>
      <c r="B552" s="41" t="s">
        <v>1368</v>
      </c>
      <c r="C552" s="41" t="s">
        <v>8</v>
      </c>
      <c r="M552" s="40">
        <v>7695</v>
      </c>
    </row>
    <row r="553" spans="1:13" ht="15" x14ac:dyDescent="0.25">
      <c r="A553"/>
      <c r="B553"/>
      <c r="C553"/>
      <c r="M553" s="40">
        <v>325</v>
      </c>
    </row>
    <row r="554" spans="1:13" ht="15" x14ac:dyDescent="0.25">
      <c r="A554"/>
      <c r="B554"/>
      <c r="C554"/>
      <c r="M554" s="40">
        <v>490</v>
      </c>
    </row>
    <row r="555" spans="1:13" ht="15" x14ac:dyDescent="0.25">
      <c r="A555"/>
      <c r="B555"/>
      <c r="C555"/>
      <c r="M555" s="40">
        <v>490</v>
      </c>
    </row>
    <row r="556" spans="1:13" ht="15" x14ac:dyDescent="0.25">
      <c r="A556"/>
      <c r="B556"/>
      <c r="C556"/>
      <c r="M556" s="40">
        <v>1095</v>
      </c>
    </row>
    <row r="557" spans="1:13" ht="15" x14ac:dyDescent="0.25">
      <c r="A557"/>
      <c r="B557"/>
      <c r="C557"/>
      <c r="M557" s="40">
        <v>4395</v>
      </c>
    </row>
    <row r="558" spans="1:13" ht="15" x14ac:dyDescent="0.25">
      <c r="A558"/>
      <c r="B558"/>
      <c r="C558"/>
      <c r="M558" s="40">
        <v>5495</v>
      </c>
    </row>
    <row r="559" spans="1:13" ht="15" x14ac:dyDescent="0.25">
      <c r="A559"/>
      <c r="B559"/>
      <c r="C559"/>
      <c r="M559" s="40">
        <v>5495</v>
      </c>
    </row>
    <row r="560" spans="1:13" ht="15" x14ac:dyDescent="0.25">
      <c r="A560"/>
      <c r="B560"/>
      <c r="C560"/>
      <c r="M560" s="40">
        <v>5495</v>
      </c>
    </row>
    <row r="561" spans="1:13" ht="15" x14ac:dyDescent="0.25">
      <c r="A561"/>
      <c r="B561"/>
      <c r="C561"/>
      <c r="M561" s="40">
        <v>5495</v>
      </c>
    </row>
    <row r="562" spans="1:13" ht="15" x14ac:dyDescent="0.25">
      <c r="A562"/>
      <c r="B562"/>
      <c r="C562"/>
      <c r="M562" s="40">
        <v>5495</v>
      </c>
    </row>
    <row r="563" spans="1:13" ht="15" x14ac:dyDescent="0.25">
      <c r="A563"/>
      <c r="B563"/>
      <c r="C563"/>
      <c r="M563" s="40">
        <v>5495</v>
      </c>
    </row>
    <row r="564" spans="1:13" ht="15" x14ac:dyDescent="0.25">
      <c r="A564"/>
      <c r="B564"/>
      <c r="C564"/>
      <c r="M564" s="40">
        <v>5495</v>
      </c>
    </row>
    <row r="565" spans="1:13" ht="15" x14ac:dyDescent="0.25">
      <c r="A565"/>
      <c r="B565"/>
      <c r="C565"/>
      <c r="M565" s="40">
        <v>5495</v>
      </c>
    </row>
    <row r="566" spans="1:13" ht="15" x14ac:dyDescent="0.25">
      <c r="A566"/>
      <c r="B566"/>
      <c r="C566"/>
      <c r="M566" s="40">
        <v>5495</v>
      </c>
    </row>
    <row r="567" spans="1:13" ht="15" x14ac:dyDescent="0.25">
      <c r="A567"/>
      <c r="B567"/>
      <c r="C567"/>
      <c r="M567" s="40">
        <v>39595</v>
      </c>
    </row>
    <row r="568" spans="1:13" ht="15" x14ac:dyDescent="0.25">
      <c r="A568"/>
      <c r="B568"/>
      <c r="C568"/>
      <c r="M568" s="40">
        <v>29695</v>
      </c>
    </row>
    <row r="569" spans="1:13" ht="15" x14ac:dyDescent="0.25">
      <c r="A569"/>
      <c r="B569"/>
      <c r="C569"/>
      <c r="M569" s="40">
        <v>19795</v>
      </c>
    </row>
    <row r="570" spans="1:13" ht="15" x14ac:dyDescent="0.25">
      <c r="A570"/>
      <c r="B570"/>
      <c r="C570"/>
      <c r="M570" s="40">
        <v>41795</v>
      </c>
    </row>
    <row r="571" spans="1:13" ht="15" x14ac:dyDescent="0.25">
      <c r="A571"/>
      <c r="B571"/>
      <c r="C571"/>
      <c r="M571" s="40">
        <v>31345</v>
      </c>
    </row>
    <row r="572" spans="1:13" ht="15" x14ac:dyDescent="0.25">
      <c r="A572"/>
      <c r="B572"/>
      <c r="C572"/>
      <c r="M572" s="40">
        <v>20895</v>
      </c>
    </row>
    <row r="573" spans="1:13" ht="15" x14ac:dyDescent="0.25">
      <c r="A573"/>
      <c r="B573"/>
      <c r="C573"/>
      <c r="M573" s="40">
        <v>8795</v>
      </c>
    </row>
    <row r="574" spans="1:13" ht="15" x14ac:dyDescent="0.25">
      <c r="A574"/>
      <c r="B574"/>
      <c r="C574"/>
      <c r="M574" s="40">
        <v>32995</v>
      </c>
    </row>
    <row r="575" spans="1:13" ht="15" x14ac:dyDescent="0.25">
      <c r="A575"/>
      <c r="B575"/>
      <c r="C575"/>
      <c r="M575" s="40">
        <v>21995</v>
      </c>
    </row>
    <row r="576" spans="1:13" ht="15" x14ac:dyDescent="0.25">
      <c r="A576"/>
      <c r="B576"/>
      <c r="C576"/>
      <c r="M576" s="40">
        <v>21995</v>
      </c>
    </row>
    <row r="577" spans="1:13" ht="15" x14ac:dyDescent="0.25">
      <c r="A577"/>
      <c r="B577"/>
      <c r="C577"/>
      <c r="M577" s="40">
        <v>21995</v>
      </c>
    </row>
    <row r="578" spans="1:13" ht="15" x14ac:dyDescent="0.25">
      <c r="A578"/>
      <c r="B578"/>
      <c r="C578"/>
      <c r="M578" s="40">
        <v>148495</v>
      </c>
    </row>
    <row r="579" spans="1:13" ht="15" x14ac:dyDescent="0.25">
      <c r="A579"/>
      <c r="B579"/>
      <c r="C579"/>
      <c r="M579" s="40">
        <v>98995</v>
      </c>
    </row>
    <row r="580" spans="1:13" ht="15" x14ac:dyDescent="0.25">
      <c r="A580"/>
      <c r="B580"/>
      <c r="C580"/>
      <c r="M580" s="40">
        <v>148495</v>
      </c>
    </row>
    <row r="581" spans="1:13" ht="15" x14ac:dyDescent="0.25">
      <c r="A581"/>
      <c r="B581"/>
      <c r="C581"/>
      <c r="M581" s="40">
        <v>98995</v>
      </c>
    </row>
    <row r="582" spans="1:13" ht="15" x14ac:dyDescent="0.25">
      <c r="A582"/>
      <c r="B582"/>
      <c r="C582"/>
      <c r="M582" s="40">
        <v>65995</v>
      </c>
    </row>
    <row r="583" spans="1:13" ht="15" x14ac:dyDescent="0.25">
      <c r="A583"/>
      <c r="B583"/>
      <c r="C583"/>
      <c r="M583" s="40">
        <v>10445</v>
      </c>
    </row>
    <row r="584" spans="1:13" ht="15" x14ac:dyDescent="0.25">
      <c r="A584"/>
      <c r="B584"/>
      <c r="C584"/>
      <c r="M584" s="40">
        <v>7145</v>
      </c>
    </row>
    <row r="585" spans="1:13" ht="15" x14ac:dyDescent="0.25">
      <c r="A585"/>
      <c r="B585"/>
      <c r="C585"/>
      <c r="M585" s="40">
        <v>5495</v>
      </c>
    </row>
    <row r="586" spans="1:13" ht="15" x14ac:dyDescent="0.25">
      <c r="A586"/>
      <c r="B586"/>
      <c r="C586"/>
      <c r="M586" s="40">
        <v>8245</v>
      </c>
    </row>
    <row r="587" spans="1:13" ht="15" x14ac:dyDescent="0.25">
      <c r="A587"/>
      <c r="B587"/>
      <c r="C587"/>
      <c r="M587" s="40">
        <v>3845</v>
      </c>
    </row>
    <row r="588" spans="1:13" ht="15" x14ac:dyDescent="0.25">
      <c r="A588"/>
      <c r="B588"/>
      <c r="C588"/>
      <c r="M588" s="40">
        <v>2195</v>
      </c>
    </row>
    <row r="589" spans="1:13" ht="15" x14ac:dyDescent="0.25">
      <c r="A589"/>
      <c r="B589"/>
      <c r="C589"/>
      <c r="M589" s="40">
        <v>2195</v>
      </c>
    </row>
    <row r="590" spans="1:13" ht="15" x14ac:dyDescent="0.25">
      <c r="A590"/>
      <c r="B590"/>
      <c r="C590"/>
      <c r="M590" s="40">
        <v>3295</v>
      </c>
    </row>
    <row r="591" spans="1:13" ht="15" x14ac:dyDescent="0.25">
      <c r="A591"/>
      <c r="B591"/>
      <c r="C591"/>
      <c r="M591" s="40">
        <v>3295</v>
      </c>
    </row>
    <row r="592" spans="1:13" ht="15" x14ac:dyDescent="0.25">
      <c r="A592"/>
      <c r="B592"/>
      <c r="C592"/>
      <c r="M592" s="40">
        <v>1095</v>
      </c>
    </row>
    <row r="593" spans="1:13" ht="15" x14ac:dyDescent="0.25">
      <c r="A593"/>
      <c r="B593"/>
      <c r="C593"/>
      <c r="M593" s="40">
        <v>1095</v>
      </c>
    </row>
    <row r="594" spans="1:13" ht="15" x14ac:dyDescent="0.25">
      <c r="A594"/>
      <c r="B594"/>
      <c r="C594"/>
      <c r="M594" s="40">
        <v>825</v>
      </c>
    </row>
    <row r="595" spans="1:13" ht="15" x14ac:dyDescent="0.25">
      <c r="A595"/>
      <c r="B595"/>
      <c r="C595"/>
      <c r="M595" s="40">
        <v>545</v>
      </c>
    </row>
    <row r="596" spans="1:13" ht="15" x14ac:dyDescent="0.25">
      <c r="A596"/>
      <c r="B596"/>
      <c r="C596"/>
      <c r="M596" s="40">
        <v>198</v>
      </c>
    </row>
    <row r="597" spans="1:13" ht="15" x14ac:dyDescent="0.25">
      <c r="A597"/>
      <c r="B597"/>
      <c r="C597"/>
      <c r="M597" s="40">
        <v>198</v>
      </c>
    </row>
    <row r="598" spans="1:13" ht="15" x14ac:dyDescent="0.25">
      <c r="A598"/>
      <c r="B598"/>
      <c r="C598"/>
      <c r="M598" s="40">
        <v>198</v>
      </c>
    </row>
    <row r="599" spans="1:13" ht="15" x14ac:dyDescent="0.25">
      <c r="A599"/>
      <c r="B599"/>
      <c r="C599"/>
      <c r="M599" s="40">
        <v>198</v>
      </c>
    </row>
    <row r="600" spans="1:13" ht="15" x14ac:dyDescent="0.25">
      <c r="A600"/>
      <c r="B600"/>
      <c r="C600"/>
      <c r="M600" s="40">
        <v>198</v>
      </c>
    </row>
    <row r="601" spans="1:13" ht="15" x14ac:dyDescent="0.25">
      <c r="A601"/>
      <c r="B601"/>
      <c r="C601"/>
      <c r="M601" s="40">
        <v>198</v>
      </c>
    </row>
    <row r="602" spans="1:13" ht="15" x14ac:dyDescent="0.25">
      <c r="A602"/>
      <c r="B602"/>
      <c r="C602"/>
      <c r="M602" s="40">
        <v>195</v>
      </c>
    </row>
    <row r="603" spans="1:13" ht="15" x14ac:dyDescent="0.25">
      <c r="A603"/>
      <c r="B603"/>
      <c r="C603"/>
      <c r="M603" s="40">
        <v>165</v>
      </c>
    </row>
    <row r="604" spans="1:13" ht="15" x14ac:dyDescent="0.25">
      <c r="A604"/>
      <c r="B604"/>
      <c r="C604"/>
      <c r="M604" s="40">
        <v>135</v>
      </c>
    </row>
    <row r="605" spans="1:13" ht="15" x14ac:dyDescent="0.25">
      <c r="A605"/>
      <c r="B605"/>
      <c r="C605"/>
      <c r="M605" s="40">
        <v>765</v>
      </c>
    </row>
    <row r="606" spans="1:13" ht="15" x14ac:dyDescent="0.25">
      <c r="A606"/>
      <c r="B606"/>
      <c r="C606"/>
      <c r="M606" s="40">
        <v>1370</v>
      </c>
    </row>
    <row r="607" spans="1:13" ht="15" x14ac:dyDescent="0.25">
      <c r="A607"/>
      <c r="B607"/>
      <c r="C607"/>
      <c r="M607" s="40">
        <v>2745</v>
      </c>
    </row>
    <row r="608" spans="1:13" ht="15" x14ac:dyDescent="0.25">
      <c r="A608"/>
      <c r="B608"/>
      <c r="C608"/>
      <c r="M608" s="40">
        <v>10995</v>
      </c>
    </row>
    <row r="609" spans="1:13" ht="15" x14ac:dyDescent="0.25">
      <c r="A609"/>
      <c r="B609"/>
      <c r="C609"/>
      <c r="M609" s="40">
        <v>17595</v>
      </c>
    </row>
    <row r="610" spans="1:13" ht="15" x14ac:dyDescent="0.25">
      <c r="A610"/>
      <c r="B610"/>
      <c r="C610"/>
      <c r="M610" s="40">
        <v>1095</v>
      </c>
    </row>
    <row r="611" spans="1:13" ht="15" x14ac:dyDescent="0.25">
      <c r="A611"/>
      <c r="B611"/>
      <c r="C611"/>
      <c r="M611" s="40">
        <v>21995</v>
      </c>
    </row>
    <row r="612" spans="1:13" ht="15" x14ac:dyDescent="0.25">
      <c r="A612"/>
      <c r="B612"/>
      <c r="C612"/>
      <c r="M612" s="40">
        <v>21995</v>
      </c>
    </row>
    <row r="613" spans="1:13" ht="15" x14ac:dyDescent="0.25">
      <c r="A613"/>
      <c r="B613"/>
      <c r="C613"/>
      <c r="M613" s="40">
        <v>21995</v>
      </c>
    </row>
    <row r="614" spans="1:13" ht="15" x14ac:dyDescent="0.25">
      <c r="A614"/>
      <c r="B614"/>
      <c r="C614"/>
      <c r="M614" s="40">
        <v>21995</v>
      </c>
    </row>
    <row r="615" spans="1:13" ht="15" x14ac:dyDescent="0.25">
      <c r="A615"/>
      <c r="B615"/>
      <c r="C615"/>
      <c r="M615" s="40">
        <v>21995</v>
      </c>
    </row>
    <row r="616" spans="1:13" ht="15" x14ac:dyDescent="0.25">
      <c r="A616"/>
      <c r="B616"/>
      <c r="C616"/>
      <c r="M616" s="40">
        <v>21995</v>
      </c>
    </row>
    <row r="617" spans="1:13" ht="15" x14ac:dyDescent="0.25">
      <c r="A617"/>
      <c r="B617"/>
      <c r="C617"/>
      <c r="M617" s="40">
        <v>21995</v>
      </c>
    </row>
    <row r="618" spans="1:13" ht="15" x14ac:dyDescent="0.25">
      <c r="A618"/>
      <c r="B618"/>
      <c r="C618"/>
      <c r="M618" s="40">
        <v>21995</v>
      </c>
    </row>
    <row r="619" spans="1:13" ht="15" x14ac:dyDescent="0.25">
      <c r="A619"/>
      <c r="B619"/>
      <c r="C619"/>
      <c r="M619" s="40">
        <v>21995</v>
      </c>
    </row>
    <row r="620" spans="1:13" ht="15" x14ac:dyDescent="0.25">
      <c r="A620"/>
      <c r="B620"/>
      <c r="C620"/>
      <c r="M620" s="40">
        <v>21995</v>
      </c>
    </row>
    <row r="621" spans="1:13" ht="15" x14ac:dyDescent="0.25">
      <c r="A621"/>
      <c r="B621"/>
      <c r="C621"/>
      <c r="M621" s="40">
        <v>21995</v>
      </c>
    </row>
    <row r="622" spans="1:13" ht="15" x14ac:dyDescent="0.25">
      <c r="A622"/>
      <c r="B622"/>
      <c r="C622"/>
      <c r="M622" s="40">
        <v>21995</v>
      </c>
    </row>
    <row r="623" spans="1:13" ht="15" x14ac:dyDescent="0.25">
      <c r="A623"/>
      <c r="B623"/>
      <c r="C623"/>
      <c r="M623" s="40">
        <v>21995</v>
      </c>
    </row>
    <row r="624" spans="1:13" ht="15" x14ac:dyDescent="0.25">
      <c r="A624"/>
      <c r="B624"/>
      <c r="C624"/>
      <c r="M624" s="40">
        <v>21995</v>
      </c>
    </row>
    <row r="625" spans="1:13" ht="15" x14ac:dyDescent="0.25">
      <c r="A625"/>
      <c r="B625"/>
      <c r="C625"/>
      <c r="M625" s="40">
        <v>21995</v>
      </c>
    </row>
    <row r="626" spans="1:13" ht="15" x14ac:dyDescent="0.25">
      <c r="A626"/>
      <c r="B626"/>
      <c r="C626"/>
      <c r="M626" s="40">
        <v>21995</v>
      </c>
    </row>
    <row r="627" spans="1:13" ht="15" x14ac:dyDescent="0.25">
      <c r="A627"/>
      <c r="B627"/>
      <c r="C627"/>
      <c r="M627" s="40">
        <v>21995</v>
      </c>
    </row>
    <row r="628" spans="1:13" ht="15" x14ac:dyDescent="0.25">
      <c r="A628"/>
      <c r="B628"/>
      <c r="C628"/>
      <c r="M628" s="40">
        <v>21995</v>
      </c>
    </row>
    <row r="629" spans="1:13" ht="15" x14ac:dyDescent="0.25">
      <c r="A629"/>
      <c r="B629"/>
      <c r="C629"/>
      <c r="M629" s="40">
        <v>21995</v>
      </c>
    </row>
    <row r="630" spans="1:13" ht="15" x14ac:dyDescent="0.25">
      <c r="A630"/>
      <c r="B630"/>
      <c r="C630"/>
      <c r="M630" s="40">
        <v>21995</v>
      </c>
    </row>
    <row r="631" spans="1:13" ht="15" x14ac:dyDescent="0.25">
      <c r="A631"/>
      <c r="B631"/>
      <c r="C631"/>
      <c r="M631" s="40">
        <v>21995</v>
      </c>
    </row>
    <row r="632" spans="1:13" ht="15" x14ac:dyDescent="0.25">
      <c r="A632"/>
      <c r="B632"/>
      <c r="C632"/>
      <c r="M632" s="40">
        <v>21995</v>
      </c>
    </row>
    <row r="633" spans="1:13" ht="15" x14ac:dyDescent="0.25">
      <c r="A633"/>
      <c r="B633"/>
      <c r="C633"/>
      <c r="M633" s="40">
        <v>21995</v>
      </c>
    </row>
    <row r="634" spans="1:13" ht="15" x14ac:dyDescent="0.25">
      <c r="A634"/>
      <c r="B634"/>
      <c r="C634"/>
      <c r="M634" s="40">
        <v>21995</v>
      </c>
    </row>
    <row r="635" spans="1:13" ht="15" x14ac:dyDescent="0.25">
      <c r="A635"/>
      <c r="B635"/>
      <c r="C635"/>
      <c r="M635" s="40">
        <v>21995</v>
      </c>
    </row>
    <row r="636" spans="1:13" ht="15" x14ac:dyDescent="0.25">
      <c r="A636"/>
      <c r="B636"/>
      <c r="C636"/>
      <c r="M636" s="40">
        <v>21995</v>
      </c>
    </row>
    <row r="637" spans="1:13" ht="15" x14ac:dyDescent="0.25">
      <c r="A637"/>
      <c r="B637"/>
      <c r="C637"/>
      <c r="M637" s="40">
        <v>21995</v>
      </c>
    </row>
    <row r="638" spans="1:13" ht="15" x14ac:dyDescent="0.25">
      <c r="A638"/>
      <c r="B638"/>
      <c r="C638"/>
      <c r="M638" s="40">
        <v>21995</v>
      </c>
    </row>
    <row r="639" spans="1:13" ht="15" x14ac:dyDescent="0.25">
      <c r="A639"/>
      <c r="B639"/>
      <c r="C639"/>
      <c r="M639" s="40">
        <v>21995</v>
      </c>
    </row>
    <row r="640" spans="1:13" ht="15" x14ac:dyDescent="0.25">
      <c r="A640"/>
      <c r="B640"/>
      <c r="C640"/>
      <c r="M640" s="40">
        <v>21995</v>
      </c>
    </row>
    <row r="641" spans="1:13" ht="15" x14ac:dyDescent="0.25">
      <c r="A641"/>
      <c r="B641"/>
      <c r="C641"/>
      <c r="M641" s="40">
        <v>21995</v>
      </c>
    </row>
    <row r="642" spans="1:13" ht="15" x14ac:dyDescent="0.25">
      <c r="A642"/>
      <c r="B642"/>
      <c r="C642"/>
      <c r="M642" s="40">
        <v>21995</v>
      </c>
    </row>
    <row r="643" spans="1:13" ht="15" x14ac:dyDescent="0.25">
      <c r="A643"/>
      <c r="B643"/>
      <c r="C643"/>
      <c r="M643" s="40">
        <v>21995</v>
      </c>
    </row>
    <row r="644" spans="1:13" ht="15" x14ac:dyDescent="0.25">
      <c r="A644"/>
      <c r="B644"/>
      <c r="C644"/>
      <c r="M644" s="40">
        <v>21995</v>
      </c>
    </row>
    <row r="645" spans="1:13" ht="15" x14ac:dyDescent="0.25">
      <c r="A645"/>
      <c r="B645"/>
      <c r="C645"/>
      <c r="M645" s="40">
        <v>21995</v>
      </c>
    </row>
    <row r="646" spans="1:13" ht="15" x14ac:dyDescent="0.25">
      <c r="A646"/>
      <c r="B646"/>
      <c r="C646"/>
      <c r="M646" s="40">
        <v>21995</v>
      </c>
    </row>
    <row r="647" spans="1:13" ht="15" x14ac:dyDescent="0.25">
      <c r="A647"/>
      <c r="B647"/>
      <c r="C647"/>
      <c r="M647" s="40">
        <v>21995</v>
      </c>
    </row>
    <row r="648" spans="1:13" ht="15" x14ac:dyDescent="0.25">
      <c r="A648"/>
      <c r="B648"/>
      <c r="C648"/>
      <c r="M648" s="40">
        <v>21995</v>
      </c>
    </row>
    <row r="649" spans="1:13" ht="15" x14ac:dyDescent="0.25">
      <c r="A649"/>
      <c r="B649"/>
      <c r="C649"/>
      <c r="M649" s="40">
        <v>21995</v>
      </c>
    </row>
    <row r="650" spans="1:13" ht="15" x14ac:dyDescent="0.25">
      <c r="A650"/>
      <c r="B650"/>
      <c r="C650"/>
      <c r="M650" s="40">
        <v>21995</v>
      </c>
    </row>
    <row r="651" spans="1:13" ht="15" x14ac:dyDescent="0.25">
      <c r="A651"/>
      <c r="B651"/>
      <c r="C651"/>
      <c r="M651" s="40">
        <v>325</v>
      </c>
    </row>
    <row r="652" spans="1:13" ht="15" x14ac:dyDescent="0.25">
      <c r="A652"/>
      <c r="B652"/>
      <c r="C652"/>
      <c r="M652" s="40">
        <v>490</v>
      </c>
    </row>
    <row r="653" spans="1:13" ht="15" x14ac:dyDescent="0.25">
      <c r="A653"/>
      <c r="B653"/>
      <c r="C653"/>
      <c r="M653" s="40">
        <v>490</v>
      </c>
    </row>
    <row r="654" spans="1:13" ht="15" x14ac:dyDescent="0.25">
      <c r="A654"/>
      <c r="B654"/>
      <c r="C654"/>
      <c r="M654" s="40">
        <v>1095</v>
      </c>
    </row>
    <row r="655" spans="1:13" ht="15" x14ac:dyDescent="0.25">
      <c r="A655"/>
      <c r="B655"/>
      <c r="C655"/>
      <c r="M655" s="40">
        <v>4395</v>
      </c>
    </row>
    <row r="656" spans="1:13" ht="15" x14ac:dyDescent="0.25">
      <c r="A656"/>
      <c r="B656"/>
      <c r="C656"/>
      <c r="M656" s="40">
        <v>5495</v>
      </c>
    </row>
    <row r="657" spans="1:13" ht="15" x14ac:dyDescent="0.25">
      <c r="A657"/>
      <c r="B657"/>
      <c r="C657"/>
      <c r="M657" s="40">
        <v>5495</v>
      </c>
    </row>
    <row r="658" spans="1:13" ht="15" x14ac:dyDescent="0.25">
      <c r="A658"/>
      <c r="B658"/>
      <c r="C658"/>
      <c r="M658" s="40">
        <v>5495</v>
      </c>
    </row>
    <row r="659" spans="1:13" ht="15" x14ac:dyDescent="0.25">
      <c r="A659"/>
      <c r="B659"/>
      <c r="C659"/>
      <c r="M659" s="40">
        <v>5495</v>
      </c>
    </row>
    <row r="660" spans="1:13" ht="15" x14ac:dyDescent="0.25">
      <c r="A660"/>
      <c r="B660"/>
      <c r="C660"/>
      <c r="M660" s="40">
        <v>5495</v>
      </c>
    </row>
    <row r="661" spans="1:13" ht="15" x14ac:dyDescent="0.25">
      <c r="A661"/>
      <c r="B661"/>
      <c r="C661"/>
      <c r="M661" s="40">
        <v>5495</v>
      </c>
    </row>
    <row r="662" spans="1:13" ht="15" x14ac:dyDescent="0.25">
      <c r="A662"/>
      <c r="B662"/>
      <c r="C662"/>
      <c r="M662" s="40">
        <v>5495</v>
      </c>
    </row>
    <row r="663" spans="1:13" ht="15" x14ac:dyDescent="0.25">
      <c r="A663"/>
      <c r="B663"/>
      <c r="C663"/>
      <c r="M663" s="40">
        <v>5495</v>
      </c>
    </row>
    <row r="664" spans="1:13" ht="15" x14ac:dyDescent="0.25">
      <c r="A664"/>
      <c r="B664"/>
      <c r="C664"/>
      <c r="M664" s="40">
        <v>5495</v>
      </c>
    </row>
    <row r="665" spans="1:13" ht="15" x14ac:dyDescent="0.25">
      <c r="A665"/>
      <c r="B665"/>
      <c r="C665"/>
      <c r="M665" s="40">
        <v>1315</v>
      </c>
    </row>
    <row r="666" spans="1:13" ht="15" x14ac:dyDescent="0.25">
      <c r="A666"/>
      <c r="B666"/>
      <c r="C666"/>
      <c r="M666" s="40">
        <v>1315</v>
      </c>
    </row>
    <row r="667" spans="1:13" ht="15" x14ac:dyDescent="0.25">
      <c r="A667"/>
      <c r="B667"/>
      <c r="C667"/>
      <c r="M667" s="40">
        <v>655</v>
      </c>
    </row>
    <row r="668" spans="1:13" ht="15" x14ac:dyDescent="0.25">
      <c r="A668"/>
      <c r="B668"/>
      <c r="C668"/>
      <c r="M668" s="40">
        <v>435</v>
      </c>
    </row>
    <row r="669" spans="1:13" ht="15" x14ac:dyDescent="0.25">
      <c r="A669"/>
      <c r="B669"/>
      <c r="C669"/>
      <c r="M669" s="40">
        <v>435</v>
      </c>
    </row>
    <row r="670" spans="1:13" ht="15" x14ac:dyDescent="0.25">
      <c r="A670"/>
      <c r="B670"/>
      <c r="C670"/>
      <c r="M670" s="40">
        <v>185</v>
      </c>
    </row>
    <row r="671" spans="1:13" ht="15" x14ac:dyDescent="0.25">
      <c r="A671"/>
      <c r="B671"/>
      <c r="C671"/>
      <c r="M671" s="40">
        <v>4395</v>
      </c>
    </row>
    <row r="672" spans="1:13" ht="15" x14ac:dyDescent="0.25">
      <c r="A672"/>
      <c r="B672"/>
      <c r="C672"/>
      <c r="M672" s="40">
        <v>10995</v>
      </c>
    </row>
    <row r="673" spans="1:13" ht="15" x14ac:dyDescent="0.25">
      <c r="A673"/>
      <c r="B673"/>
      <c r="C673"/>
      <c r="M673" s="40">
        <v>2745</v>
      </c>
    </row>
    <row r="674" spans="1:13" ht="15" x14ac:dyDescent="0.25">
      <c r="A674"/>
      <c r="B674"/>
      <c r="C674"/>
      <c r="M674" s="40">
        <v>3295</v>
      </c>
    </row>
    <row r="675" spans="1:13" ht="15" x14ac:dyDescent="0.25">
      <c r="A675"/>
      <c r="B675"/>
      <c r="C675"/>
      <c r="M675" s="40">
        <v>4295</v>
      </c>
    </row>
    <row r="676" spans="1:13" ht="15" x14ac:dyDescent="0.25">
      <c r="A676"/>
      <c r="B676"/>
      <c r="C676"/>
      <c r="M676" s="40">
        <v>6045</v>
      </c>
    </row>
    <row r="677" spans="1:13" ht="15" x14ac:dyDescent="0.25">
      <c r="A677"/>
      <c r="B677"/>
      <c r="C677"/>
      <c r="M677" s="40">
        <v>1995</v>
      </c>
    </row>
    <row r="678" spans="1:13" ht="15" x14ac:dyDescent="0.25">
      <c r="A678"/>
      <c r="B678"/>
      <c r="C678"/>
      <c r="M678" s="40">
        <v>2395</v>
      </c>
    </row>
    <row r="679" spans="1:13" ht="15" x14ac:dyDescent="0.25">
      <c r="A679"/>
      <c r="B679"/>
      <c r="C679"/>
      <c r="M679" s="40">
        <v>2845</v>
      </c>
    </row>
    <row r="680" spans="1:13" ht="15" x14ac:dyDescent="0.25">
      <c r="A680"/>
      <c r="B680"/>
      <c r="C680"/>
      <c r="M680" s="40">
        <v>325</v>
      </c>
    </row>
    <row r="681" spans="1:13" ht="15" x14ac:dyDescent="0.25">
      <c r="A681"/>
      <c r="B681"/>
      <c r="C681"/>
      <c r="M681" s="40">
        <v>39045</v>
      </c>
    </row>
    <row r="682" spans="1:13" ht="15" x14ac:dyDescent="0.25">
      <c r="A682"/>
      <c r="B682"/>
      <c r="C682"/>
      <c r="M682" s="40">
        <v>29145</v>
      </c>
    </row>
    <row r="683" spans="1:13" ht="15" x14ac:dyDescent="0.25">
      <c r="A683"/>
      <c r="B683"/>
      <c r="C683"/>
      <c r="M683" s="40">
        <v>19245</v>
      </c>
    </row>
    <row r="684" spans="1:13" ht="15" x14ac:dyDescent="0.25">
      <c r="A684"/>
      <c r="B684"/>
      <c r="C684"/>
      <c r="M684" s="40">
        <v>41245</v>
      </c>
    </row>
    <row r="685" spans="1:13" ht="15" x14ac:dyDescent="0.25">
      <c r="A685"/>
      <c r="B685"/>
      <c r="C685"/>
      <c r="M685" s="40">
        <v>30795</v>
      </c>
    </row>
    <row r="686" spans="1:13" ht="15" x14ac:dyDescent="0.25">
      <c r="A686"/>
      <c r="B686"/>
      <c r="C686"/>
      <c r="M686" s="40">
        <v>20345</v>
      </c>
    </row>
    <row r="687" spans="1:13" ht="15" x14ac:dyDescent="0.25">
      <c r="A687"/>
      <c r="B687"/>
      <c r="C687"/>
      <c r="M687" s="40">
        <v>8245</v>
      </c>
    </row>
    <row r="688" spans="1:13" ht="15" x14ac:dyDescent="0.25">
      <c r="A688"/>
      <c r="B688"/>
      <c r="C688"/>
      <c r="M688" s="40">
        <v>21995</v>
      </c>
    </row>
    <row r="689" spans="1:13" ht="15" x14ac:dyDescent="0.25">
      <c r="A689"/>
      <c r="B689"/>
      <c r="C689"/>
      <c r="M689" s="40">
        <v>13195</v>
      </c>
    </row>
    <row r="690" spans="1:13" ht="15" x14ac:dyDescent="0.25">
      <c r="A690"/>
      <c r="B690"/>
      <c r="C690"/>
      <c r="M690" s="40">
        <v>13195</v>
      </c>
    </row>
    <row r="691" spans="1:13" ht="15" x14ac:dyDescent="0.25">
      <c r="A691"/>
      <c r="B691"/>
      <c r="C691"/>
      <c r="M691" s="40">
        <v>13195</v>
      </c>
    </row>
    <row r="692" spans="1:13" ht="15" x14ac:dyDescent="0.25">
      <c r="A692"/>
      <c r="B692"/>
      <c r="C692"/>
      <c r="M692" s="40">
        <v>148495</v>
      </c>
    </row>
    <row r="693" spans="1:13" ht="15" x14ac:dyDescent="0.25">
      <c r="A693"/>
      <c r="B693"/>
      <c r="C693"/>
      <c r="M693" s="40">
        <v>98995</v>
      </c>
    </row>
    <row r="694" spans="1:13" ht="15" x14ac:dyDescent="0.25">
      <c r="A694"/>
      <c r="B694"/>
      <c r="C694"/>
      <c r="M694" s="40">
        <v>148495</v>
      </c>
    </row>
    <row r="695" spans="1:13" ht="15" x14ac:dyDescent="0.25">
      <c r="A695"/>
      <c r="B695"/>
      <c r="C695"/>
      <c r="M695" s="40">
        <v>98995</v>
      </c>
    </row>
    <row r="696" spans="1:13" ht="15" x14ac:dyDescent="0.25">
      <c r="A696"/>
      <c r="B696"/>
      <c r="C696"/>
      <c r="M696" s="40">
        <v>65995</v>
      </c>
    </row>
    <row r="697" spans="1:13" ht="15" x14ac:dyDescent="0.25">
      <c r="A697"/>
      <c r="B697"/>
      <c r="C697"/>
      <c r="M697" s="40">
        <v>10445</v>
      </c>
    </row>
    <row r="698" spans="1:13" ht="15" x14ac:dyDescent="0.25">
      <c r="A698"/>
      <c r="B698"/>
      <c r="C698"/>
      <c r="M698" s="40">
        <v>7145</v>
      </c>
    </row>
    <row r="699" spans="1:13" ht="15" x14ac:dyDescent="0.25">
      <c r="A699"/>
      <c r="B699"/>
      <c r="C699"/>
      <c r="M699" s="40">
        <v>5495</v>
      </c>
    </row>
    <row r="700" spans="1:13" ht="15" x14ac:dyDescent="0.25">
      <c r="A700"/>
      <c r="B700"/>
      <c r="C700"/>
      <c r="M700" s="40">
        <v>8245</v>
      </c>
    </row>
    <row r="701" spans="1:13" ht="15" x14ac:dyDescent="0.25">
      <c r="A701"/>
      <c r="B701"/>
      <c r="C701"/>
      <c r="M701" s="40">
        <v>3845</v>
      </c>
    </row>
    <row r="702" spans="1:13" ht="15" x14ac:dyDescent="0.25">
      <c r="A702"/>
      <c r="B702"/>
      <c r="C702"/>
      <c r="M702" s="40">
        <v>2195</v>
      </c>
    </row>
    <row r="703" spans="1:13" ht="15" x14ac:dyDescent="0.25">
      <c r="A703"/>
      <c r="B703"/>
      <c r="C703"/>
      <c r="M703" s="40">
        <v>2195</v>
      </c>
    </row>
    <row r="704" spans="1:13" ht="15" x14ac:dyDescent="0.25">
      <c r="A704"/>
      <c r="B704"/>
      <c r="C704"/>
      <c r="M704" s="40">
        <v>3295</v>
      </c>
    </row>
    <row r="705" spans="1:13" ht="15" x14ac:dyDescent="0.25">
      <c r="A705"/>
      <c r="B705"/>
      <c r="C705"/>
      <c r="M705" s="40">
        <v>3295</v>
      </c>
    </row>
    <row r="706" spans="1:13" ht="15" x14ac:dyDescent="0.25">
      <c r="A706"/>
      <c r="B706"/>
      <c r="C706"/>
      <c r="M706" s="40">
        <v>1095</v>
      </c>
    </row>
    <row r="707" spans="1:13" ht="15" x14ac:dyDescent="0.25">
      <c r="A707"/>
      <c r="B707"/>
      <c r="C707"/>
      <c r="M707" s="40">
        <v>1095</v>
      </c>
    </row>
    <row r="708" spans="1:13" ht="15" x14ac:dyDescent="0.25">
      <c r="A708"/>
      <c r="B708"/>
      <c r="C708"/>
      <c r="M708" s="40">
        <v>825</v>
      </c>
    </row>
    <row r="709" spans="1:13" ht="15" x14ac:dyDescent="0.25">
      <c r="A709"/>
      <c r="B709"/>
      <c r="C709"/>
      <c r="M709" s="40">
        <v>545</v>
      </c>
    </row>
    <row r="710" spans="1:13" ht="15" x14ac:dyDescent="0.25">
      <c r="A710"/>
      <c r="B710"/>
      <c r="C710"/>
      <c r="M710" s="40">
        <v>198</v>
      </c>
    </row>
    <row r="711" spans="1:13" ht="15" x14ac:dyDescent="0.25">
      <c r="A711"/>
      <c r="B711"/>
      <c r="C711"/>
      <c r="M711" s="40">
        <v>198</v>
      </c>
    </row>
    <row r="712" spans="1:13" ht="15" x14ac:dyDescent="0.25">
      <c r="A712"/>
      <c r="B712"/>
      <c r="C712"/>
      <c r="M712" s="40">
        <v>198</v>
      </c>
    </row>
    <row r="713" spans="1:13" ht="15" x14ac:dyDescent="0.25">
      <c r="A713"/>
      <c r="B713"/>
      <c r="C713"/>
      <c r="M713" s="40">
        <v>198</v>
      </c>
    </row>
    <row r="714" spans="1:13" ht="15" x14ac:dyDescent="0.25">
      <c r="A714"/>
      <c r="B714"/>
      <c r="C714"/>
      <c r="M714" s="40">
        <v>198</v>
      </c>
    </row>
    <row r="715" spans="1:13" ht="15" x14ac:dyDescent="0.25">
      <c r="A715"/>
      <c r="B715"/>
      <c r="C715"/>
      <c r="M715" s="40">
        <v>198</v>
      </c>
    </row>
    <row r="716" spans="1:13" ht="15" x14ac:dyDescent="0.25">
      <c r="A716"/>
      <c r="B716"/>
      <c r="C716"/>
      <c r="M716" s="40">
        <v>195</v>
      </c>
    </row>
    <row r="717" spans="1:13" ht="15" x14ac:dyDescent="0.25">
      <c r="A717"/>
      <c r="B717"/>
      <c r="C717"/>
      <c r="M717" s="40">
        <v>165</v>
      </c>
    </row>
    <row r="718" spans="1:13" ht="15" x14ac:dyDescent="0.25">
      <c r="A718"/>
      <c r="B718"/>
      <c r="C718"/>
      <c r="M718" s="40">
        <v>135</v>
      </c>
    </row>
    <row r="719" spans="1:13" ht="15" x14ac:dyDescent="0.25">
      <c r="A719"/>
      <c r="B719"/>
      <c r="C719"/>
      <c r="M719" s="40">
        <v>765</v>
      </c>
    </row>
    <row r="720" spans="1:13" ht="15" x14ac:dyDescent="0.25">
      <c r="A720"/>
      <c r="B720"/>
      <c r="C720"/>
      <c r="M720" s="40">
        <v>1370</v>
      </c>
    </row>
    <row r="721" spans="1:13" ht="15" x14ac:dyDescent="0.25">
      <c r="A721"/>
      <c r="B721"/>
      <c r="C721"/>
      <c r="M721" s="40">
        <v>2745</v>
      </c>
    </row>
    <row r="722" spans="1:13" ht="15" x14ac:dyDescent="0.25">
      <c r="A722"/>
      <c r="B722"/>
      <c r="C722"/>
      <c r="M722" s="40">
        <v>10995</v>
      </c>
    </row>
    <row r="723" spans="1:13" ht="15" x14ac:dyDescent="0.25">
      <c r="A723"/>
      <c r="B723"/>
      <c r="C723"/>
      <c r="M723" s="40">
        <v>17595</v>
      </c>
    </row>
    <row r="724" spans="1:13" ht="15" x14ac:dyDescent="0.25">
      <c r="A724"/>
      <c r="B724"/>
      <c r="C724"/>
      <c r="M724" s="40">
        <v>1095</v>
      </c>
    </row>
    <row r="725" spans="1:13" ht="15" x14ac:dyDescent="0.25">
      <c r="A725"/>
      <c r="B725"/>
      <c r="C725"/>
      <c r="M725" s="40">
        <v>21995</v>
      </c>
    </row>
    <row r="726" spans="1:13" ht="15" x14ac:dyDescent="0.25">
      <c r="A726"/>
      <c r="B726"/>
      <c r="C726"/>
      <c r="M726" s="40">
        <v>21995</v>
      </c>
    </row>
    <row r="727" spans="1:13" ht="15" x14ac:dyDescent="0.25">
      <c r="A727"/>
      <c r="B727"/>
      <c r="C727"/>
      <c r="M727" s="40">
        <v>21995</v>
      </c>
    </row>
    <row r="728" spans="1:13" ht="15" x14ac:dyDescent="0.25">
      <c r="A728"/>
      <c r="B728"/>
      <c r="C728"/>
      <c r="M728" s="40">
        <v>21995</v>
      </c>
    </row>
    <row r="729" spans="1:13" ht="15" x14ac:dyDescent="0.25">
      <c r="A729"/>
      <c r="B729"/>
      <c r="C729"/>
      <c r="M729" s="40">
        <v>21995</v>
      </c>
    </row>
    <row r="730" spans="1:13" ht="15" x14ac:dyDescent="0.25">
      <c r="A730"/>
      <c r="B730"/>
      <c r="C730"/>
      <c r="M730" s="40">
        <v>21995</v>
      </c>
    </row>
    <row r="731" spans="1:13" ht="15" x14ac:dyDescent="0.25">
      <c r="A731"/>
      <c r="B731"/>
      <c r="C731"/>
      <c r="M731" s="40">
        <v>21995</v>
      </c>
    </row>
    <row r="732" spans="1:13" ht="15" x14ac:dyDescent="0.25">
      <c r="A732"/>
      <c r="B732"/>
      <c r="C732"/>
      <c r="M732" s="40">
        <v>21995</v>
      </c>
    </row>
    <row r="733" spans="1:13" ht="15" x14ac:dyDescent="0.25">
      <c r="A733"/>
      <c r="B733"/>
      <c r="C733"/>
      <c r="M733" s="40">
        <v>21995</v>
      </c>
    </row>
    <row r="734" spans="1:13" ht="15" x14ac:dyDescent="0.25">
      <c r="A734"/>
      <c r="B734"/>
      <c r="C734"/>
      <c r="M734" s="40">
        <v>21995</v>
      </c>
    </row>
    <row r="735" spans="1:13" ht="15" x14ac:dyDescent="0.25">
      <c r="A735"/>
      <c r="B735"/>
      <c r="C735"/>
      <c r="M735" s="40">
        <v>21995</v>
      </c>
    </row>
    <row r="736" spans="1:13" ht="15" x14ac:dyDescent="0.25">
      <c r="A736"/>
      <c r="B736"/>
      <c r="C736"/>
      <c r="M736" s="40">
        <v>21995</v>
      </c>
    </row>
    <row r="737" spans="1:13" ht="15" x14ac:dyDescent="0.25">
      <c r="A737"/>
      <c r="B737"/>
      <c r="C737"/>
      <c r="M737" s="40">
        <v>21995</v>
      </c>
    </row>
    <row r="738" spans="1:13" ht="15" x14ac:dyDescent="0.25">
      <c r="A738"/>
      <c r="B738"/>
      <c r="C738"/>
      <c r="M738" s="40">
        <v>21995</v>
      </c>
    </row>
    <row r="739" spans="1:13" ht="15" x14ac:dyDescent="0.25">
      <c r="A739"/>
      <c r="B739"/>
      <c r="C739"/>
      <c r="M739" s="40">
        <v>21995</v>
      </c>
    </row>
    <row r="740" spans="1:13" ht="15" x14ac:dyDescent="0.25">
      <c r="A740"/>
      <c r="B740"/>
      <c r="C740"/>
      <c r="M740" s="40">
        <v>21995</v>
      </c>
    </row>
    <row r="741" spans="1:13" ht="15" x14ac:dyDescent="0.25">
      <c r="A741"/>
      <c r="B741"/>
      <c r="C741"/>
      <c r="M741" s="40">
        <v>21995</v>
      </c>
    </row>
    <row r="742" spans="1:13" ht="15" x14ac:dyDescent="0.25">
      <c r="A742"/>
      <c r="B742"/>
      <c r="C742"/>
      <c r="M742" s="40">
        <v>21995</v>
      </c>
    </row>
    <row r="743" spans="1:13" ht="15" x14ac:dyDescent="0.25">
      <c r="A743"/>
      <c r="B743"/>
      <c r="C743"/>
      <c r="M743" s="40">
        <v>21995</v>
      </c>
    </row>
    <row r="744" spans="1:13" ht="15" x14ac:dyDescent="0.25">
      <c r="A744"/>
      <c r="B744"/>
      <c r="C744"/>
      <c r="M744" s="40">
        <v>21995</v>
      </c>
    </row>
    <row r="745" spans="1:13" ht="15" x14ac:dyDescent="0.25">
      <c r="A745"/>
      <c r="B745"/>
      <c r="C745"/>
      <c r="M745" s="40">
        <v>21995</v>
      </c>
    </row>
    <row r="746" spans="1:13" ht="15" x14ac:dyDescent="0.25">
      <c r="A746"/>
      <c r="B746"/>
      <c r="C746"/>
      <c r="M746" s="40">
        <v>21995</v>
      </c>
    </row>
    <row r="747" spans="1:13" ht="15" x14ac:dyDescent="0.25">
      <c r="A747"/>
      <c r="B747"/>
      <c r="C747"/>
      <c r="M747" s="40">
        <v>21995</v>
      </c>
    </row>
    <row r="748" spans="1:13" ht="15" x14ac:dyDescent="0.25">
      <c r="A748"/>
      <c r="B748"/>
      <c r="C748"/>
      <c r="M748" s="40">
        <v>21995</v>
      </c>
    </row>
    <row r="749" spans="1:13" ht="15" x14ac:dyDescent="0.25">
      <c r="A749"/>
      <c r="B749"/>
      <c r="C749"/>
      <c r="M749" s="40">
        <v>21995</v>
      </c>
    </row>
    <row r="750" spans="1:13" ht="15" x14ac:dyDescent="0.25">
      <c r="A750"/>
      <c r="B750"/>
      <c r="C750"/>
      <c r="M750" s="40">
        <v>21995</v>
      </c>
    </row>
    <row r="751" spans="1:13" ht="15" x14ac:dyDescent="0.25">
      <c r="A751"/>
      <c r="B751"/>
      <c r="C751"/>
      <c r="M751" s="40">
        <v>21995</v>
      </c>
    </row>
    <row r="752" spans="1:13" ht="15" x14ac:dyDescent="0.25">
      <c r="A752"/>
      <c r="B752"/>
      <c r="C752"/>
      <c r="M752" s="40">
        <v>21995</v>
      </c>
    </row>
    <row r="753" spans="1:13" ht="15" x14ac:dyDescent="0.25">
      <c r="A753"/>
      <c r="B753"/>
      <c r="C753"/>
      <c r="M753" s="40">
        <v>21995</v>
      </c>
    </row>
    <row r="754" spans="1:13" ht="15" x14ac:dyDescent="0.25">
      <c r="A754"/>
      <c r="B754"/>
      <c r="C754"/>
      <c r="M754" s="40">
        <v>21995</v>
      </c>
    </row>
    <row r="755" spans="1:13" ht="15" x14ac:dyDescent="0.25">
      <c r="A755"/>
      <c r="B755"/>
      <c r="C755"/>
      <c r="M755" s="40">
        <v>21995</v>
      </c>
    </row>
    <row r="756" spans="1:13" ht="15" x14ac:dyDescent="0.25">
      <c r="A756"/>
      <c r="B756"/>
      <c r="C756"/>
      <c r="M756" s="40">
        <v>21995</v>
      </c>
    </row>
    <row r="757" spans="1:13" ht="15" x14ac:dyDescent="0.25">
      <c r="A757"/>
      <c r="B757"/>
      <c r="C757"/>
      <c r="M757" s="40">
        <v>21995</v>
      </c>
    </row>
    <row r="758" spans="1:13" ht="15" x14ac:dyDescent="0.25">
      <c r="A758"/>
      <c r="B758"/>
      <c r="C758"/>
      <c r="M758" s="40">
        <v>21995</v>
      </c>
    </row>
    <row r="759" spans="1:13" ht="15" x14ac:dyDescent="0.25">
      <c r="A759"/>
      <c r="B759"/>
      <c r="C759"/>
      <c r="M759" s="40">
        <v>21995</v>
      </c>
    </row>
    <row r="760" spans="1:13" ht="15" x14ac:dyDescent="0.25">
      <c r="A760"/>
      <c r="B760"/>
      <c r="C760"/>
      <c r="M760" s="40">
        <v>21995</v>
      </c>
    </row>
    <row r="761" spans="1:13" ht="15" x14ac:dyDescent="0.25">
      <c r="A761"/>
      <c r="B761"/>
      <c r="C761"/>
      <c r="M761" s="40">
        <v>21995</v>
      </c>
    </row>
    <row r="762" spans="1:13" x14ac:dyDescent="0.2">
      <c r="M762" s="40">
        <v>21995</v>
      </c>
    </row>
    <row r="763" spans="1:13" x14ac:dyDescent="0.2">
      <c r="M763" s="40">
        <v>21995</v>
      </c>
    </row>
    <row r="764" spans="1:13" x14ac:dyDescent="0.2">
      <c r="M764" s="40">
        <v>21995</v>
      </c>
    </row>
    <row r="765" spans="1:13" x14ac:dyDescent="0.2">
      <c r="M765" s="40">
        <v>325</v>
      </c>
    </row>
    <row r="766" spans="1:13" x14ac:dyDescent="0.2">
      <c r="M766" s="40">
        <v>490</v>
      </c>
    </row>
    <row r="767" spans="1:13" x14ac:dyDescent="0.2">
      <c r="M767" s="40">
        <v>490</v>
      </c>
    </row>
    <row r="768" spans="1:13" x14ac:dyDescent="0.2">
      <c r="M768" s="40">
        <v>1095</v>
      </c>
    </row>
    <row r="769" spans="13:13" x14ac:dyDescent="0.2">
      <c r="M769" s="40">
        <v>4395</v>
      </c>
    </row>
    <row r="770" spans="13:13" x14ac:dyDescent="0.2">
      <c r="M770" s="40">
        <v>5495</v>
      </c>
    </row>
    <row r="771" spans="13:13" x14ac:dyDescent="0.2">
      <c r="M771" s="40">
        <v>5495</v>
      </c>
    </row>
    <row r="772" spans="13:13" x14ac:dyDescent="0.2">
      <c r="M772" s="40">
        <v>5495</v>
      </c>
    </row>
    <row r="773" spans="13:13" x14ac:dyDescent="0.2">
      <c r="M773" s="40">
        <v>5495</v>
      </c>
    </row>
    <row r="774" spans="13:13" x14ac:dyDescent="0.2">
      <c r="M774" s="40">
        <v>5495</v>
      </c>
    </row>
    <row r="775" spans="13:13" x14ac:dyDescent="0.2">
      <c r="M775" s="40">
        <v>5495</v>
      </c>
    </row>
    <row r="776" spans="13:13" x14ac:dyDescent="0.2">
      <c r="M776" s="40">
        <v>5495</v>
      </c>
    </row>
    <row r="777" spans="13:13" x14ac:dyDescent="0.2">
      <c r="M777" s="40">
        <v>5495</v>
      </c>
    </row>
    <row r="778" spans="13:13" x14ac:dyDescent="0.2">
      <c r="M778" s="40">
        <v>5495</v>
      </c>
    </row>
    <row r="779" spans="13:13" x14ac:dyDescent="0.2">
      <c r="M779" s="40">
        <v>1315</v>
      </c>
    </row>
    <row r="780" spans="13:13" x14ac:dyDescent="0.2">
      <c r="M780" s="40">
        <v>1315</v>
      </c>
    </row>
    <row r="781" spans="13:13" x14ac:dyDescent="0.2">
      <c r="M781" s="40">
        <v>655</v>
      </c>
    </row>
    <row r="782" spans="13:13" x14ac:dyDescent="0.2">
      <c r="M782" s="40">
        <v>435</v>
      </c>
    </row>
    <row r="783" spans="13:13" x14ac:dyDescent="0.2">
      <c r="M783" s="40">
        <v>435</v>
      </c>
    </row>
    <row r="784" spans="13:13" x14ac:dyDescent="0.2">
      <c r="M784" s="40">
        <v>185</v>
      </c>
    </row>
    <row r="785" spans="13:13" x14ac:dyDescent="0.2">
      <c r="M785" s="40">
        <v>4395</v>
      </c>
    </row>
    <row r="786" spans="13:13" x14ac:dyDescent="0.2">
      <c r="M786" s="40">
        <v>10995</v>
      </c>
    </row>
    <row r="787" spans="13:13" x14ac:dyDescent="0.2">
      <c r="M787" s="40">
        <v>2745</v>
      </c>
    </row>
    <row r="788" spans="13:13" x14ac:dyDescent="0.2">
      <c r="M788" s="40">
        <v>3295</v>
      </c>
    </row>
    <row r="789" spans="13:13" x14ac:dyDescent="0.2">
      <c r="M789" s="40">
        <v>4295</v>
      </c>
    </row>
    <row r="790" spans="13:13" x14ac:dyDescent="0.2">
      <c r="M790" s="40">
        <v>6045</v>
      </c>
    </row>
    <row r="791" spans="13:13" x14ac:dyDescent="0.2">
      <c r="M791" s="40">
        <v>1995</v>
      </c>
    </row>
    <row r="792" spans="13:13" x14ac:dyDescent="0.2">
      <c r="M792" s="40">
        <v>2395</v>
      </c>
    </row>
    <row r="793" spans="13:13" x14ac:dyDescent="0.2">
      <c r="M793" s="40">
        <v>2845</v>
      </c>
    </row>
    <row r="794" spans="13:13" x14ac:dyDescent="0.2">
      <c r="M794" s="40">
        <v>325</v>
      </c>
    </row>
    <row r="795" spans="13:13" x14ac:dyDescent="0.2">
      <c r="M795" s="40">
        <v>10995</v>
      </c>
    </row>
    <row r="796" spans="13:13" x14ac:dyDescent="0.2">
      <c r="M796" s="40">
        <v>11495</v>
      </c>
    </row>
    <row r="797" spans="13:13" x14ac:dyDescent="0.2">
      <c r="M797" s="40">
        <v>13995</v>
      </c>
    </row>
    <row r="798" spans="13:13" x14ac:dyDescent="0.2">
      <c r="M798" s="40">
        <v>14495</v>
      </c>
    </row>
    <row r="799" spans="13:13" x14ac:dyDescent="0.2">
      <c r="M799" s="40">
        <v>875</v>
      </c>
    </row>
    <row r="800" spans="13:13" x14ac:dyDescent="0.2">
      <c r="M800" s="40">
        <v>995</v>
      </c>
    </row>
    <row r="801" spans="13:13" x14ac:dyDescent="0.2">
      <c r="M801" s="40">
        <v>325</v>
      </c>
    </row>
    <row r="802" spans="13:13" x14ac:dyDescent="0.2">
      <c r="M802" s="40">
        <v>490</v>
      </c>
    </row>
    <row r="803" spans="13:13" x14ac:dyDescent="0.2">
      <c r="M803" s="40">
        <v>490</v>
      </c>
    </row>
    <row r="804" spans="13:13" x14ac:dyDescent="0.2">
      <c r="M804" s="40">
        <v>1095</v>
      </c>
    </row>
    <row r="805" spans="13:13" x14ac:dyDescent="0.2">
      <c r="M805" s="40">
        <v>4395</v>
      </c>
    </row>
    <row r="806" spans="13:13" x14ac:dyDescent="0.2">
      <c r="M806" s="40">
        <v>5495</v>
      </c>
    </row>
    <row r="807" spans="13:13" x14ac:dyDescent="0.2">
      <c r="M807" s="40">
        <v>5495</v>
      </c>
    </row>
    <row r="808" spans="13:13" x14ac:dyDescent="0.2">
      <c r="M808" s="40">
        <v>5495</v>
      </c>
    </row>
    <row r="809" spans="13:13" x14ac:dyDescent="0.2">
      <c r="M809" s="40">
        <v>5495</v>
      </c>
    </row>
    <row r="810" spans="13:13" x14ac:dyDescent="0.2">
      <c r="M810" s="40">
        <v>5495</v>
      </c>
    </row>
    <row r="811" spans="13:13" x14ac:dyDescent="0.2">
      <c r="M811" s="40">
        <v>5495</v>
      </c>
    </row>
    <row r="812" spans="13:13" x14ac:dyDescent="0.2">
      <c r="M812" s="40">
        <v>5495</v>
      </c>
    </row>
    <row r="813" spans="13:13" x14ac:dyDescent="0.2">
      <c r="M813" s="40">
        <v>5495</v>
      </c>
    </row>
    <row r="814" spans="13:13" x14ac:dyDescent="0.2">
      <c r="M814" s="40">
        <v>5495</v>
      </c>
    </row>
    <row r="815" spans="13:13" x14ac:dyDescent="0.2">
      <c r="M815" s="40">
        <v>1315</v>
      </c>
    </row>
    <row r="816" spans="13:13" x14ac:dyDescent="0.2">
      <c r="M816" s="40">
        <v>1315</v>
      </c>
    </row>
    <row r="817" spans="13:13" x14ac:dyDescent="0.2">
      <c r="M817" s="40">
        <v>655</v>
      </c>
    </row>
    <row r="818" spans="13:13" x14ac:dyDescent="0.2">
      <c r="M818" s="40">
        <v>435</v>
      </c>
    </row>
    <row r="819" spans="13:13" x14ac:dyDescent="0.2">
      <c r="M819" s="40">
        <v>435</v>
      </c>
    </row>
    <row r="820" spans="13:13" x14ac:dyDescent="0.2">
      <c r="M820" s="40">
        <v>185</v>
      </c>
    </row>
    <row r="821" spans="13:13" x14ac:dyDescent="0.2">
      <c r="M821" s="40">
        <v>16495</v>
      </c>
    </row>
    <row r="822" spans="13:13" x14ac:dyDescent="0.2">
      <c r="M822" s="40">
        <v>21995</v>
      </c>
    </row>
    <row r="823" spans="13:13" x14ac:dyDescent="0.2">
      <c r="M823" s="40">
        <v>27495</v>
      </c>
    </row>
    <row r="824" spans="13:13" x14ac:dyDescent="0.2">
      <c r="M824" s="40">
        <v>32995</v>
      </c>
    </row>
    <row r="825" spans="13:13" x14ac:dyDescent="0.2">
      <c r="M825" s="40">
        <v>20895</v>
      </c>
    </row>
    <row r="826" spans="13:13" x14ac:dyDescent="0.2">
      <c r="M826" s="40">
        <v>12195</v>
      </c>
    </row>
    <row r="827" spans="13:13" x14ac:dyDescent="0.2">
      <c r="M827" s="40">
        <v>14295</v>
      </c>
    </row>
    <row r="828" spans="13:13" x14ac:dyDescent="0.2">
      <c r="M828" s="40">
        <v>16995</v>
      </c>
    </row>
    <row r="829" spans="13:13" x14ac:dyDescent="0.2">
      <c r="M829" s="40">
        <v>21995</v>
      </c>
    </row>
    <row r="830" spans="13:13" x14ac:dyDescent="0.2">
      <c r="M830" s="40">
        <v>24995</v>
      </c>
    </row>
    <row r="831" spans="13:13" x14ac:dyDescent="0.2">
      <c r="M831" s="40">
        <v>3995</v>
      </c>
    </row>
    <row r="832" spans="13:13" x14ac:dyDescent="0.2">
      <c r="M832" s="40">
        <v>2195</v>
      </c>
    </row>
    <row r="833" spans="13:13" x14ac:dyDescent="0.2">
      <c r="M833" s="40">
        <v>20895</v>
      </c>
    </row>
    <row r="834" spans="13:13" x14ac:dyDescent="0.2">
      <c r="M834" s="40">
        <v>13195</v>
      </c>
    </row>
    <row r="835" spans="13:13" x14ac:dyDescent="0.2">
      <c r="M835" s="40">
        <v>8795</v>
      </c>
    </row>
    <row r="836" spans="13:13" x14ac:dyDescent="0.2">
      <c r="M836" s="40">
        <v>6045</v>
      </c>
    </row>
    <row r="837" spans="13:13" x14ac:dyDescent="0.2">
      <c r="M837" s="40">
        <v>10995</v>
      </c>
    </row>
    <row r="838" spans="13:13" x14ac:dyDescent="0.2">
      <c r="M838" s="40">
        <v>5495</v>
      </c>
    </row>
    <row r="839" spans="13:13" x14ac:dyDescent="0.2">
      <c r="M839" s="40">
        <v>7695</v>
      </c>
    </row>
    <row r="840" spans="13:13" x14ac:dyDescent="0.2">
      <c r="M840" s="40">
        <v>14295</v>
      </c>
    </row>
    <row r="841" spans="13:13" x14ac:dyDescent="0.2">
      <c r="M841" s="40">
        <v>13195</v>
      </c>
    </row>
    <row r="842" spans="13:13" x14ac:dyDescent="0.2">
      <c r="M842" s="40">
        <v>7695</v>
      </c>
    </row>
    <row r="843" spans="13:13" x14ac:dyDescent="0.2">
      <c r="M843" s="40">
        <v>7695</v>
      </c>
    </row>
    <row r="844" spans="13:13" x14ac:dyDescent="0.2">
      <c r="M844" s="40">
        <v>10995</v>
      </c>
    </row>
    <row r="845" spans="13:13" x14ac:dyDescent="0.2">
      <c r="M845" s="40">
        <v>2745</v>
      </c>
    </row>
    <row r="846" spans="13:13" x14ac:dyDescent="0.2">
      <c r="M846" s="40">
        <v>3845</v>
      </c>
    </row>
    <row r="847" spans="13:13" x14ac:dyDescent="0.2">
      <c r="M847" s="40">
        <v>10995</v>
      </c>
    </row>
    <row r="848" spans="13:13" x14ac:dyDescent="0.2">
      <c r="M848" s="40">
        <v>14295</v>
      </c>
    </row>
    <row r="849" spans="13:13" x14ac:dyDescent="0.2">
      <c r="M849" s="40">
        <v>5495</v>
      </c>
    </row>
    <row r="850" spans="13:13" x14ac:dyDescent="0.2">
      <c r="M850" s="40">
        <v>1095</v>
      </c>
    </row>
    <row r="851" spans="13:13" x14ac:dyDescent="0.2">
      <c r="M851" s="40">
        <v>2745</v>
      </c>
    </row>
    <row r="852" spans="13:13" x14ac:dyDescent="0.2">
      <c r="M852" s="40">
        <v>5495</v>
      </c>
    </row>
    <row r="853" spans="13:13" x14ac:dyDescent="0.2">
      <c r="M853" s="40">
        <v>490</v>
      </c>
    </row>
    <row r="854" spans="13:13" x14ac:dyDescent="0.2">
      <c r="M854" s="40">
        <v>490</v>
      </c>
    </row>
    <row r="855" spans="13:13" x14ac:dyDescent="0.2">
      <c r="M855" s="40">
        <v>1095</v>
      </c>
    </row>
    <row r="856" spans="13:13" x14ac:dyDescent="0.2">
      <c r="M856" s="40">
        <v>4395</v>
      </c>
    </row>
    <row r="857" spans="13:13" x14ac:dyDescent="0.2">
      <c r="M857" s="40">
        <v>325</v>
      </c>
    </row>
    <row r="858" spans="13:13" x14ac:dyDescent="0.2">
      <c r="M858" s="40">
        <v>13195</v>
      </c>
    </row>
    <row r="859" spans="13:13" x14ac:dyDescent="0.2">
      <c r="M859" s="40">
        <v>17595</v>
      </c>
    </row>
    <row r="860" spans="13:13" x14ac:dyDescent="0.2">
      <c r="M860" s="40">
        <v>13495</v>
      </c>
    </row>
    <row r="861" spans="13:13" x14ac:dyDescent="0.2">
      <c r="M861" s="40">
        <v>17995</v>
      </c>
    </row>
    <row r="862" spans="13:13" x14ac:dyDescent="0.2">
      <c r="M862" s="40">
        <v>16495</v>
      </c>
    </row>
    <row r="863" spans="13:13" x14ac:dyDescent="0.2">
      <c r="M863" s="40">
        <v>20895</v>
      </c>
    </row>
    <row r="864" spans="13:13" x14ac:dyDescent="0.2">
      <c r="M864" s="40">
        <v>16795</v>
      </c>
    </row>
    <row r="865" spans="13:13" x14ac:dyDescent="0.2">
      <c r="M865" s="40">
        <v>21295</v>
      </c>
    </row>
    <row r="866" spans="13:13" x14ac:dyDescent="0.2">
      <c r="M866" s="40">
        <v>4395</v>
      </c>
    </row>
    <row r="867" spans="13:13" x14ac:dyDescent="0.2">
      <c r="M867" s="40">
        <v>1095</v>
      </c>
    </row>
    <row r="868" spans="13:13" x14ac:dyDescent="0.2">
      <c r="M868" s="40">
        <v>1425</v>
      </c>
    </row>
    <row r="869" spans="13:13" x14ac:dyDescent="0.2">
      <c r="M869" s="40">
        <v>9995</v>
      </c>
    </row>
    <row r="870" spans="13:13" x14ac:dyDescent="0.2">
      <c r="M870" s="40">
        <v>16495</v>
      </c>
    </row>
    <row r="871" spans="13:13" x14ac:dyDescent="0.2">
      <c r="M871" s="40">
        <v>10295</v>
      </c>
    </row>
    <row r="872" spans="13:13" x14ac:dyDescent="0.2">
      <c r="M872" s="40">
        <v>16895</v>
      </c>
    </row>
    <row r="873" spans="13:13" x14ac:dyDescent="0.2">
      <c r="M873" s="40">
        <v>11995</v>
      </c>
    </row>
    <row r="874" spans="13:13" x14ac:dyDescent="0.2">
      <c r="M874" s="40">
        <v>11995</v>
      </c>
    </row>
    <row r="875" spans="13:13" x14ac:dyDescent="0.2">
      <c r="M875" s="40">
        <v>1920</v>
      </c>
    </row>
    <row r="876" spans="13:13" x14ac:dyDescent="0.2">
      <c r="M876" s="40">
        <v>3795</v>
      </c>
    </row>
    <row r="877" spans="13:13" x14ac:dyDescent="0.2">
      <c r="M877" s="40">
        <v>2195</v>
      </c>
    </row>
    <row r="878" spans="13:13" x14ac:dyDescent="0.2">
      <c r="M878" s="40">
        <v>4095</v>
      </c>
    </row>
    <row r="879" spans="13:13" x14ac:dyDescent="0.2">
      <c r="M879" s="40">
        <v>1095</v>
      </c>
    </row>
    <row r="880" spans="13:13" x14ac:dyDescent="0.2">
      <c r="M880" s="40">
        <v>1195</v>
      </c>
    </row>
    <row r="881" spans="13:13" x14ac:dyDescent="0.2">
      <c r="M881" s="40">
        <v>1425</v>
      </c>
    </row>
    <row r="882" spans="13:13" x14ac:dyDescent="0.2">
      <c r="M882" s="40">
        <v>43995</v>
      </c>
    </row>
    <row r="883" spans="13:13" x14ac:dyDescent="0.2">
      <c r="M883" s="40">
        <v>47495</v>
      </c>
    </row>
    <row r="884" spans="13:13" x14ac:dyDescent="0.2">
      <c r="M884" s="40">
        <v>43995</v>
      </c>
    </row>
    <row r="885" spans="13:13" x14ac:dyDescent="0.2">
      <c r="M885" s="40">
        <v>47495</v>
      </c>
    </row>
    <row r="886" spans="13:13" x14ac:dyDescent="0.2">
      <c r="M886" s="40">
        <v>41795</v>
      </c>
    </row>
    <row r="887" spans="13:13" x14ac:dyDescent="0.2">
      <c r="M887" s="40">
        <v>44595</v>
      </c>
    </row>
    <row r="888" spans="13:13" x14ac:dyDescent="0.2">
      <c r="M888" s="40">
        <v>38495</v>
      </c>
    </row>
    <row r="889" spans="13:13" x14ac:dyDescent="0.2">
      <c r="M889" s="40">
        <v>41295</v>
      </c>
    </row>
    <row r="890" spans="13:13" x14ac:dyDescent="0.2">
      <c r="M890" s="40">
        <v>38495</v>
      </c>
    </row>
    <row r="891" spans="13:13" x14ac:dyDescent="0.2">
      <c r="M891" s="40">
        <v>41295</v>
      </c>
    </row>
    <row r="892" spans="13:13" x14ac:dyDescent="0.2">
      <c r="M892" s="40">
        <v>42895</v>
      </c>
    </row>
    <row r="893" spans="13:13" x14ac:dyDescent="0.2">
      <c r="M893" s="40">
        <v>45695</v>
      </c>
    </row>
    <row r="894" spans="13:13" x14ac:dyDescent="0.2">
      <c r="M894" s="40">
        <v>32995</v>
      </c>
    </row>
    <row r="895" spans="13:13" x14ac:dyDescent="0.2">
      <c r="M895" s="40">
        <v>35795</v>
      </c>
    </row>
    <row r="896" spans="13:13" x14ac:dyDescent="0.2">
      <c r="M896" s="40">
        <v>32995</v>
      </c>
    </row>
    <row r="897" spans="13:13" x14ac:dyDescent="0.2">
      <c r="M897" s="40">
        <v>35795</v>
      </c>
    </row>
    <row r="898" spans="13:13" x14ac:dyDescent="0.2">
      <c r="M898" s="40">
        <v>37395</v>
      </c>
    </row>
    <row r="899" spans="13:13" x14ac:dyDescent="0.2">
      <c r="M899" s="40">
        <v>38995</v>
      </c>
    </row>
    <row r="900" spans="13:13" x14ac:dyDescent="0.2">
      <c r="M900" s="40">
        <v>17595</v>
      </c>
    </row>
    <row r="901" spans="13:13" x14ac:dyDescent="0.2">
      <c r="M901" s="40">
        <v>21995</v>
      </c>
    </row>
    <row r="902" spans="13:13" x14ac:dyDescent="0.2">
      <c r="M902" s="40">
        <v>21995</v>
      </c>
    </row>
    <row r="903" spans="13:13" x14ac:dyDescent="0.2">
      <c r="M903" s="40">
        <v>19795</v>
      </c>
    </row>
    <row r="904" spans="13:13" x14ac:dyDescent="0.2">
      <c r="M904" s="40">
        <v>25295</v>
      </c>
    </row>
    <row r="905" spans="13:13" x14ac:dyDescent="0.2">
      <c r="M905" s="40">
        <v>25295</v>
      </c>
    </row>
    <row r="906" spans="13:13" x14ac:dyDescent="0.2">
      <c r="M906" s="40">
        <v>19795</v>
      </c>
    </row>
    <row r="907" spans="13:13" x14ac:dyDescent="0.2">
      <c r="M907" s="40">
        <v>29695</v>
      </c>
    </row>
    <row r="908" spans="13:13" x14ac:dyDescent="0.2">
      <c r="M908" s="40">
        <v>17595</v>
      </c>
    </row>
    <row r="909" spans="13:13" x14ac:dyDescent="0.2">
      <c r="M909" s="40">
        <v>20395</v>
      </c>
    </row>
    <row r="910" spans="13:13" x14ac:dyDescent="0.2">
      <c r="M910" s="40">
        <v>21995</v>
      </c>
    </row>
    <row r="911" spans="13:13" x14ac:dyDescent="0.2">
      <c r="M911" s="40">
        <v>24795</v>
      </c>
    </row>
    <row r="912" spans="13:13" x14ac:dyDescent="0.2">
      <c r="M912" s="40">
        <v>21995</v>
      </c>
    </row>
    <row r="913" spans="13:13" x14ac:dyDescent="0.2">
      <c r="M913" s="40">
        <v>24795</v>
      </c>
    </row>
    <row r="914" spans="13:13" x14ac:dyDescent="0.2">
      <c r="M914" s="40">
        <v>21995</v>
      </c>
    </row>
    <row r="915" spans="13:13" x14ac:dyDescent="0.2">
      <c r="M915" s="40">
        <v>29695</v>
      </c>
    </row>
    <row r="916" spans="13:13" x14ac:dyDescent="0.2">
      <c r="M916" s="40">
        <v>27495</v>
      </c>
    </row>
    <row r="917" spans="13:13" x14ac:dyDescent="0.2">
      <c r="M917" s="40">
        <v>30295</v>
      </c>
    </row>
    <row r="918" spans="13:13" x14ac:dyDescent="0.2">
      <c r="M918" s="40">
        <v>31995</v>
      </c>
    </row>
    <row r="919" spans="13:13" x14ac:dyDescent="0.2">
      <c r="M919" s="40">
        <v>34795</v>
      </c>
    </row>
    <row r="920" spans="13:13" x14ac:dyDescent="0.2">
      <c r="M920" s="40">
        <v>31995</v>
      </c>
    </row>
    <row r="921" spans="13:13" x14ac:dyDescent="0.2">
      <c r="M921" s="40">
        <v>34795</v>
      </c>
    </row>
    <row r="922" spans="13:13" x14ac:dyDescent="0.2">
      <c r="M922" s="40">
        <v>8795</v>
      </c>
    </row>
    <row r="923" spans="13:13" x14ac:dyDescent="0.2">
      <c r="M923" s="40">
        <v>6045</v>
      </c>
    </row>
    <row r="924" spans="13:13" x14ac:dyDescent="0.2">
      <c r="M924" s="40">
        <v>10995</v>
      </c>
    </row>
    <row r="925" spans="13:13" x14ac:dyDescent="0.2">
      <c r="M925" s="40">
        <v>5495</v>
      </c>
    </row>
    <row r="926" spans="13:13" x14ac:dyDescent="0.2">
      <c r="M926" s="40">
        <v>7695</v>
      </c>
    </row>
    <row r="927" spans="13:13" x14ac:dyDescent="0.2">
      <c r="M927" s="40">
        <v>14295</v>
      </c>
    </row>
    <row r="928" spans="13:13" x14ac:dyDescent="0.2">
      <c r="M928" s="40">
        <v>13195</v>
      </c>
    </row>
    <row r="929" spans="13:13" x14ac:dyDescent="0.2">
      <c r="M929" s="40">
        <v>7695</v>
      </c>
    </row>
    <row r="930" spans="13:13" x14ac:dyDescent="0.2">
      <c r="M930" s="40">
        <v>7695</v>
      </c>
    </row>
    <row r="931" spans="13:13" x14ac:dyDescent="0.2">
      <c r="M931" s="40">
        <v>10995</v>
      </c>
    </row>
    <row r="932" spans="13:13" x14ac:dyDescent="0.2">
      <c r="M932" s="40">
        <v>2745</v>
      </c>
    </row>
    <row r="933" spans="13:13" x14ac:dyDescent="0.2">
      <c r="M933" s="40">
        <v>3845</v>
      </c>
    </row>
    <row r="934" spans="13:13" x14ac:dyDescent="0.2">
      <c r="M934" s="40">
        <v>10995</v>
      </c>
    </row>
    <row r="935" spans="13:13" x14ac:dyDescent="0.2">
      <c r="M935" s="40">
        <v>1095</v>
      </c>
    </row>
    <row r="936" spans="13:13" x14ac:dyDescent="0.2">
      <c r="M936" s="40">
        <v>2745</v>
      </c>
    </row>
    <row r="937" spans="13:13" x14ac:dyDescent="0.2">
      <c r="M937" s="40">
        <v>5495</v>
      </c>
    </row>
    <row r="938" spans="13:13" x14ac:dyDescent="0.2">
      <c r="M938" s="40">
        <v>1645</v>
      </c>
    </row>
    <row r="939" spans="13:13" x14ac:dyDescent="0.2">
      <c r="M939" s="40">
        <v>3295</v>
      </c>
    </row>
    <row r="940" spans="13:13" x14ac:dyDescent="0.2">
      <c r="M940" s="40">
        <v>1095</v>
      </c>
    </row>
    <row r="941" spans="13:13" x14ac:dyDescent="0.2">
      <c r="M941" s="40">
        <v>3995</v>
      </c>
    </row>
    <row r="942" spans="13:13" x14ac:dyDescent="0.2">
      <c r="M942" s="40">
        <v>7195</v>
      </c>
    </row>
    <row r="943" spans="13:13" x14ac:dyDescent="0.2">
      <c r="M943" s="40">
        <v>2195</v>
      </c>
    </row>
    <row r="944" spans="13:13" x14ac:dyDescent="0.2">
      <c r="M944" s="40">
        <v>4395</v>
      </c>
    </row>
    <row r="945" spans="13:13" x14ac:dyDescent="0.2">
      <c r="M945" s="40">
        <v>7195</v>
      </c>
    </row>
    <row r="946" spans="13:13" x14ac:dyDescent="0.2">
      <c r="M946" s="40">
        <v>2795</v>
      </c>
    </row>
    <row r="947" spans="13:13" x14ac:dyDescent="0.2">
      <c r="M947" s="40">
        <v>8795</v>
      </c>
    </row>
    <row r="948" spans="13:13" x14ac:dyDescent="0.2">
      <c r="M948" s="40">
        <v>11495</v>
      </c>
    </row>
    <row r="949" spans="13:13" x14ac:dyDescent="0.2">
      <c r="M949" s="40">
        <v>7195</v>
      </c>
    </row>
    <row r="950" spans="13:13" x14ac:dyDescent="0.2">
      <c r="M950" s="40">
        <v>490</v>
      </c>
    </row>
    <row r="951" spans="13:13" x14ac:dyDescent="0.2">
      <c r="M951" s="40">
        <v>490</v>
      </c>
    </row>
    <row r="952" spans="13:13" x14ac:dyDescent="0.2">
      <c r="M952" s="40">
        <v>1095</v>
      </c>
    </row>
    <row r="953" spans="13:13" x14ac:dyDescent="0.2">
      <c r="M953" s="40">
        <v>4395</v>
      </c>
    </row>
    <row r="954" spans="13:13" x14ac:dyDescent="0.2">
      <c r="M954" s="40">
        <v>325</v>
      </c>
    </row>
    <row r="955" spans="13:13" x14ac:dyDescent="0.2">
      <c r="M955" s="40">
        <v>35195</v>
      </c>
    </row>
    <row r="956" spans="13:13" x14ac:dyDescent="0.2">
      <c r="M956" s="40">
        <v>29695</v>
      </c>
    </row>
    <row r="957" spans="13:13" x14ac:dyDescent="0.2">
      <c r="M957" s="40">
        <v>16495</v>
      </c>
    </row>
    <row r="958" spans="13:13" x14ac:dyDescent="0.2">
      <c r="M958" s="40">
        <v>21995</v>
      </c>
    </row>
    <row r="959" spans="13:13" x14ac:dyDescent="0.2">
      <c r="M959" s="40">
        <v>17595</v>
      </c>
    </row>
    <row r="960" spans="13:13" x14ac:dyDescent="0.2">
      <c r="M960" s="40">
        <v>25295</v>
      </c>
    </row>
    <row r="961" spans="13:13" x14ac:dyDescent="0.2">
      <c r="M961" s="40">
        <v>10995</v>
      </c>
    </row>
    <row r="962" spans="13:13" x14ac:dyDescent="0.2">
      <c r="M962" s="40">
        <v>19795</v>
      </c>
    </row>
    <row r="963" spans="13:13" x14ac:dyDescent="0.2">
      <c r="M963" s="40">
        <v>8795</v>
      </c>
    </row>
    <row r="964" spans="13:13" x14ac:dyDescent="0.2">
      <c r="M964" s="40">
        <v>4395</v>
      </c>
    </row>
    <row r="965" spans="13:13" x14ac:dyDescent="0.2">
      <c r="M965" s="40">
        <v>3895</v>
      </c>
    </row>
    <row r="966" spans="13:13" x14ac:dyDescent="0.2">
      <c r="M966" s="40">
        <v>10995</v>
      </c>
    </row>
    <row r="967" spans="13:13" x14ac:dyDescent="0.2">
      <c r="M967" s="40">
        <v>10995</v>
      </c>
    </row>
    <row r="968" spans="13:13" x14ac:dyDescent="0.2">
      <c r="M968" s="40">
        <v>10995</v>
      </c>
    </row>
    <row r="969" spans="13:13" x14ac:dyDescent="0.2">
      <c r="M969" s="40">
        <v>3295</v>
      </c>
    </row>
    <row r="970" spans="13:13" x14ac:dyDescent="0.2">
      <c r="M970" s="40">
        <v>2195</v>
      </c>
    </row>
    <row r="971" spans="13:13" x14ac:dyDescent="0.2">
      <c r="M971" s="40">
        <v>2195</v>
      </c>
    </row>
    <row r="972" spans="13:13" x14ac:dyDescent="0.2">
      <c r="M972" s="40">
        <v>2195</v>
      </c>
    </row>
    <row r="973" spans="13:13" x14ac:dyDescent="0.2">
      <c r="M973" s="40">
        <v>0</v>
      </c>
    </row>
    <row r="974" spans="13:13" x14ac:dyDescent="0.2">
      <c r="M974" s="40">
        <v>135845</v>
      </c>
    </row>
    <row r="975" spans="13:13" x14ac:dyDescent="0.2">
      <c r="M975" s="40">
        <v>182595</v>
      </c>
    </row>
    <row r="976" spans="13:13" x14ac:dyDescent="0.2">
      <c r="M976" s="40">
        <v>208995</v>
      </c>
    </row>
    <row r="977" spans="13:13" x14ac:dyDescent="0.2">
      <c r="M977" s="40">
        <v>42895</v>
      </c>
    </row>
    <row r="978" spans="13:13" x14ac:dyDescent="0.2">
      <c r="M978" s="40">
        <v>10995</v>
      </c>
    </row>
    <row r="979" spans="13:13" x14ac:dyDescent="0.2">
      <c r="M979" s="40">
        <v>42895</v>
      </c>
    </row>
    <row r="980" spans="13:13" x14ac:dyDescent="0.2">
      <c r="M980" s="40">
        <v>64895</v>
      </c>
    </row>
    <row r="981" spans="13:13" x14ac:dyDescent="0.2">
      <c r="M981" s="40">
        <v>271695</v>
      </c>
    </row>
    <row r="982" spans="13:13" x14ac:dyDescent="0.2">
      <c r="M982" s="40">
        <v>66</v>
      </c>
    </row>
    <row r="983" spans="13:13" x14ac:dyDescent="0.2">
      <c r="M983" s="40">
        <v>88</v>
      </c>
    </row>
    <row r="984" spans="13:13" x14ac:dyDescent="0.2">
      <c r="M984" s="40">
        <v>88</v>
      </c>
    </row>
    <row r="985" spans="13:13" x14ac:dyDescent="0.2">
      <c r="M985" s="40">
        <v>11</v>
      </c>
    </row>
    <row r="986" spans="13:13" x14ac:dyDescent="0.2">
      <c r="M986" s="40">
        <v>138</v>
      </c>
    </row>
    <row r="987" spans="13:13" x14ac:dyDescent="0.2">
      <c r="M987" s="40">
        <v>72</v>
      </c>
    </row>
    <row r="988" spans="13:13" x14ac:dyDescent="0.2">
      <c r="M988" s="40">
        <v>83</v>
      </c>
    </row>
    <row r="989" spans="13:13" x14ac:dyDescent="0.2">
      <c r="M989" s="40">
        <v>105</v>
      </c>
    </row>
    <row r="990" spans="13:13" x14ac:dyDescent="0.2">
      <c r="M990" s="40">
        <v>825</v>
      </c>
    </row>
    <row r="991" spans="13:13" x14ac:dyDescent="0.2">
      <c r="M991" s="40">
        <v>33</v>
      </c>
    </row>
    <row r="992" spans="13:13" x14ac:dyDescent="0.2">
      <c r="M992" s="40">
        <v>33</v>
      </c>
    </row>
    <row r="993" spans="13:13" x14ac:dyDescent="0.2">
      <c r="M993" s="40">
        <v>66</v>
      </c>
    </row>
    <row r="994" spans="13:13" x14ac:dyDescent="0.2">
      <c r="M994" s="40">
        <v>55</v>
      </c>
    </row>
    <row r="995" spans="13:13" x14ac:dyDescent="0.2">
      <c r="M995" s="40">
        <v>55</v>
      </c>
    </row>
    <row r="996" spans="13:13" x14ac:dyDescent="0.2">
      <c r="M996" s="40">
        <v>138</v>
      </c>
    </row>
    <row r="997" spans="13:13" x14ac:dyDescent="0.2">
      <c r="M997" s="40">
        <v>138</v>
      </c>
    </row>
    <row r="998" spans="13:13" x14ac:dyDescent="0.2">
      <c r="M998" s="40">
        <v>165</v>
      </c>
    </row>
    <row r="999" spans="13:13" x14ac:dyDescent="0.2">
      <c r="M999" s="40">
        <v>11</v>
      </c>
    </row>
    <row r="1000" spans="13:13" x14ac:dyDescent="0.2">
      <c r="M1000" s="40">
        <v>11</v>
      </c>
    </row>
    <row r="1001" spans="13:13" x14ac:dyDescent="0.2">
      <c r="M1001" s="40">
        <v>17</v>
      </c>
    </row>
    <row r="1002" spans="13:13" x14ac:dyDescent="0.2">
      <c r="M1002" s="40">
        <v>17</v>
      </c>
    </row>
    <row r="1003" spans="13:13" x14ac:dyDescent="0.2">
      <c r="M1003" s="40">
        <v>17</v>
      </c>
    </row>
    <row r="1004" spans="13:13" x14ac:dyDescent="0.2">
      <c r="M1004" s="40">
        <v>33</v>
      </c>
    </row>
    <row r="1005" spans="13:13" x14ac:dyDescent="0.2">
      <c r="M1005" s="40">
        <v>83</v>
      </c>
    </row>
    <row r="1006" spans="13:13" x14ac:dyDescent="0.2">
      <c r="M1006" s="40">
        <v>39</v>
      </c>
    </row>
    <row r="1007" spans="13:13" x14ac:dyDescent="0.2">
      <c r="M1007" s="40">
        <v>39</v>
      </c>
    </row>
    <row r="1008" spans="13:13" x14ac:dyDescent="0.2">
      <c r="M1008" s="40">
        <v>76</v>
      </c>
    </row>
    <row r="1009" spans="13:13" x14ac:dyDescent="0.2">
      <c r="M1009" s="40">
        <v>66</v>
      </c>
    </row>
    <row r="1010" spans="13:13" x14ac:dyDescent="0.2">
      <c r="M1010" s="40">
        <v>39</v>
      </c>
    </row>
    <row r="1011" spans="13:13" x14ac:dyDescent="0.2">
      <c r="M1011" s="40">
        <v>39</v>
      </c>
    </row>
    <row r="1012" spans="13:13" x14ac:dyDescent="0.2">
      <c r="M1012" s="40">
        <v>39</v>
      </c>
    </row>
    <row r="1013" spans="13:13" x14ac:dyDescent="0.2">
      <c r="M1013" s="40">
        <v>48</v>
      </c>
    </row>
    <row r="1014" spans="13:13" x14ac:dyDescent="0.2">
      <c r="M1014" s="40">
        <v>105</v>
      </c>
    </row>
    <row r="1015" spans="13:13" x14ac:dyDescent="0.2">
      <c r="M1015" s="40">
        <v>75</v>
      </c>
    </row>
    <row r="1016" spans="13:13" x14ac:dyDescent="0.2">
      <c r="M1016" s="40">
        <v>66</v>
      </c>
    </row>
    <row r="1017" spans="13:13" x14ac:dyDescent="0.2">
      <c r="M1017" s="40">
        <v>66</v>
      </c>
    </row>
    <row r="1018" spans="13:13" x14ac:dyDescent="0.2">
      <c r="M1018" s="40">
        <v>66</v>
      </c>
    </row>
    <row r="1019" spans="13:13" x14ac:dyDescent="0.2">
      <c r="M1019" s="40">
        <v>88</v>
      </c>
    </row>
    <row r="1020" spans="13:13" x14ac:dyDescent="0.2">
      <c r="M1020" s="40">
        <v>44</v>
      </c>
    </row>
    <row r="1021" spans="13:13" x14ac:dyDescent="0.2">
      <c r="M1021" s="40">
        <v>330</v>
      </c>
    </row>
    <row r="1022" spans="13:13" x14ac:dyDescent="0.2">
      <c r="M1022" s="40">
        <v>28</v>
      </c>
    </row>
    <row r="1023" spans="13:13" x14ac:dyDescent="0.2">
      <c r="M1023" s="40">
        <v>88</v>
      </c>
    </row>
    <row r="1024" spans="13:13" x14ac:dyDescent="0.2">
      <c r="M1024" s="40">
        <v>6</v>
      </c>
    </row>
    <row r="1025" spans="13:13" x14ac:dyDescent="0.2">
      <c r="M1025" s="40">
        <v>2</v>
      </c>
    </row>
    <row r="1026" spans="13:13" x14ac:dyDescent="0.2">
      <c r="M1026" s="40">
        <v>3</v>
      </c>
    </row>
    <row r="1027" spans="13:13" x14ac:dyDescent="0.2">
      <c r="M1027" s="40">
        <v>33</v>
      </c>
    </row>
    <row r="1028" spans="13:13" x14ac:dyDescent="0.2">
      <c r="M1028" s="40">
        <v>28</v>
      </c>
    </row>
    <row r="1029" spans="13:13" x14ac:dyDescent="0.2">
      <c r="M1029" s="40">
        <v>44</v>
      </c>
    </row>
    <row r="1030" spans="13:13" x14ac:dyDescent="0.2">
      <c r="M1030" s="40">
        <v>44</v>
      </c>
    </row>
    <row r="1031" spans="13:13" x14ac:dyDescent="0.2">
      <c r="M1031" s="40">
        <v>50</v>
      </c>
    </row>
    <row r="1032" spans="13:13" x14ac:dyDescent="0.2">
      <c r="M1032" s="40">
        <v>44</v>
      </c>
    </row>
    <row r="1033" spans="13:13" x14ac:dyDescent="0.2">
      <c r="M1033" s="40">
        <v>94</v>
      </c>
    </row>
    <row r="1034" spans="13:13" x14ac:dyDescent="0.2">
      <c r="M1034" s="40">
        <v>99</v>
      </c>
    </row>
    <row r="1035" spans="13:13" x14ac:dyDescent="0.2">
      <c r="M1035" s="40">
        <v>549</v>
      </c>
    </row>
    <row r="1036" spans="13:13" x14ac:dyDescent="0.2">
      <c r="M1036" s="40">
        <v>549</v>
      </c>
    </row>
    <row r="1037" spans="13:13" x14ac:dyDescent="0.2">
      <c r="M1037" s="40">
        <v>549</v>
      </c>
    </row>
    <row r="1038" spans="13:13" x14ac:dyDescent="0.2">
      <c r="M1038" s="40">
        <v>1645</v>
      </c>
    </row>
    <row r="1039" spans="13:13" x14ac:dyDescent="0.2">
      <c r="M1039" s="40">
        <v>3295</v>
      </c>
    </row>
    <row r="1040" spans="13:13" x14ac:dyDescent="0.2">
      <c r="M1040" s="40">
        <v>7195</v>
      </c>
    </row>
    <row r="1041" spans="13:13" x14ac:dyDescent="0.2">
      <c r="M1041" s="40">
        <v>8795</v>
      </c>
    </row>
    <row r="1042" spans="13:13" x14ac:dyDescent="0.2">
      <c r="M1042" s="40">
        <v>3295</v>
      </c>
    </row>
    <row r="1043" spans="13:13" x14ac:dyDescent="0.2">
      <c r="M1043" s="40">
        <v>3295</v>
      </c>
    </row>
    <row r="1044" spans="13:13" x14ac:dyDescent="0.2">
      <c r="M1044" s="40">
        <v>55</v>
      </c>
    </row>
    <row r="1045" spans="13:13" x14ac:dyDescent="0.2">
      <c r="M1045" s="40">
        <v>2195</v>
      </c>
    </row>
    <row r="1046" spans="13:13" x14ac:dyDescent="0.2">
      <c r="M1046" s="40">
        <v>275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Instruções</vt:lpstr>
      <vt:lpstr>Planlha 1</vt:lpstr>
      <vt:lpstr>Planilha2</vt:lpstr>
      <vt:lpstr>REF Planilha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vera lucia de souza amorim</cp:lastModifiedBy>
  <dcterms:created xsi:type="dcterms:W3CDTF">2019-12-02T06:01:41Z</dcterms:created>
  <dcterms:modified xsi:type="dcterms:W3CDTF">2023-09-03T06:50:11Z</dcterms:modified>
</cp:coreProperties>
</file>